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281" windowWidth="15480" windowHeight="9990" activeTab="0"/>
  </bookViews>
  <sheets>
    <sheet name="FNV" sheetId="1" r:id="rId1"/>
  </sheets>
  <definedNames/>
  <calcPr fullCalcOnLoad="1"/>
</workbook>
</file>

<file path=xl/sharedStrings.xml><?xml version="1.0" encoding="utf-8"?>
<sst xmlns="http://schemas.openxmlformats.org/spreadsheetml/2006/main" count="86" uniqueCount="49">
  <si>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</si>
  <si>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</si>
  <si>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</si>
  <si>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</si>
  <si>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</si>
  <si>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</si>
  <si>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</si>
  <si>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</si>
  <si>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</si>
  <si>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</si>
  <si>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</si>
  <si>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</si>
  <si>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</si>
  <si>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</si>
  <si>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</si>
  <si>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</si>
  <si>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</si>
  <si>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</si>
  <si>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</si>
  <si>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</t>
  </si>
  <si>
    <t>0</t>
  </si>
  <si>
    <t>11</t>
  </si>
  <si>
    <t>4</t>
  </si>
  <si>
    <t>9</t>
  </si>
  <si>
    <t>10</t>
  </si>
  <si>
    <t>2</t>
  </si>
  <si>
    <t>3</t>
  </si>
  <si>
    <t>IMPUESTOS Y MULTAS</t>
  </si>
  <si>
    <t>ADQUISICION DE BIENES Y SERVICIOS</t>
  </si>
  <si>
    <t>7</t>
  </si>
  <si>
    <t>8</t>
  </si>
  <si>
    <t>14</t>
  </si>
  <si>
    <t>1402</t>
  </si>
  <si>
    <t>620</t>
  </si>
  <si>
    <t>SUBSIDIO FAMILIAR DE VIVIENDA</t>
  </si>
  <si>
    <t>PROGRAMA DE COBERTURA CONDICIONADA PARA CRÉDITOS DE VIVIENDA SEGUNDA GENERACIÓN</t>
  </si>
  <si>
    <t>SUBSIDIO FAMILIAR DE VIVIENDA PARA POBLACION DESPLAZADA REGION NACIONAL</t>
  </si>
  <si>
    <t>IMPLEMENTACION MACROPROYECTOS DE INTERES SOCIAL NACIONAL VINCULADOS A SUBSIDIOS DE VIVIENDA EN ESPECIE</t>
  </si>
  <si>
    <t xml:space="preserve">ESTRUCTURACION E IMPLEMENTACION DE MACROPROYECTOS URBANOS EN LAS CIUDADES COLOMBIANAS </t>
  </si>
  <si>
    <t>SUBSIDIO FAMILIAR DE VIVIENDA PARA POBLACIÓN AFECTADA POR LA OLA INVERNAL</t>
  </si>
  <si>
    <t>% Ejec</t>
  </si>
  <si>
    <t>TOTAL FUNCIONAMIENTO</t>
  </si>
  <si>
    <t>TOTAL INVERSION</t>
  </si>
  <si>
    <t>TOTAL FONVIVIENDA</t>
  </si>
  <si>
    <t>FONDO NACIONAL DE VIVIENDA  -  FONVIVIVIENDA</t>
  </si>
  <si>
    <t>República de Colombia</t>
  </si>
  <si>
    <t>13</t>
  </si>
  <si>
    <t>CUOTA DE AUDITAJE CONTRANAL</t>
  </si>
  <si>
    <t>Ejecución Presupuestal a 31 de Diciembre de 2013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</si>
</sst>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0" fontId="2" fillId="34" borderId="10" xfId="0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164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/>
    </xf>
    <xf numFmtId="9" fontId="3" fillId="0" borderId="10" xfId="52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left" vertical="center" wrapText="1" readingOrder="1"/>
      <protection locked="0"/>
    </xf>
    <xf numFmtId="164" fontId="4" fillId="0" borderId="10" xfId="0" applyNumberFormat="1" applyFont="1" applyBorder="1" applyAlignment="1" applyProtection="1">
      <alignment horizontal="right" vertical="center" wrapText="1" readingOrder="1"/>
      <protection locked="0"/>
    </xf>
    <xf numFmtId="9" fontId="4" fillId="0" borderId="10" xfId="52" applyFont="1" applyBorder="1" applyAlignment="1" applyProtection="1">
      <alignment horizontal="center" vertical="center" wrapText="1" readingOrder="1"/>
      <protection locked="0"/>
    </xf>
    <xf numFmtId="0" fontId="40" fillId="0" borderId="10" xfId="0" applyNumberFormat="1" applyFont="1" applyFill="1" applyBorder="1" applyAlignment="1">
      <alignment horizontal="center" vertical="center" wrapText="1" readingOrder="1"/>
    </xf>
    <xf numFmtId="0" fontId="5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133350</xdr:rowOff>
    </xdr:from>
    <xdr:to>
      <xdr:col>5</xdr:col>
      <xdr:colOff>28575</xdr:colOff>
      <xdr:row>5</xdr:row>
      <xdr:rowOff>104775</xdr:rowOff>
    </xdr:to>
    <xdr:pic>
      <xdr:nvPicPr>
        <xdr:cNvPr id="1" name="Picture 0" descr="e0f4233f-7a71-47f5-824f-b8099c95c5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95275"/>
          <a:ext cx="1219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</xdr:row>
      <xdr:rowOff>66675</xdr:rowOff>
    </xdr:from>
    <xdr:to>
      <xdr:col>8</xdr:col>
      <xdr:colOff>800100</xdr:colOff>
      <xdr:row>8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228600"/>
          <a:ext cx="1066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381000</xdr:colOff>
      <xdr:row>1</xdr:row>
      <xdr:rowOff>85725</xdr:rowOff>
    </xdr:from>
    <xdr:to>
      <xdr:col>16</xdr:col>
      <xdr:colOff>38100</xdr:colOff>
      <xdr:row>8</xdr:row>
      <xdr:rowOff>9525</xdr:rowOff>
    </xdr:to>
    <xdr:pic>
      <xdr:nvPicPr>
        <xdr:cNvPr id="3" name="Picture 3" descr="sello_papeler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0" y="247650"/>
          <a:ext cx="914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7"/>
  <sheetViews>
    <sheetView showGridLines="0" tabSelected="1" zoomScalePageLayoutView="0" workbookViewId="0" topLeftCell="A1">
      <pane xSplit="9" ySplit="10" topLeftCell="J11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K12" sqref="K12"/>
    </sheetView>
  </sheetViews>
  <sheetFormatPr defaultColWidth="0" defaultRowHeight="12.75" zeroHeight="1"/>
  <cols>
    <col min="1" max="7" width="5.28125" style="0" customWidth="1"/>
    <col min="8" max="8" width="8.00390625" style="0" customWidth="1"/>
    <col min="9" max="9" width="27.57421875" style="0" customWidth="1"/>
    <col min="10" max="16" width="18.8515625" style="0" customWidth="1"/>
    <col min="17" max="17" width="20.28125" style="0" customWidth="1"/>
    <col min="18" max="18" width="18.8515625" style="0" customWidth="1"/>
    <col min="19" max="19" width="17.57421875" style="0" customWidth="1"/>
    <col min="20" max="20" width="8.00390625" style="0" customWidth="1"/>
    <col min="21" max="21" width="6.28125" style="0" customWidth="1"/>
    <col min="22" max="16384" width="0" style="0" hidden="1" customWidth="1"/>
  </cols>
  <sheetData>
    <row r="1" ht="12.75"/>
    <row r="2" spans="10:14" ht="12.75">
      <c r="J2" s="3" t="s">
        <v>44</v>
      </c>
      <c r="K2" s="3"/>
      <c r="L2" s="3"/>
      <c r="M2" s="3"/>
      <c r="N2" s="3"/>
    </row>
    <row r="3" spans="10:14" ht="12.75">
      <c r="J3" s="3" t="s">
        <v>45</v>
      </c>
      <c r="K3" s="3"/>
      <c r="L3" s="3"/>
      <c r="M3" s="4"/>
      <c r="N3" s="4"/>
    </row>
    <row r="4" spans="10:14" ht="12.75">
      <c r="J4" s="17" t="s">
        <v>48</v>
      </c>
      <c r="K4" s="17"/>
      <c r="L4" s="17"/>
      <c r="M4" s="17"/>
      <c r="N4" s="17"/>
    </row>
    <row r="5" ht="12.75"/>
    <row r="6" ht="12.75"/>
    <row r="7" ht="12.75"/>
    <row r="8" spans="1:19" ht="12.75">
      <c r="A8" s="1"/>
      <c r="B8" s="1"/>
      <c r="C8" s="1"/>
      <c r="D8" s="1"/>
      <c r="E8" s="1"/>
      <c r="F8" s="1"/>
      <c r="G8" s="1"/>
      <c r="H8" s="1"/>
      <c r="K8" s="1"/>
      <c r="L8" s="1"/>
      <c r="M8" s="1"/>
      <c r="N8" s="1"/>
      <c r="O8" s="1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K9" s="1"/>
      <c r="L9" s="1"/>
      <c r="M9" s="1"/>
      <c r="N9" s="1"/>
      <c r="O9" s="1"/>
      <c r="P9" s="1"/>
      <c r="Q9" s="1"/>
      <c r="R9" s="1"/>
      <c r="S9" s="1"/>
    </row>
    <row r="10" spans="1:20" ht="24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  <c r="K10" s="5" t="s">
        <v>10</v>
      </c>
      <c r="L10" s="5" t="s">
        <v>11</v>
      </c>
      <c r="M10" s="5" t="s">
        <v>13</v>
      </c>
      <c r="N10" s="5" t="s">
        <v>15</v>
      </c>
      <c r="O10" s="5" t="s">
        <v>12</v>
      </c>
      <c r="P10" s="5" t="s">
        <v>14</v>
      </c>
      <c r="Q10" s="5" t="s">
        <v>16</v>
      </c>
      <c r="R10" s="5" t="s">
        <v>17</v>
      </c>
      <c r="S10" s="5" t="s">
        <v>18</v>
      </c>
      <c r="T10" s="6" t="s">
        <v>40</v>
      </c>
    </row>
    <row r="11" spans="1:20" ht="12.75">
      <c r="A11" s="7" t="s">
        <v>25</v>
      </c>
      <c r="B11" s="7" t="s">
        <v>20</v>
      </c>
      <c r="C11" s="7" t="s">
        <v>26</v>
      </c>
      <c r="D11" s="7"/>
      <c r="E11" s="7"/>
      <c r="F11" s="7"/>
      <c r="G11" s="7"/>
      <c r="H11" s="7" t="s">
        <v>24</v>
      </c>
      <c r="I11" s="8" t="s">
        <v>27</v>
      </c>
      <c r="J11" s="9">
        <v>6259310</v>
      </c>
      <c r="K11" s="9">
        <v>0</v>
      </c>
      <c r="L11" s="9">
        <v>0</v>
      </c>
      <c r="M11" s="9">
        <v>0</v>
      </c>
      <c r="N11" s="9">
        <v>6259310</v>
      </c>
      <c r="O11" s="9">
        <v>6259310</v>
      </c>
      <c r="P11" s="9">
        <v>0</v>
      </c>
      <c r="Q11" s="9">
        <v>0</v>
      </c>
      <c r="R11" s="9">
        <v>0</v>
      </c>
      <c r="S11" s="9">
        <v>0</v>
      </c>
      <c r="T11" s="11">
        <v>0</v>
      </c>
    </row>
    <row r="12" spans="1:20" ht="22.5">
      <c r="A12" s="7" t="s">
        <v>25</v>
      </c>
      <c r="B12" s="7" t="s">
        <v>20</v>
      </c>
      <c r="C12" s="7" t="s">
        <v>22</v>
      </c>
      <c r="D12" s="7"/>
      <c r="E12" s="7"/>
      <c r="F12" s="7"/>
      <c r="G12" s="7"/>
      <c r="H12" s="7" t="s">
        <v>24</v>
      </c>
      <c r="I12" s="8" t="s">
        <v>28</v>
      </c>
      <c r="J12" s="9">
        <v>53045000</v>
      </c>
      <c r="K12" s="9">
        <v>0</v>
      </c>
      <c r="L12" s="9">
        <v>0</v>
      </c>
      <c r="M12" s="9">
        <v>0</v>
      </c>
      <c r="N12" s="9">
        <v>53045000</v>
      </c>
      <c r="O12" s="9">
        <v>53045000</v>
      </c>
      <c r="P12" s="9">
        <v>0</v>
      </c>
      <c r="Q12" s="9">
        <v>0</v>
      </c>
      <c r="R12" s="9">
        <v>0</v>
      </c>
      <c r="S12" s="9">
        <v>0</v>
      </c>
      <c r="T12" s="11">
        <v>0</v>
      </c>
    </row>
    <row r="13" spans="1:20" ht="22.5">
      <c r="A13" s="16" t="s">
        <v>26</v>
      </c>
      <c r="B13" s="16" t="s">
        <v>25</v>
      </c>
      <c r="C13" s="16" t="s">
        <v>19</v>
      </c>
      <c r="D13" s="16" t="s">
        <v>19</v>
      </c>
      <c r="E13" s="16"/>
      <c r="F13" s="16"/>
      <c r="G13" s="16"/>
      <c r="H13" s="7">
        <v>11</v>
      </c>
      <c r="I13" s="8" t="s">
        <v>47</v>
      </c>
      <c r="J13" s="9">
        <v>0</v>
      </c>
      <c r="K13" s="9">
        <v>274000000</v>
      </c>
      <c r="L13" s="9">
        <v>0</v>
      </c>
      <c r="M13" s="9">
        <v>0</v>
      </c>
      <c r="N13" s="9">
        <v>0</v>
      </c>
      <c r="O13" s="9">
        <v>274000000</v>
      </c>
      <c r="P13" s="9">
        <v>274000000</v>
      </c>
      <c r="Q13" s="9">
        <v>274000000</v>
      </c>
      <c r="R13" s="9">
        <v>274000000</v>
      </c>
      <c r="S13" s="9">
        <v>274000000</v>
      </c>
      <c r="T13" s="11">
        <v>0</v>
      </c>
    </row>
    <row r="14" spans="1:20" s="2" customFormat="1" ht="12.75">
      <c r="A14" s="12"/>
      <c r="B14" s="12"/>
      <c r="C14" s="12"/>
      <c r="D14" s="12"/>
      <c r="E14" s="12"/>
      <c r="F14" s="12"/>
      <c r="G14" s="12"/>
      <c r="H14" s="12"/>
      <c r="I14" s="13" t="s">
        <v>41</v>
      </c>
      <c r="J14" s="14">
        <f>SUM(J11:J13)</f>
        <v>59304310</v>
      </c>
      <c r="K14" s="14">
        <f aca="true" t="shared" si="0" ref="K14:S14">SUM(K11:K13)</f>
        <v>274000000</v>
      </c>
      <c r="L14" s="14">
        <f t="shared" si="0"/>
        <v>0</v>
      </c>
      <c r="M14" s="14">
        <f t="shared" si="0"/>
        <v>0</v>
      </c>
      <c r="N14" s="14">
        <f t="shared" si="0"/>
        <v>59304310</v>
      </c>
      <c r="O14" s="14">
        <f t="shared" si="0"/>
        <v>333304310</v>
      </c>
      <c r="P14" s="14">
        <f t="shared" si="0"/>
        <v>274000000</v>
      </c>
      <c r="Q14" s="14">
        <f t="shared" si="0"/>
        <v>274000000</v>
      </c>
      <c r="R14" s="14">
        <f t="shared" si="0"/>
        <v>274000000</v>
      </c>
      <c r="S14" s="14">
        <f t="shared" si="0"/>
        <v>274000000</v>
      </c>
      <c r="T14" s="15">
        <v>0</v>
      </c>
    </row>
    <row r="15" spans="1:20" s="2" customFormat="1" ht="12.75">
      <c r="A15" s="12"/>
      <c r="B15" s="12"/>
      <c r="C15" s="12"/>
      <c r="D15" s="12"/>
      <c r="E15" s="12"/>
      <c r="F15" s="12"/>
      <c r="G15" s="12"/>
      <c r="H15" s="12"/>
      <c r="I15" s="13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1"/>
    </row>
    <row r="16" spans="1:20" ht="12.75">
      <c r="A16" s="7" t="s">
        <v>33</v>
      </c>
      <c r="B16" s="7" t="s">
        <v>32</v>
      </c>
      <c r="C16" s="7" t="s">
        <v>19</v>
      </c>
      <c r="D16" s="7"/>
      <c r="E16" s="7"/>
      <c r="F16" s="7"/>
      <c r="G16" s="7"/>
      <c r="H16" s="7" t="s">
        <v>21</v>
      </c>
      <c r="I16" s="8" t="s">
        <v>34</v>
      </c>
      <c r="J16" s="9">
        <v>564300000000</v>
      </c>
      <c r="K16" s="9">
        <v>0</v>
      </c>
      <c r="L16" s="9">
        <v>0</v>
      </c>
      <c r="M16" s="9">
        <v>0</v>
      </c>
      <c r="N16" s="9">
        <v>133045271</v>
      </c>
      <c r="O16" s="9">
        <v>564300000000</v>
      </c>
      <c r="P16" s="9">
        <v>564166954729</v>
      </c>
      <c r="Q16" s="9">
        <v>564166954729</v>
      </c>
      <c r="R16" s="9">
        <v>558326217455</v>
      </c>
      <c r="S16" s="9">
        <v>59049429556</v>
      </c>
      <c r="T16" s="11">
        <f aca="true" t="shared" si="1" ref="T16:T24">+Q16/O16</f>
        <v>0.9997642295392521</v>
      </c>
    </row>
    <row r="17" spans="1:20" ht="12.75">
      <c r="A17" s="7" t="s">
        <v>33</v>
      </c>
      <c r="B17" s="7" t="s">
        <v>32</v>
      </c>
      <c r="C17" s="7" t="s">
        <v>19</v>
      </c>
      <c r="D17" s="7"/>
      <c r="E17" s="7"/>
      <c r="F17" s="7"/>
      <c r="G17" s="7"/>
      <c r="H17" s="7" t="s">
        <v>46</v>
      </c>
      <c r="I17" s="8" t="s">
        <v>34</v>
      </c>
      <c r="J17" s="9">
        <v>0</v>
      </c>
      <c r="K17" s="9">
        <v>30000000000</v>
      </c>
      <c r="L17" s="9">
        <v>0</v>
      </c>
      <c r="M17" s="9">
        <v>0</v>
      </c>
      <c r="N17" s="9">
        <v>0</v>
      </c>
      <c r="O17" s="9">
        <v>30000000000</v>
      </c>
      <c r="P17" s="9">
        <v>30000000000</v>
      </c>
      <c r="Q17" s="9">
        <v>30000000000</v>
      </c>
      <c r="R17" s="9">
        <v>27996856000</v>
      </c>
      <c r="S17" s="9">
        <v>25000000000</v>
      </c>
      <c r="T17" s="11">
        <f t="shared" si="1"/>
        <v>1</v>
      </c>
    </row>
    <row r="18" spans="1:20" ht="12.75">
      <c r="A18" s="7" t="s">
        <v>33</v>
      </c>
      <c r="B18" s="7" t="s">
        <v>32</v>
      </c>
      <c r="C18" s="7" t="s">
        <v>19</v>
      </c>
      <c r="D18" s="7"/>
      <c r="E18" s="7"/>
      <c r="F18" s="7"/>
      <c r="G18" s="7"/>
      <c r="H18" s="7" t="s">
        <v>31</v>
      </c>
      <c r="I18" s="8" t="s">
        <v>34</v>
      </c>
      <c r="J18" s="9">
        <v>30000000000</v>
      </c>
      <c r="K18" s="9">
        <v>0</v>
      </c>
      <c r="L18" s="9">
        <v>30000000000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11">
        <v>0</v>
      </c>
    </row>
    <row r="19" spans="1:20" ht="45">
      <c r="A19" s="7" t="s">
        <v>33</v>
      </c>
      <c r="B19" s="7" t="s">
        <v>32</v>
      </c>
      <c r="C19" s="7" t="s">
        <v>25</v>
      </c>
      <c r="D19" s="7"/>
      <c r="E19" s="7"/>
      <c r="F19" s="7"/>
      <c r="G19" s="7"/>
      <c r="H19" s="7" t="s">
        <v>21</v>
      </c>
      <c r="I19" s="8" t="s">
        <v>35</v>
      </c>
      <c r="J19" s="9">
        <v>103000000000</v>
      </c>
      <c r="K19" s="9">
        <v>0</v>
      </c>
      <c r="L19" s="9">
        <v>0</v>
      </c>
      <c r="M19" s="9">
        <v>0</v>
      </c>
      <c r="N19" s="9">
        <v>9785314110</v>
      </c>
      <c r="O19" s="9">
        <v>103000000000</v>
      </c>
      <c r="P19" s="9">
        <v>93214685890</v>
      </c>
      <c r="Q19" s="9">
        <v>66347518229</v>
      </c>
      <c r="R19" s="9">
        <v>33809232232</v>
      </c>
      <c r="S19" s="9">
        <v>33809232232</v>
      </c>
      <c r="T19" s="11">
        <f t="shared" si="1"/>
        <v>0.6441506624174758</v>
      </c>
    </row>
    <row r="20" spans="1:20" ht="33.75">
      <c r="A20" s="7" t="s">
        <v>33</v>
      </c>
      <c r="B20" s="7" t="s">
        <v>32</v>
      </c>
      <c r="C20" s="7" t="s">
        <v>22</v>
      </c>
      <c r="D20" s="7"/>
      <c r="E20" s="7"/>
      <c r="F20" s="7"/>
      <c r="G20" s="7"/>
      <c r="H20" s="7" t="s">
        <v>21</v>
      </c>
      <c r="I20" s="8" t="s">
        <v>36</v>
      </c>
      <c r="J20" s="9">
        <v>500000000000</v>
      </c>
      <c r="K20" s="9">
        <v>0</v>
      </c>
      <c r="L20" s="9">
        <v>0</v>
      </c>
      <c r="M20" s="9">
        <v>0</v>
      </c>
      <c r="N20" s="9">
        <v>46243400</v>
      </c>
      <c r="O20" s="9">
        <v>500000000000</v>
      </c>
      <c r="P20" s="9">
        <v>499953756600</v>
      </c>
      <c r="Q20" s="9">
        <v>499953756600</v>
      </c>
      <c r="R20" s="9">
        <v>498507535234</v>
      </c>
      <c r="S20" s="9">
        <v>75687317908</v>
      </c>
      <c r="T20" s="11">
        <f t="shared" si="1"/>
        <v>0.9999075132</v>
      </c>
    </row>
    <row r="21" spans="1:20" ht="56.25">
      <c r="A21" s="7" t="s">
        <v>33</v>
      </c>
      <c r="B21" s="7" t="s">
        <v>32</v>
      </c>
      <c r="C21" s="7" t="s">
        <v>29</v>
      </c>
      <c r="D21" s="7"/>
      <c r="E21" s="7"/>
      <c r="F21" s="7"/>
      <c r="G21" s="7"/>
      <c r="H21" s="7" t="s">
        <v>21</v>
      </c>
      <c r="I21" s="8" t="s">
        <v>37</v>
      </c>
      <c r="J21" s="9">
        <v>8000000000</v>
      </c>
      <c r="K21" s="9">
        <v>0</v>
      </c>
      <c r="L21" s="9">
        <v>0</v>
      </c>
      <c r="M21" s="9">
        <v>0</v>
      </c>
      <c r="N21" s="9">
        <v>0</v>
      </c>
      <c r="O21" s="9">
        <v>8000000000</v>
      </c>
      <c r="P21" s="9">
        <v>8000000000</v>
      </c>
      <c r="Q21" s="9">
        <v>8000000000</v>
      </c>
      <c r="R21" s="9">
        <v>8000000000</v>
      </c>
      <c r="S21" s="9">
        <v>8000000000</v>
      </c>
      <c r="T21" s="11">
        <f t="shared" si="1"/>
        <v>1</v>
      </c>
    </row>
    <row r="22" spans="1:20" ht="45">
      <c r="A22" s="7" t="s">
        <v>33</v>
      </c>
      <c r="B22" s="7" t="s">
        <v>32</v>
      </c>
      <c r="C22" s="7" t="s">
        <v>30</v>
      </c>
      <c r="D22" s="7"/>
      <c r="E22" s="7"/>
      <c r="F22" s="7"/>
      <c r="G22" s="7"/>
      <c r="H22" s="7" t="s">
        <v>21</v>
      </c>
      <c r="I22" s="8" t="s">
        <v>38</v>
      </c>
      <c r="J22" s="9">
        <v>35037000000</v>
      </c>
      <c r="K22" s="9">
        <v>0</v>
      </c>
      <c r="L22" s="9">
        <v>0</v>
      </c>
      <c r="M22" s="9">
        <v>0</v>
      </c>
      <c r="N22" s="9">
        <v>0</v>
      </c>
      <c r="O22" s="9">
        <v>35037000000</v>
      </c>
      <c r="P22" s="9">
        <v>35037000000</v>
      </c>
      <c r="Q22" s="9">
        <v>35037000000</v>
      </c>
      <c r="R22" s="9">
        <v>35037000000</v>
      </c>
      <c r="S22" s="9">
        <v>35037000000</v>
      </c>
      <c r="T22" s="11">
        <f t="shared" si="1"/>
        <v>1</v>
      </c>
    </row>
    <row r="23" spans="1:20" ht="45">
      <c r="A23" s="7" t="s">
        <v>33</v>
      </c>
      <c r="B23" s="7" t="s">
        <v>32</v>
      </c>
      <c r="C23" s="7" t="s">
        <v>30</v>
      </c>
      <c r="D23" s="7"/>
      <c r="E23" s="7"/>
      <c r="F23" s="7"/>
      <c r="G23" s="7"/>
      <c r="H23" s="7" t="s">
        <v>31</v>
      </c>
      <c r="I23" s="8" t="s">
        <v>38</v>
      </c>
      <c r="J23" s="9">
        <v>10000000000</v>
      </c>
      <c r="K23" s="9">
        <v>0</v>
      </c>
      <c r="L23" s="9">
        <v>0</v>
      </c>
      <c r="M23" s="9">
        <v>0</v>
      </c>
      <c r="N23" s="9">
        <v>0</v>
      </c>
      <c r="O23" s="9">
        <v>10000000000</v>
      </c>
      <c r="P23" s="9">
        <v>10000000000</v>
      </c>
      <c r="Q23" s="9">
        <v>10000000000</v>
      </c>
      <c r="R23" s="9">
        <v>10000000000</v>
      </c>
      <c r="S23" s="9">
        <v>188159906</v>
      </c>
      <c r="T23" s="11">
        <f t="shared" si="1"/>
        <v>1</v>
      </c>
    </row>
    <row r="24" spans="1:20" ht="33.75">
      <c r="A24" s="7" t="s">
        <v>33</v>
      </c>
      <c r="B24" s="7" t="s">
        <v>32</v>
      </c>
      <c r="C24" s="7" t="s">
        <v>23</v>
      </c>
      <c r="D24" s="7"/>
      <c r="E24" s="7"/>
      <c r="F24" s="7"/>
      <c r="G24" s="7"/>
      <c r="H24" s="7" t="s">
        <v>21</v>
      </c>
      <c r="I24" s="8" t="s">
        <v>39</v>
      </c>
      <c r="J24" s="9">
        <v>50000000000</v>
      </c>
      <c r="K24" s="9">
        <v>0</v>
      </c>
      <c r="L24" s="9">
        <v>0</v>
      </c>
      <c r="M24" s="9">
        <v>0</v>
      </c>
      <c r="N24" s="9">
        <v>0</v>
      </c>
      <c r="O24" s="9">
        <v>50000000000</v>
      </c>
      <c r="P24" s="9">
        <v>50000000000</v>
      </c>
      <c r="Q24" s="9">
        <v>50000000000</v>
      </c>
      <c r="R24" s="9">
        <v>50000000000</v>
      </c>
      <c r="S24" s="9">
        <v>0</v>
      </c>
      <c r="T24" s="11">
        <f t="shared" si="1"/>
        <v>1</v>
      </c>
    </row>
    <row r="25" spans="1:20" ht="12.75">
      <c r="A25" s="7"/>
      <c r="B25" s="7"/>
      <c r="C25" s="7"/>
      <c r="D25" s="7"/>
      <c r="E25" s="7"/>
      <c r="F25" s="7"/>
      <c r="G25" s="7"/>
      <c r="H25" s="7"/>
      <c r="I25" s="13" t="s">
        <v>42</v>
      </c>
      <c r="J25" s="14">
        <f aca="true" t="shared" si="2" ref="J25:S25">SUM(J16:J24)</f>
        <v>1300337000000</v>
      </c>
      <c r="K25" s="14">
        <f t="shared" si="2"/>
        <v>30000000000</v>
      </c>
      <c r="L25" s="14">
        <f t="shared" si="2"/>
        <v>30000000000</v>
      </c>
      <c r="M25" s="14">
        <f t="shared" si="2"/>
        <v>0</v>
      </c>
      <c r="N25" s="14">
        <f t="shared" si="2"/>
        <v>9964602781</v>
      </c>
      <c r="O25" s="14">
        <f t="shared" si="2"/>
        <v>1300337000000</v>
      </c>
      <c r="P25" s="14">
        <f t="shared" si="2"/>
        <v>1290372397219</v>
      </c>
      <c r="Q25" s="14">
        <f t="shared" si="2"/>
        <v>1263505229558</v>
      </c>
      <c r="R25" s="14">
        <f t="shared" si="2"/>
        <v>1221676840921</v>
      </c>
      <c r="S25" s="14">
        <f t="shared" si="2"/>
        <v>236771139602</v>
      </c>
      <c r="T25" s="15">
        <f>+Q25/O25</f>
        <v>0.971675211547468</v>
      </c>
    </row>
    <row r="26" spans="1:20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s="2" customFormat="1" ht="12.75">
      <c r="A27" s="12"/>
      <c r="B27" s="12"/>
      <c r="C27" s="12"/>
      <c r="D27" s="12"/>
      <c r="E27" s="12"/>
      <c r="F27" s="12"/>
      <c r="G27" s="12"/>
      <c r="H27" s="12"/>
      <c r="I27" s="13" t="s">
        <v>43</v>
      </c>
      <c r="J27" s="14">
        <f aca="true" t="shared" si="3" ref="J27:S27">+J14+J25</f>
        <v>1300396304310</v>
      </c>
      <c r="K27" s="14">
        <f t="shared" si="3"/>
        <v>30274000000</v>
      </c>
      <c r="L27" s="14">
        <f t="shared" si="3"/>
        <v>30000000000</v>
      </c>
      <c r="M27" s="14">
        <f t="shared" si="3"/>
        <v>0</v>
      </c>
      <c r="N27" s="14">
        <f t="shared" si="3"/>
        <v>10023907091</v>
      </c>
      <c r="O27" s="14">
        <f t="shared" si="3"/>
        <v>1300670304310</v>
      </c>
      <c r="P27" s="14">
        <f t="shared" si="3"/>
        <v>1290646397219</v>
      </c>
      <c r="Q27" s="14">
        <f t="shared" si="3"/>
        <v>1263779229558</v>
      </c>
      <c r="R27" s="14">
        <f t="shared" si="3"/>
        <v>1221950840921</v>
      </c>
      <c r="S27" s="14">
        <f t="shared" si="3"/>
        <v>237045139602</v>
      </c>
      <c r="T27" s="15">
        <f>+Q27/O27</f>
        <v>0.9716368747485393</v>
      </c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</sheetData>
  <sheetProtection password="CCE1" sheet="1" objects="1" scenarios="1" selectLockedCells="1" selectUnlockedCells="1"/>
  <mergeCells count="1">
    <mergeCell ref="J4:N4"/>
  </mergeCells>
  <printOptions/>
  <pageMargins left="0.7874015748031497" right="0.7874015748031497" top="0.7874015748031497" bottom="0.7874015748031497" header="0.7874015748031497" footer="0.7874015748031497"/>
  <pageSetup orientation="landscape" paperSize="5"/>
  <headerFooter alignWithMargins="0"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2012-10-31T23:54:57Z</dcterms:created>
  <dcterms:modified xsi:type="dcterms:W3CDTF">2014-01-21T22:06:39Z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Entid">
    <vt:lpwstr>FONVIVIENDA</vt:lpwstr>
  </property>
  <property fmtid="{D5CDD505-2E9C-101B-9397-08002B2CF9AE}" pid="4" name="A">
    <vt:lpwstr>2013.00000000000</vt:lpwstr>
  </property>
</Properties>
</file>