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Freddy\Desktop\"/>
    </mc:Choice>
  </mc:AlternateContent>
  <xr:revisionPtr revIDLastSave="0" documentId="8_{CAC81EB0-4563-4F2B-A80C-A46118497A11}" xr6:coauthVersionLast="45" xr6:coauthVersionMax="45" xr10:uidLastSave="{00000000-0000-0000-0000-000000000000}"/>
  <bookViews>
    <workbookView xWindow="-120" yWindow="-120" windowWidth="38640" windowHeight="15840"/>
  </bookViews>
  <sheets>
    <sheet name="PAI 2019 MVCT" sheetId="1" r:id="rId1"/>
  </sheets>
  <definedNames>
    <definedName name="_xlnm._FilterDatabase" localSheetId="0" hidden="1">'PAI 2019 MVCT'!$A$4:$AG$302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0" i="1" l="1"/>
  <c r="O300" i="1"/>
  <c r="P300" i="1" s="1"/>
  <c r="O298" i="1"/>
  <c r="P298" i="1" s="1"/>
  <c r="P296" i="1"/>
  <c r="N296" i="1"/>
  <c r="O296" i="1" s="1"/>
  <c r="P289" i="1"/>
  <c r="O289" i="1"/>
  <c r="N289" i="1"/>
  <c r="N283" i="1"/>
  <c r="O283" i="1"/>
  <c r="P283" i="1"/>
  <c r="M260" i="1"/>
  <c r="N252" i="1"/>
  <c r="O227" i="1"/>
  <c r="N227" i="1"/>
  <c r="M33" i="1"/>
</calcChain>
</file>

<file path=xl/comments1.xml><?xml version="1.0" encoding="utf-8"?>
<comments xmlns="http://schemas.openxmlformats.org/spreadsheetml/2006/main">
  <authors>
    <author>Liliana Quiroga Quiroga</author>
  </authors>
  <commentList>
    <comment ref="R4" authorId="0" shapeId="0">
      <text>
        <r>
          <rPr>
            <b/>
            <sz val="9"/>
            <color indexed="81"/>
            <rFont val="Tahoma"/>
            <family val="2"/>
          </rPr>
          <t>Dependencia responsable del indicador</t>
        </r>
      </text>
    </comment>
    <comment ref="S4" authorId="0" shapeId="0">
      <text>
        <r>
          <rPr>
            <sz val="9"/>
            <color indexed="81"/>
            <rFont val="Tahoma"/>
            <family val="2"/>
          </rPr>
          <t>Nombre del responsable de la dependencia encargada</t>
        </r>
      </text>
    </comment>
  </commentList>
</comments>
</file>

<file path=xl/sharedStrings.xml><?xml version="1.0" encoding="utf-8"?>
<sst xmlns="http://schemas.openxmlformats.org/spreadsheetml/2006/main" count="1955" uniqueCount="1100">
  <si>
    <t>ESTRUCTURA PLAN ESTRATÉGICO INSTITUCIONAL</t>
  </si>
  <si>
    <t>PLAN DE ACCIÓN</t>
  </si>
  <si>
    <t>Dimensión Estratégica</t>
  </si>
  <si>
    <t>Línea Estrategica</t>
  </si>
  <si>
    <t>Objetivo Estratégico</t>
  </si>
  <si>
    <t>PND</t>
  </si>
  <si>
    <t>ODS</t>
  </si>
  <si>
    <t>Dimensión MIPG</t>
  </si>
  <si>
    <t>Indicador</t>
  </si>
  <si>
    <t>Fórmula del Indicador</t>
  </si>
  <si>
    <t>Pertenece al tablero del ministro</t>
  </si>
  <si>
    <t>Peso del Indicador dentro del Objetivo</t>
  </si>
  <si>
    <t>Unidad de Medida</t>
  </si>
  <si>
    <t>Meta</t>
  </si>
  <si>
    <t>RESPONSABLES</t>
  </si>
  <si>
    <t>Producto</t>
  </si>
  <si>
    <t>Actividades</t>
  </si>
  <si>
    <t>Entregable</t>
  </si>
  <si>
    <t>Cantidad</t>
  </si>
  <si>
    <t>Responsable</t>
  </si>
  <si>
    <t>Fecha de Inicio</t>
  </si>
  <si>
    <t>Fecha Final</t>
  </si>
  <si>
    <t>Recursos Requeridos*</t>
  </si>
  <si>
    <t>Proyecto (SUIFP)*</t>
  </si>
  <si>
    <t>Política MIPG</t>
  </si>
  <si>
    <t>Nombre del Plan (Dec 612/18)</t>
  </si>
  <si>
    <t>Línea Base</t>
  </si>
  <si>
    <t>Dependencia</t>
  </si>
  <si>
    <t>Nombre del responsable</t>
  </si>
  <si>
    <t xml:space="preserve">Nombre del Responsable </t>
  </si>
  <si>
    <t>Valor (miles $)</t>
  </si>
  <si>
    <t>Descripción</t>
  </si>
  <si>
    <t>Institucional</t>
  </si>
  <si>
    <t>Planeación</t>
  </si>
  <si>
    <t>Mejorar las políticas de gestión y desempeño</t>
  </si>
  <si>
    <t>Pacto por la Consistencia macroeconómica, fiscal y de resultados económicos y sociales</t>
  </si>
  <si>
    <t>Direccionamiento estratégico y planeación y Gestión con valores para resultados</t>
  </si>
  <si>
    <t>Presupuesto comprometido</t>
  </si>
  <si>
    <t>Presupuesto comprometido / presupuesto aprobado</t>
  </si>
  <si>
    <t>NO</t>
  </si>
  <si>
    <t>Porcentaje</t>
  </si>
  <si>
    <t>OAP</t>
  </si>
  <si>
    <t>Jefe OAP</t>
  </si>
  <si>
    <t>Informes de ejecución financiera</t>
  </si>
  <si>
    <t>1. Definir y socializar lineamientos claros para la programación presupuestal</t>
  </si>
  <si>
    <t>Documento con lineamientos claros para la programación presupuestal</t>
  </si>
  <si>
    <t>Grupo de Gestión de Recursos y Presupuesto</t>
  </si>
  <si>
    <t>Julio Cesar Pinillos  y Oswaldo Rojas</t>
  </si>
  <si>
    <t>2, 4</t>
  </si>
  <si>
    <t>NA</t>
  </si>
  <si>
    <t>2. Verificar los recursos solicitados en cuanto a coherencia con los instrumentos de planeación (plan de acción y planes estratégicos)</t>
  </si>
  <si>
    <t>Ayudas de memoria de las mesas de trabajo con personas encargadas de la programación presupuestal</t>
  </si>
  <si>
    <t>Documento de justificación técnica y económica ajustada a la disponibilidad presupuestal real y a lo definido en los planes</t>
  </si>
  <si>
    <t>3. Realizar seguimiento mensual a la ejecución presupuestal</t>
  </si>
  <si>
    <t>Correos con los informes de ejecución presupuestal consolidados</t>
  </si>
  <si>
    <t>Correos con los informes de ejecución presupuestal desagregados</t>
  </si>
  <si>
    <t xml:space="preserve">Proyectos relacionados con el sector aprobados por los OCAD </t>
  </si>
  <si>
    <t>1. Realizar la supervisión de la ejecución de los contratos del equipo técnico financiado con recursos SGR</t>
  </si>
  <si>
    <t>Memorando de legalización del cambio de supervisión</t>
  </si>
  <si>
    <t>Grupo de contratos</t>
  </si>
  <si>
    <t>Abogado asignado</t>
  </si>
  <si>
    <t>2. Realizar seguimiento a la ejecución de los recursos asignados al Ministerio por el SGR</t>
  </si>
  <si>
    <t>Informe mensual de la ejecución de los recursos asignados al Ministerio por SGR</t>
  </si>
  <si>
    <t>Grupo de seguimiento a proyectos de inversión y Grupo de Gestión de Recursos y Presupuesto</t>
  </si>
  <si>
    <t>Andrea Moya, Julio Cesar Pinillos  y Oswaldo Rojas</t>
  </si>
  <si>
    <t>3. Elaborar una base de datos y registrar la información de los proyectos del sector aprobados en los OCAD regionales</t>
  </si>
  <si>
    <t xml:space="preserve">Base de datos mensual de seguimiento a los proyectos del sector presentados en los OCAD regionales </t>
  </si>
  <si>
    <t xml:space="preserve">Grupo de Seguimiento a Proyectos de Inversión </t>
  </si>
  <si>
    <t>Contratistas financiados con recursos SGR y Andrea Moya</t>
  </si>
  <si>
    <t>PAC ejecutado</t>
  </si>
  <si>
    <t xml:space="preserve">PAC ejecutado / PAC asignado </t>
  </si>
  <si>
    <t>Subdirección de Finazas y Presupuesto</t>
  </si>
  <si>
    <t>Jorge Alberto Moreno Villarreal</t>
  </si>
  <si>
    <t>Informe de ejecución del PAC por dependencia</t>
  </si>
  <si>
    <t>1. Implementar medidas correctivas a partir de los resultados de los indicadores</t>
  </si>
  <si>
    <t>Informe de Indicador de PAC discriminado por dependencia</t>
  </si>
  <si>
    <t>Grupo de Tesorería con apoyo de los líderes de cada dependencia</t>
  </si>
  <si>
    <t>Elsa Caballero</t>
  </si>
  <si>
    <t>Plan Anual de Adquisiciones</t>
  </si>
  <si>
    <t>2. Realizar mesas de trabajo para programación del PAC</t>
  </si>
  <si>
    <t>Informes de Solicitudes de PAC por dependencia</t>
  </si>
  <si>
    <t>Estados financieros presentados</t>
  </si>
  <si>
    <t>Número de Estados Financieros presentados</t>
  </si>
  <si>
    <t>Número</t>
  </si>
  <si>
    <t>Estados financieros presentados a la alta dirección para la toma de decisiones</t>
  </si>
  <si>
    <t>1. Socializar al interior del MVCT el impacto en los estados financieros de la información reportada por las áreas.</t>
  </si>
  <si>
    <t>Dos Informes con las campañas de sensibilización relizadas en el año, sobre la importancia de reportar correctamente la información contable y trámites de la Subdirección de Finanzas y Presupuesto.</t>
  </si>
  <si>
    <t>Grupo de Contabilidad</t>
  </si>
  <si>
    <t>Rosa Coralia Agurto</t>
  </si>
  <si>
    <t>2. Realizar semestralmente el comité técnico de sostenibilidad Contable.</t>
  </si>
  <si>
    <t>Actas de comité de Sostenibilidad Contable</t>
  </si>
  <si>
    <t>3. Elaborar informes de Conciliaciones Contables</t>
  </si>
  <si>
    <t>Informes de Conciliaciones Contables</t>
  </si>
  <si>
    <t>4. Presentar los Estados Financieros a la Alta dirección</t>
  </si>
  <si>
    <t>Informe de Estados financieros</t>
  </si>
  <si>
    <t>Pacto por el emprendimiento y la productividad
Línea 4.</t>
  </si>
  <si>
    <t>Gestión con valores para resultados</t>
  </si>
  <si>
    <t>Tasa de crecimiento del puntaje asignado a la política de fortalecimiento organizacional y simplificación de procesos a partir del FURAG</t>
  </si>
  <si>
    <t>[(Puntaje del año (t) -  Puntaje del año (t-1)) / Puntaje del año (t-1)] * 100</t>
  </si>
  <si>
    <t>Mapa de procesos actualizado y aprobado</t>
  </si>
  <si>
    <t>1. Análizar las necesidades y expectativas de los procesos frente a la estructura del mapa de procesos del SIG</t>
  </si>
  <si>
    <t>Documento de identificación de necesidades y expectativas de las partes interesadas frente al SIG</t>
  </si>
  <si>
    <t>Profesional Especializado OAP: Suly Samira Cerón</t>
  </si>
  <si>
    <t>2. Revisar y ajustar el mapa de procesos con base en las necesidades y oportunidades de mejora encontradas</t>
  </si>
  <si>
    <t>Mapa de procesos ajustado</t>
  </si>
  <si>
    <t>3. Aprobar y socializar el mapa de procesos ajustado</t>
  </si>
  <si>
    <t>Acta de aprobación del mapa de procesos</t>
  </si>
  <si>
    <t xml:space="preserve">Tasa de crecimiento del puntaje asignado al desempeño institucional a partir del FURAG </t>
  </si>
  <si>
    <t>MIPG implementado</t>
  </si>
  <si>
    <t>1. Definir lineamientos para establecer las dinamicas de implementación de MIPG en el Ministerio</t>
  </si>
  <si>
    <t xml:space="preserve">Documento de marco conceptual y metodológico sobre MIPG </t>
  </si>
  <si>
    <t>Profesional Especializado OAP: Diana Corredor</t>
  </si>
  <si>
    <t xml:space="preserve">2. Diligenciar autodiagnostico para establecer la linea base de MIPG </t>
  </si>
  <si>
    <t>Autodiagnosticos diligenciados</t>
  </si>
  <si>
    <t>3. Definir y realizar seguimiento a Planes de acción por politicas de MIPG (incluye acciones de autodiagnósticos y FURAG)</t>
  </si>
  <si>
    <t>Planes de acción por politica con su respectivo cronograma y producto</t>
  </si>
  <si>
    <t>Direccionamiento estratégico y planeación
Gestión con valorse para resultados
Control Interno</t>
  </si>
  <si>
    <t>Mapa de riesgos actualizado</t>
  </si>
  <si>
    <t>1.Actualizar la politica, metodología y herramienta de Riesgos en el Sistema Integrado de Gestión</t>
  </si>
  <si>
    <t>Documentos y excel de Riesgos con los nuevos lineamientos del DAFP</t>
  </si>
  <si>
    <t>1, 6 y 15</t>
  </si>
  <si>
    <t>2. Socializar los nuevos lineamientos de Riesgos para el Ministerio</t>
  </si>
  <si>
    <t>Informe de acciones de socialización realizadas</t>
  </si>
  <si>
    <t>3. Actualizar los mapas de Riesgos del Ministerio</t>
  </si>
  <si>
    <t xml:space="preserve">Mapa de riesgos actualizado por cada uno de los procesos </t>
  </si>
  <si>
    <t>4. Realizar seguimiento a los mapas de riesgos de cada uno de los procesos del Ministerio</t>
  </si>
  <si>
    <t xml:space="preserve">Diligenciamiento en la columna de seguimiento de OAP de la Herramienta para cada uno de los procesos </t>
  </si>
  <si>
    <t>4, 8, 9, 10, 11, 16, 17</t>
  </si>
  <si>
    <t>Direccionamiento estratégico y planeación
Evaluación de resultados</t>
  </si>
  <si>
    <t xml:space="preserve">Calificación promedio de la pertinencia de la información suministrada por la OAP
</t>
  </si>
  <si>
    <t>Sumatoria de calificaciones asignadas / Número de encuestados</t>
  </si>
  <si>
    <t>Puntaje</t>
  </si>
  <si>
    <t>No disponible</t>
  </si>
  <si>
    <t>Documento metodológico de planeación estratégica y operativa</t>
  </si>
  <si>
    <t>1. Identificar información estratégica para la toma de decisiones y criterios para la presentación de informes</t>
  </si>
  <si>
    <t>Documento con tableros de control diferenciados y criterios para la presentación de informes</t>
  </si>
  <si>
    <t>Grupo de seguimiento al PND</t>
  </si>
  <si>
    <t>Coordinador: Gonzalo Jimenez</t>
  </si>
  <si>
    <t>1, 16</t>
  </si>
  <si>
    <t>2. Medir la satisfacción respecto a la información que se proporciona para la toma de decisiones</t>
  </si>
  <si>
    <t>Encuesta de satisfacción respecto a la información suministrada</t>
  </si>
  <si>
    <t>3. Realizar una estrategia de sensibilización de instrumentos de planeación y  lineamientos para la presentación de informes</t>
  </si>
  <si>
    <t>Reporte de avance de la estrategia de sensibilización</t>
  </si>
  <si>
    <t>4. Presentar informes de seguimiento de acuerdo con lineamientos definidos</t>
  </si>
  <si>
    <t>4 Informes trimestrales de seguimiento al PES, 4 Informes trimestrales de seguimiento al PEI, 12 Informes de seguimiento al PAI, 6 reportes de seguimiento a indicadores SINERGIA, 1 Informe de Rendición de Cuenta Fiscal, 1 Informe de Gestión al Congreso, Informes trimestrales de Seguimiento a Proyectos de Inversión y 2 informes de seguimiento a documentos CONPES</t>
  </si>
  <si>
    <t>Grupo de seguimiento al PND y Grupo de seguimiento a proyectos de inversión</t>
  </si>
  <si>
    <t>Gonzalo Jimenez; Victor Preciado; María Ángela Petit; Sara Garces; Fredy Díaz; Andrea Moya</t>
  </si>
  <si>
    <t>Pacto por la legalidad 
Línea 1. Objetivo 7</t>
  </si>
  <si>
    <t>Gestión con valores para resultados
Talento humano</t>
  </si>
  <si>
    <t xml:space="preserve">Porcentaje anual de reducción del número de tutelas
</t>
  </si>
  <si>
    <t>(Número de tulelas del periodo anterior - Número tutelas del periodo) / Número de Tutelas del periodo anterior * 100</t>
  </si>
  <si>
    <t>OAJ</t>
  </si>
  <si>
    <t>Jefe Oficina Asesora Juridica</t>
  </si>
  <si>
    <t>Informe de representación judicial y extrajudicial del MVCT y Fonvivienda</t>
  </si>
  <si>
    <t xml:space="preserve">1.  Ejercer la defensa en las acciones de tutela </t>
  </si>
  <si>
    <t xml:space="preserve">Reporte de las tutelas atendidas </t>
  </si>
  <si>
    <t>Grupo de acciones constitucionales</t>
  </si>
  <si>
    <t>Coordinador del Grupo</t>
  </si>
  <si>
    <t>Plan Anticorrupción y de Atención al Ciudadano</t>
  </si>
  <si>
    <t>2. Ejercer la defensa en las acciones constitucionales y los procesos judiciales</t>
  </si>
  <si>
    <t xml:space="preserve">Reporte de las acciones constitucionales y procesos judiciales atendidos </t>
  </si>
  <si>
    <t>Grupo de Acciones Constitucionales y Grupo de Procesos Judiciales</t>
  </si>
  <si>
    <t>Coordinadores de los Grupos</t>
  </si>
  <si>
    <t>Eventos de prevención y sensibilización propias de la potestad disciplinaria</t>
  </si>
  <si>
    <t>1. Fortalecer las competencias del GAUA en la respuesta a los derechos de petición</t>
  </si>
  <si>
    <t>Ayudas de Memoria de las capacitaciones realizadas</t>
  </si>
  <si>
    <t>3, 13</t>
  </si>
  <si>
    <t>2. Formular la Politica de Prevención del daño antijurídico del MVCT y del Fonvivienda</t>
  </si>
  <si>
    <t>Acto administrativo de adopción de la política</t>
  </si>
  <si>
    <t>3. Programar los eventos de prevención y sensibilización propias de la potestad disciplinaria, dirigidos al fortalecimiento de las capacidades institucionales y humanas en materia de derecho disciplinario, derechos de petición y el proceso de supervisión de contratos.</t>
  </si>
  <si>
    <t>Actas de reuniones de programación</t>
  </si>
  <si>
    <t>GCID</t>
  </si>
  <si>
    <t>Coordinadora GCID</t>
  </si>
  <si>
    <t>4. Ejecutar los eventos de prevención y sensibilización propias de la potestad disciplinaria.</t>
  </si>
  <si>
    <t>Actas de los eventos de prevención y sensibilización</t>
  </si>
  <si>
    <t>Porcentaje de procesos disciplinarios en riesgo impulsados</t>
  </si>
  <si>
    <t>(Número de procesos en riesgo impulsados durante el mes / Número de procesos identificados en riesgo durante el mes)*100</t>
  </si>
  <si>
    <t>Procesos disciplinarios en riesgo impulsados</t>
  </si>
  <si>
    <t>1.  Identificar los procesos disciplinarios en riesgo de caducidad y prescripción de la acción disciplinaria.</t>
  </si>
  <si>
    <t>Cuadro de procesos disciplinarios prioritarios</t>
  </si>
  <si>
    <t>5, 7</t>
  </si>
  <si>
    <t>2.  Impulsar los procesos disciplinarios en riesgo de caducidad y prescripción de la acción disciplinaria.</t>
  </si>
  <si>
    <t>Acta del Sistema de Iinformación Disciplinaria (SID)</t>
  </si>
  <si>
    <t>Pacto por la Ciencia, la Tecnología y la Innovación
Línea 4</t>
  </si>
  <si>
    <t xml:space="preserve">Información y Comunicación </t>
  </si>
  <si>
    <t>Evaluación de la comunicación interna</t>
  </si>
  <si>
    <t>Sumatoria de calificaciones mensuales asignadas por las dependencias a los productos de comunicación interna / Número de calificaciones recibidas en el mes</t>
  </si>
  <si>
    <t>6/10</t>
  </si>
  <si>
    <t>6.8/10</t>
  </si>
  <si>
    <t>7.5/10</t>
  </si>
  <si>
    <t>8/10</t>
  </si>
  <si>
    <t xml:space="preserve">Grupo de Comunicaciones Estrátegicas </t>
  </si>
  <si>
    <t>Maura Lucía Achury</t>
  </si>
  <si>
    <t>Comunicación interna fortalecida</t>
  </si>
  <si>
    <t xml:space="preserve">1. Sensibilizar a las dependencias sobre los medios y productos de comunicación disponibles </t>
  </si>
  <si>
    <t>Informe de la actividad de sensibilización con evidencias de las activiadades realizadas</t>
  </si>
  <si>
    <t xml:space="preserve">Myriam Cabrera - Ligia Consuelo Acosta (FUNCIONARIAS) Diseñador (CONTRATISTA) </t>
  </si>
  <si>
    <t>5 y 10</t>
  </si>
  <si>
    <t xml:space="preserve">Plan Anual de Adquisiciones </t>
  </si>
  <si>
    <t>2. Elaborar y difusión, a través de los canales existentes, de los productos de Comunicación Interna, de las políticas, programas y planes que realiza el Ministerio en beneficio de la población colombiana y de sus servidores públicos.</t>
  </si>
  <si>
    <t>Informes de activiadades mensuales</t>
  </si>
  <si>
    <t xml:space="preserve">Myriam Cabrera - Ligia Consuelo Acosta (FUNCIONARIAS) </t>
  </si>
  <si>
    <t>Pacto por la legalidad
Línea 3. Objetivo 1</t>
  </si>
  <si>
    <t>Control Interno</t>
  </si>
  <si>
    <t>Nivel de cumplimiento del Plan Anual de Auditorías</t>
  </si>
  <si>
    <t>Número de actividades cumplidas / Número de actividades programadas en el plan *100</t>
  </si>
  <si>
    <t>OCI</t>
  </si>
  <si>
    <t>Jefe OCI</t>
  </si>
  <si>
    <t>Plan anual de auditorías formulado e implementado</t>
  </si>
  <si>
    <t>1. Planear y presentar ante el Comité Institucional de Coordinación Control Interno el Plan Anual de Auditorías.</t>
  </si>
  <si>
    <t>Plan Anual de Auditorías presentado - Acta de Comité.</t>
  </si>
  <si>
    <t>2. Ejecutar el Plan Anual de Auditorías.</t>
  </si>
  <si>
    <t>Informe mensual de cumplimiento del Plan Anual de Auditorías</t>
  </si>
  <si>
    <t>3. Evaluar la ejecución de Plan Anual de Auditorías</t>
  </si>
  <si>
    <t>Informe Anual de Evaluación del Plan Anual de Auditorías</t>
  </si>
  <si>
    <t>Tiempo promedio observado en el trámite de los procesos atendidos por el Grupo de Contratos</t>
  </si>
  <si>
    <t xml:space="preserve">[Sumatoria de (Fecha de atención a la solicitud de trámite - Fecha de solicitud del trámite)] / número de trámites solicitados                                                                                                                                                                                                                                                                                </t>
  </si>
  <si>
    <t>Número de días</t>
  </si>
  <si>
    <t>Coordinador del grupo de contratos: Sergio Nicolás Pérez Rodríguez</t>
  </si>
  <si>
    <t>Contratos y convenios liquidados</t>
  </si>
  <si>
    <t xml:space="preserve">1. Entregar por el Supervisor el Formato de certificado de saldos, Informe final firmado por las partes y proyecto de acta de liquidación </t>
  </si>
  <si>
    <t>Informe trimestral de contratos o convenios liquidados (anexos: Actas de liquidación firmadas)</t>
  </si>
  <si>
    <t>Capacitacón sobre la gestión contractual</t>
  </si>
  <si>
    <t>1. Revisar y actualizar el Manual de contratación, publicar el documento y socializarlo dentro de la entidad</t>
  </si>
  <si>
    <t>Manual de Contratación versión 2019 publicado</t>
  </si>
  <si>
    <t xml:space="preserve">2. Programar las capacitaciones, convocar a los asistentes para la sensibilización y desarrollar la capacitación </t>
  </si>
  <si>
    <t>Listados de asistencia (4) y actas o presentaciones de las capacitaciones (4)</t>
  </si>
  <si>
    <t xml:space="preserve">Informe de seguimiento a la gestión de Supervisión e Interventoría a Contratos y/o Convenios </t>
  </si>
  <si>
    <t>1. Elaborar Manual de Supervisión e interventoría a contratos y/o convenios, publicar el documento y socializarlo dentro de la entidad</t>
  </si>
  <si>
    <t xml:space="preserve">Manual de Supervisión e Interventoría a Contratos y/o Convenios </t>
  </si>
  <si>
    <t>2. Recibir la solicitud de tramite contractual, gestionar el requerimiento, remitir respuesta al solicitante y archivar en el expediente contractual.</t>
  </si>
  <si>
    <t>Informes trimestrales del seguimiento a la gestión de supervisión</t>
  </si>
  <si>
    <t>Pacto por la descentralización 
Línea 3. Objetivo 1</t>
  </si>
  <si>
    <t>Porcentaje de avance en la ejecución de las actividades de adecuación y mejoramiento de la infraestructura física.</t>
  </si>
  <si>
    <t>(Número de actividades de adecuación y mejoramiento realizadas / Número de  actividades de adecuación y mejoramiento programadas)*100</t>
  </si>
  <si>
    <t>Grupo de recursos físicos</t>
  </si>
  <si>
    <t>Coordinador Grupo de Recursos Físicos</t>
  </si>
  <si>
    <t>Sedes del MVCT adecuadas y mejoradas.</t>
  </si>
  <si>
    <t>1. Efectuar el diagnóstico del estado de la infraestructura de las 4 sedes del MVCT y la programación de actividades de mejora de las mismas.</t>
  </si>
  <si>
    <t>Documento de diagnóstico que recoge el estado de la infraestructura de las sedes del MVCT.</t>
  </si>
  <si>
    <t>Grupo de Recursos Físicos y Subdirección de Servicios Administrativos</t>
  </si>
  <si>
    <t>Funcionario o Contratista encargado</t>
  </si>
  <si>
    <t xml:space="preserve">Acta de mesa de trabajo de programación de actividades con su cronograma. </t>
  </si>
  <si>
    <t>2. Ejecutar las actividades de adecuación y mejoramiento.</t>
  </si>
  <si>
    <t>Reporte de avance mensual y/o informe de gestión de contratista (cuando aplique).</t>
  </si>
  <si>
    <t>3. Diseñar la estrategia a realizar para dar una solución integral de las sedes del MVCT.</t>
  </si>
  <si>
    <t>Documento de diseño de la estrategia.</t>
  </si>
  <si>
    <t>SSA</t>
  </si>
  <si>
    <t xml:space="preserve">4. Ejecutar el plan de mantenimiento preventivo y correctivo a partir de las necesidades identificadas.  </t>
  </si>
  <si>
    <t>Informe mensual de seguimiento a la ejecución del Plan General de Mantenimiento Preventivo.</t>
  </si>
  <si>
    <t>Matriz en Excel de seguimiento al Mantenimiento correctivo realizado.</t>
  </si>
  <si>
    <t>Número de activos del extinto ICT-INURBE Intervenidos</t>
  </si>
  <si>
    <t>Sumatoria de activos del extinto ICT-INURBE Intervenidos</t>
  </si>
  <si>
    <t>Número de activos</t>
  </si>
  <si>
    <t>Subdirección de Servicios Administrativos</t>
  </si>
  <si>
    <t>Subdirector de Servicios Administrativos</t>
  </si>
  <si>
    <t>Inventario de predios incorporados al MVCT</t>
  </si>
  <si>
    <t xml:space="preserve">1. Recibir solictudes de oficio o de parte </t>
  </si>
  <si>
    <t>Base de datos "avance saneamiento"</t>
  </si>
  <si>
    <t>2. Realizar las intervenciones técnica y jurídica de los activos</t>
  </si>
  <si>
    <t>3. Suscribir acto administrativo y/o escritura pública</t>
  </si>
  <si>
    <t>Acto administrativo o escritura pública de los bienes</t>
  </si>
  <si>
    <t>4. Reportar los bienes inmuebles activos incorporados al inventario del MVCT al Grupo de Recursos Físicos, con copia a la Subdirección de Finanzas y Presupuesto</t>
  </si>
  <si>
    <t>Memorando dirigdo a la SFP</t>
  </si>
  <si>
    <t>Pacto por la legalidad 
Línea 3. Objetivo 2</t>
  </si>
  <si>
    <t>Información y comunicación</t>
  </si>
  <si>
    <t>Porcentaje de avance en la elaboración e implementación del Programa de Gestión Documental</t>
  </si>
  <si>
    <t>(Número de actividades ejecutadas en  el programa de gestión documental / Número de actividades programadas) *100</t>
  </si>
  <si>
    <t>GAUA</t>
  </si>
  <si>
    <t>Coordinador de Grupo de Atención al Usuario y Archivo</t>
  </si>
  <si>
    <t>Trazabilidad de cada documento desde la entrada hasta la llegada al Archivo Central</t>
  </si>
  <si>
    <t xml:space="preserve">1. Realizar diagnóstico de la funcionalidad del aplicativo de gestión documental actual (contrato con Universidad Nacional) </t>
  </si>
  <si>
    <t xml:space="preserve">Informe del diagnóstico del estado funcional de la herramienta de Gestión Documental y las sugerencias para dar cumplimiento a la normatividad. </t>
  </si>
  <si>
    <t xml:space="preserve">SSA - GAUA </t>
  </si>
  <si>
    <t>Subdirector de Servicios Administrativos y Coordinador de GAUA</t>
  </si>
  <si>
    <t>Plan Anual de Adquisiciones y Plan Institucional de Archivos PINAR</t>
  </si>
  <si>
    <t>2. Verificar y actualizar las Tablas de Retención Documental en las 45 dependencias del MVCT.</t>
  </si>
  <si>
    <t>Actas de reunión efectuada con cada dependencia (45)</t>
  </si>
  <si>
    <t>Coordinador de GAUA</t>
  </si>
  <si>
    <t>3. Intervenir y centralizar los archivos del MVCT</t>
  </si>
  <si>
    <t>Informe de las series documentales intervenidas (FUID) y descripcion de actividades realizadas con los archivos del MVCT</t>
  </si>
  <si>
    <t>Pacto por la transformación digital de Colombia
Línea 2. Objetivo 1</t>
  </si>
  <si>
    <t>Información y comunicación
Gestión con valores para resultados
Evaluación de resultados
Control Interno</t>
  </si>
  <si>
    <t>Porcentaje de procesos implementados en el Sistema de Gestión de la Seguridad de la Información (SGSI)</t>
  </si>
  <si>
    <t>Número de procesos implementados en SGSI / Número de procesos del ministerio</t>
  </si>
  <si>
    <t>Oficina TIC</t>
  </si>
  <si>
    <t>Ing. Amparo Botero</t>
  </si>
  <si>
    <t>SGSI Implementado</t>
  </si>
  <si>
    <t>1. Análizar y definir el alcance del SGSI</t>
  </si>
  <si>
    <t>Documento de Análisis y definición alcance del SGSI</t>
  </si>
  <si>
    <t>Amparo Botero</t>
  </si>
  <si>
    <t>5, 6, 7, 9, 11, 12, 15, 16</t>
  </si>
  <si>
    <t>Plan Estratégico de Tecnologías de la Información y las Comunicaciones PETI;
Plan de Tratamiento de Riesgos de Seguridad y Privacidad de la Información;
Plan de Seguridad y Privacidad de la Información</t>
  </si>
  <si>
    <t>2. Identificar y establecer metodología de evaluación de riesgos</t>
  </si>
  <si>
    <t>Documento con  metodología de evaluación de riesgos</t>
  </si>
  <si>
    <t>3. Análizar la información existente en la organización para los procesos de seguridad</t>
  </si>
  <si>
    <t>Documento con Análisis de la información existentes en la organización para los procesos de seguridad</t>
  </si>
  <si>
    <t>4. Levantar inventario de los activos de información de los procesos misionales y estratégicos</t>
  </si>
  <si>
    <t>Documento de inventario de los activos de información de los procesos misionales y estratégicos</t>
  </si>
  <si>
    <t>5. Análizar y evaluar los riesgos de seguriad de la información de los procesos misionales y estratégicos</t>
  </si>
  <si>
    <t>Documento con Análisis y evaluación de riesgos de seguriad de la información de los procesos misionales y estratégicos</t>
  </si>
  <si>
    <t>6. Evaluar los dominios de la norma ISO 27001</t>
  </si>
  <si>
    <t>Documento con resultado de Evaluación de los dominios de la norma ISO 27001</t>
  </si>
  <si>
    <t>7. Identificar controles de seguridad</t>
  </si>
  <si>
    <t>Documento con los controles de seguridad definidos</t>
  </si>
  <si>
    <t>8. Definir los procedimientos para detectar y gestionar incidentes de seguridad</t>
  </si>
  <si>
    <t>Documento con procedimientos para detectar y gestionar incidentes de seguridad</t>
  </si>
  <si>
    <t>9. Iniciar la documentación del SGSI</t>
  </si>
  <si>
    <t>Avance del documento del SGSI</t>
  </si>
  <si>
    <t>10. Elaborar plan de tratamiento de los riesgos</t>
  </si>
  <si>
    <t>Documento de plan de tratamiento de riesgos</t>
  </si>
  <si>
    <t>11. Definir mecanismos de protección de la información</t>
  </si>
  <si>
    <t>Documento con mecanismos de protección de información</t>
  </si>
  <si>
    <t>Porcentaje de avance en la construcción de capacidad de Ciberseguridad</t>
  </si>
  <si>
    <t>Número de elementos construidos de la capacidad / Número de elementos por construir</t>
  </si>
  <si>
    <t>Modelo de Ciberseguridad</t>
  </si>
  <si>
    <t>1. Implentar el modelo de Ciberseguridad en el MVCT</t>
  </si>
  <si>
    <t>Documento con el modelo de Ciberseguridad en el MVCT</t>
  </si>
  <si>
    <t>2. Implementar el modelo de madurez en Ciberseguridad C2M2</t>
  </si>
  <si>
    <t>Documento con el modelo de madurez en Ciberseguridad en el MVCT</t>
  </si>
  <si>
    <t>Porcentaje de avance en la adopción del marco normativo y del Plan de Protección Sectorial (sector acueducto)</t>
  </si>
  <si>
    <t>Número de empresas que adoptaron marco normativo del Plan de Protección / Número total de empresas del sector acueducto</t>
  </si>
  <si>
    <t>Modelo de Ciberdefensa</t>
  </si>
  <si>
    <t>1. Definir el marco normativo ciberdefensa infraestructura crítica de acueducto</t>
  </si>
  <si>
    <t>Documento con el modelo de Ciberdefensa</t>
  </si>
  <si>
    <t>2. Definir e implementar el plan de protección sectorial de infrestructura crítica cibernética para el sector acueducto</t>
  </si>
  <si>
    <t>Documento con el plan de protección infraestructura crítica cibernética</t>
  </si>
  <si>
    <t>Porcentaje de avance en la construcción de la capacidad de ciberdefensa</t>
  </si>
  <si>
    <t>Número de elementos construidos de la capacidad / Número de elementos establecidos como meta para construcción en el Cuatrenio</t>
  </si>
  <si>
    <t>Modelo de Ciberresilencia</t>
  </si>
  <si>
    <t>1. Definir e implementar la capacidad de ciber resiliencia</t>
  </si>
  <si>
    <t>Documento con el modelo de Ciber resiliencia</t>
  </si>
  <si>
    <t>Talento humano</t>
  </si>
  <si>
    <t>Tasa de crecimiento del puntaje asignado a la dimensión de talento humano a partir del FURAG</t>
  </si>
  <si>
    <t>GTH</t>
  </si>
  <si>
    <t>Jefe GTH</t>
  </si>
  <si>
    <t>Planta de personal reorganizada</t>
  </si>
  <si>
    <t>1. Realizar estudio de funciones de la planta de personal</t>
  </si>
  <si>
    <t>Manual de funciones actualizado</t>
  </si>
  <si>
    <t>Andrés Elías Jaramillo Rivera</t>
  </si>
  <si>
    <t>3, 4</t>
  </si>
  <si>
    <t>Plan Estratégico de Recursos Humanos</t>
  </si>
  <si>
    <t>2. Adecuar la planta de personal con base en los resultados del estudio de funciones</t>
  </si>
  <si>
    <t>Acto administrativo aprobatorio</t>
  </si>
  <si>
    <t>Ambiente laboral mejorado</t>
  </si>
  <si>
    <t>1. Intervenir y prevenir el riesgo y control en la fuente (causas de accidentalidad)</t>
  </si>
  <si>
    <t>Informe de actividades de intervención y prevención del riesgo y control en la fuente</t>
  </si>
  <si>
    <t>Plan de Trabajo Anual en Seguridad y Salud en el Trabajo</t>
  </si>
  <si>
    <t>2. Realizar actividades de bienestar para los funcionarios del MVCT, que involucren jornadas de promoción, deporte, actividades culturales, reconocimiento a los funcionarios y actividades especiales con las familias.</t>
  </si>
  <si>
    <t>Informes de actividades de bienestar realizadas</t>
  </si>
  <si>
    <t>Plan de Incentivos Institucionales</t>
  </si>
  <si>
    <t>3. Realizar intervención institucional para mejorar el ambiente laboral</t>
  </si>
  <si>
    <t>Informe de actividades de intervención institucional para mejorar el ambiente laboral</t>
  </si>
  <si>
    <t>Preparación de la convocatoria pública de empleos de carrera</t>
  </si>
  <si>
    <t>1. Ajustar el manual de funciones</t>
  </si>
  <si>
    <t>Plan Anual de Vacantes y Plan de Previsión de Recursos Humanos</t>
  </si>
  <si>
    <t>2. Actualizar la OPEC (oferta pública de empleos de carrera) del MVCT</t>
  </si>
  <si>
    <t>OPEC registrada en la CNSC</t>
  </si>
  <si>
    <t>Fortalecer los estándares de transparencia y diálogo con la ciudadanía y los grupos de valor</t>
  </si>
  <si>
    <r>
      <t>Pacto or el emprendimiento y la productividad
Línea 4</t>
    </r>
    <r>
      <rPr>
        <b/>
        <sz val="10"/>
        <color indexed="60"/>
        <rFont val="Arial Narrow"/>
        <family val="2"/>
      </rPr>
      <t/>
    </r>
  </si>
  <si>
    <t>Oferta institucional validada con base en la caracterización de grupos de valor</t>
  </si>
  <si>
    <t>Bienes y servicios ofrecidos por el ministerio validados de acuerdo con la caracterización de los grupos de valor / Total de bienes y servicios ofrecidos por el ministerio</t>
  </si>
  <si>
    <t>OAP + Áreas misionales</t>
  </si>
  <si>
    <t>Jefes OAP + Áreas misionales</t>
  </si>
  <si>
    <t>Validación de bienes y servicios ofrecidos por el Ministerio con base en las necesidades y expectativas de los grupos de valor identificados</t>
  </si>
  <si>
    <t>1. Diseñar e implementar un mecanismo para capturar información de las variables relevantes de los grupos de valor</t>
  </si>
  <si>
    <t>Documento con lineamientos para la identificación de las variables más relevantes de usuarios y grupos de valor según la oferta institucional</t>
  </si>
  <si>
    <t>OAP
GAUA</t>
  </si>
  <si>
    <t>OAP: Profesional Especializado 
GAUA: Coordinador GAUA</t>
  </si>
  <si>
    <t>4, 8</t>
  </si>
  <si>
    <t>2. Elaborar documentos de caracterización de los grupos de valor de acuerdo con la oferta institucional</t>
  </si>
  <si>
    <t>Documentos de caracterización de grupos de valor de las Direcciones Misionales</t>
  </si>
  <si>
    <t>DSH / DEUT /  DIVIS /  DDS / DP</t>
  </si>
  <si>
    <t>3. Identificar las necesidades y expectativas de los grupos de valor</t>
  </si>
  <si>
    <t xml:space="preserve">Documento con identificación de necesidades y expectativas de información de los grupos de valor por las Direcciones Misionales </t>
  </si>
  <si>
    <t>4. Validar la oferta institucional con base en las necesidades y expectativas de los grupos de valor</t>
  </si>
  <si>
    <t>Documento con la validación de los bienes y servicios con necesidades y expectativas de los grupos de valor identificadas</t>
  </si>
  <si>
    <t>Pacto por la sostenibilidad
Línea 2. Objetivos 3, 4 y  7. 
Línea 4. Objetivo 4.
Pacto por la calidad y eficiencia de servicios públicos 
Línea 2. Objetivo 3.</t>
  </si>
  <si>
    <t>Direccionamiento estratégico y planeación
Gestión con valores para resultados
Información y comunicación
Evaluación de resultados</t>
  </si>
  <si>
    <t>Porcentaje de implementación del módulo de radicación de proyectos en línea</t>
  </si>
  <si>
    <t xml:space="preserve">Fases en implementación del módulo / Fases programadas para implementación del módulo de radicación en línea </t>
  </si>
  <si>
    <t>SÍ</t>
  </si>
  <si>
    <t>Dirección de desarrollo sectorial (DDS)</t>
  </si>
  <si>
    <t xml:space="preserve">Martha Lucía  Durán Ortíz (DP)
Anamaría Camacho López (DDS)
</t>
  </si>
  <si>
    <t xml:space="preserve">Módulo de radicación en línea en implementación </t>
  </si>
  <si>
    <t>1. Contratar y acompañar técnicamente la consultoría para el diseño final del modulo de radicación en línea</t>
  </si>
  <si>
    <t>Contrato e informe de gestión y acompañamiento técnico de la consultoría para el diseño final del modulo de radicación en línea</t>
  </si>
  <si>
    <t>DDS
GPS</t>
  </si>
  <si>
    <t>Juan Manuel Flechas (DDS), Jackeline Meneses (DP)</t>
  </si>
  <si>
    <t>1, 2, 4, 5, 8, 16 y 17</t>
  </si>
  <si>
    <t>Plan anticorrupción y de atención al ciudadano</t>
  </si>
  <si>
    <t>2. Aprobar diseños de la interfaz gráfica del módulo</t>
  </si>
  <si>
    <t>Documento de aprobación de diseño de la interfaz gráfica del módulo.</t>
  </si>
  <si>
    <t xml:space="preserve">3. Aprobar la propuesta de integración de los desarrollos existentes en el SINAS y SIGEVAS al módulo de radicación en línea </t>
  </si>
  <si>
    <t xml:space="preserve">Documento de aprobación de la propuesta de integración </t>
  </si>
  <si>
    <t xml:space="preserve">4. Aprobar ajustes al módulo después de período de prueba </t>
  </si>
  <si>
    <t>Documento de aprobación de ajustes al módulo</t>
  </si>
  <si>
    <t>5. Iniciar la implementación del módulo de radicación en línea</t>
  </si>
  <si>
    <t>Evidencias de módulo en implementación: (pantallazos del módulo)</t>
  </si>
  <si>
    <t xml:space="preserve">Pacto Por el emprendimiento y la productividad
Línea 4.
Pacto por la legalidad 
Línea 3. Objetivo 1. </t>
  </si>
  <si>
    <t>Direccionamiento estratégico y Planeación 
Gestión con valores para resultados 
Control interno 
Información y Comunicación</t>
  </si>
  <si>
    <t>Tasa de crecimiento del puntaje asignado a la dimensión de Gestión con valores para el resultado a partir del FURAG</t>
  </si>
  <si>
    <t>Plan Anticorrupción y de Atención al Ciudadano -PAAC Ejecutado</t>
  </si>
  <si>
    <t>1. Consolidar y publicar el PAAC de la vigencia 2019</t>
  </si>
  <si>
    <t>Documento de PAAC publicado en la página web del Ministerio</t>
  </si>
  <si>
    <t>Profesional Especializado OAP: Isidro bastidas</t>
  </si>
  <si>
    <t>1, 4, 5, 7, 8, 9 y 15</t>
  </si>
  <si>
    <t xml:space="preserve">2. Implementar una estrategia de sensibilización del PAAC </t>
  </si>
  <si>
    <t>3. Monitorear la ejecución de los componentes de Gestión de Riesgo de Corrupción, Racionalización de Trámites, Rendición de Cuentas y Participación Ciudadana, Servicios al Ciudadano, Transparencia y Acceso a la Información e Iniciativas Adicionales de Lucha Contra la Corrupción</t>
  </si>
  <si>
    <t>Informes de monitoreo al PAAC</t>
  </si>
  <si>
    <t>Profesionales GSPND</t>
  </si>
  <si>
    <t>Pacto por la equidad</t>
  </si>
  <si>
    <t>Direccionamiento estratégico y planeación 
Gestión con valores para resultados
Información y comunicación</t>
  </si>
  <si>
    <t>Porcentaje de relaciones formalizadas con cooperantes</t>
  </si>
  <si>
    <t>Número de relaciones formalizadas con cooperantes / Número de cooperantes que participan en proyectos del Ministerio</t>
  </si>
  <si>
    <t>Despacho del Ministro</t>
  </si>
  <si>
    <t>Contratista 
AI</t>
  </si>
  <si>
    <t>Memorandos de entendimiento y convenios con cooperantes</t>
  </si>
  <si>
    <t>1. Gestionar la participación del Ministerio en foros, cumbres y encuentros nacionales e internacionales que sean estratégicos para su misionalidad.</t>
  </si>
  <si>
    <t>Informe trimestral de la gestión realizada (anexo: formato de comisiones)</t>
  </si>
  <si>
    <t>Despacho del Ministro - AI</t>
  </si>
  <si>
    <t>Contratista</t>
  </si>
  <si>
    <t>2. Responder a comunicaciones recibidas por entidades internacionales y cooperantes.</t>
  </si>
  <si>
    <t>Informe bimensual de las comunicaciones atendidas (anexos: copia de las comunicaciones)</t>
  </si>
  <si>
    <t>3. Coordinar, asesorar y acompañar al Ministro y a los Viceministros en las reuniones con cooperantes nacionales e internacionales, de carácter público y privado; asistir en nombre de los mismos cuando sea necesario.</t>
  </si>
  <si>
    <t>Informe bimensual de las reuniones (Anexos: documentos de preparación o listados de asitencia)</t>
  </si>
  <si>
    <t>4. Formalizar las relaciones entre el Ministerio y sus cooperantes, en donde se definan las responsabilidades de cada una de las partes en los proyectos sobre los cuales se va a trabajar.</t>
  </si>
  <si>
    <t>Informe trimestral de las relaciones formalizadas (Anexos: Memorandos de Entendimiento y Convenios)</t>
  </si>
  <si>
    <t>16, 17</t>
  </si>
  <si>
    <t>Información y comunicación
Gestión con valores para resultados</t>
  </si>
  <si>
    <t>Porcentaje de solicitudes respondidas</t>
  </si>
  <si>
    <t>Número de solicitudes formales respondidas / Número de solicitudes formales radicadas</t>
  </si>
  <si>
    <t>Asesor AL</t>
  </si>
  <si>
    <t>Solicitudes respondidas</t>
  </si>
  <si>
    <t>1. Tramitar y gestionar los requerimientos formales (Ley 5/92) de los Congresistas.</t>
  </si>
  <si>
    <t>Solicitudes Formales</t>
  </si>
  <si>
    <t>Despacho del Ministro - AL</t>
  </si>
  <si>
    <t>Asesor</t>
  </si>
  <si>
    <t xml:space="preserve">2. Tramitar y enviar a las áreas los cuestionarios de las proposiciones de debate de control político para que emitan la respuesta </t>
  </si>
  <si>
    <t xml:space="preserve">Cuestionarios respondidos </t>
  </si>
  <si>
    <t xml:space="preserve">3. Asesorar y acompañar al Ministro y Viceministros a los debates de iniciativas legislativas y de control político que se lleven a cabo en el Congreso de la República </t>
  </si>
  <si>
    <t>Informes de asistencia a debates</t>
  </si>
  <si>
    <t>5, 8</t>
  </si>
  <si>
    <t>Porcentaje de proyectos de ley atendidos</t>
  </si>
  <si>
    <t xml:space="preserve">Número de proyectos de ley con postura del Ministerio enviados a conceptuar / Número de proyectos de ley con postura del Ministerio </t>
  </si>
  <si>
    <t>Proyectos de Ley del Ministerio enviados a conceptuar</t>
  </si>
  <si>
    <t xml:space="preserve">1. Recopilar y enviar a las áreas la información de los proyectos de ley y actos legislativos de interés del Ministerio para emitir el concepto respectivo. </t>
  </si>
  <si>
    <t>Proyectos de Ley conceptuados</t>
  </si>
  <si>
    <t>2. Realizar seguimiento a los proyecto de ley y actos legislativos de interés del ministerio enviados a las áreas para emitir su respectivo concepto</t>
  </si>
  <si>
    <t>Informe de proyectos Ley</t>
  </si>
  <si>
    <t>Porcentaje de integrantes del sector político (congresistas, entes territoriales) atendidos</t>
  </si>
  <si>
    <t>Número de solicitud de citas/ Número de integrantes del sector político atendidos</t>
  </si>
  <si>
    <t>Herramienta de seguimiento a la atención al sector político</t>
  </si>
  <si>
    <t>1. Definir lineamientos que permitan estandarizar la atención personalizada a integrantes del sector político</t>
  </si>
  <si>
    <t>Documento de lineamientos</t>
  </si>
  <si>
    <t>2. Definir una herramienta que permita llevar el consecutivo de número de atenciones personalizadas a integrantes del sector político por dependencias</t>
  </si>
  <si>
    <t>Matriz de Atención  al sector político</t>
  </si>
  <si>
    <t>Gestión con valores para resultados
Evaluación de resultados</t>
  </si>
  <si>
    <t>Porcentaje de cumplimiento de compromisos adquiridos</t>
  </si>
  <si>
    <t>Número de compromisos ejecutados / Número de compromisos adquiridos</t>
  </si>
  <si>
    <t>Asesor PC</t>
  </si>
  <si>
    <t>Cumplimiento de compromisos adquiridos por el MVCT</t>
  </si>
  <si>
    <t>1. Realizar acuerdos con las áreas técnicas para obtener información estratégica a tiempo</t>
  </si>
  <si>
    <t>Informe mensual de solicitudes de información (anexos: documentos o correos con respuestas recibidas)</t>
  </si>
  <si>
    <t>Despacho del Ministro - PC</t>
  </si>
  <si>
    <t>Contratista UC</t>
  </si>
  <si>
    <t>2. Estructurar un esquema de seguimiento y acompañamiento a los responsables de ejecutar los proyectos y compromisos del ministerio.</t>
  </si>
  <si>
    <t>Documento reporte de cumplimiento</t>
  </si>
  <si>
    <t>6, 16</t>
  </si>
  <si>
    <t>Pacto por el emprendimiento y la productividad
Línea 4. Objetivo 2</t>
  </si>
  <si>
    <t>Nivel de satisfacción del usuario</t>
  </si>
  <si>
    <t>(Número de usuarios satisfechos / Número total de usuarios que diligenciaron la encuesta virtual o personalizada) *100</t>
  </si>
  <si>
    <t>77% 
(a 30 de noviembre de 2018)</t>
  </si>
  <si>
    <t>Coordinador(a) del Grupo de Atención al Usuario y Archivo</t>
  </si>
  <si>
    <t>Usuarios satisfechos con la atención prestada</t>
  </si>
  <si>
    <t xml:space="preserve">1. Consolidar y estabilizar el grupo de servidores (Funcionarios-Contratistas) que hacen parte del grupo de atención al usuario  </t>
  </si>
  <si>
    <t>Contratos suscritos</t>
  </si>
  <si>
    <t>Subdirectora de Servicios Administrativos</t>
  </si>
  <si>
    <t>4, 7</t>
  </si>
  <si>
    <t>Plan Anual Adquisiciones y Plan Anticorrupción y Atención al Ciudadano</t>
  </si>
  <si>
    <t>2. Capacitar y entregar insumos al Grupo de Atención al Usuario, previo a la divulgación de una oferta (por parte de las áreas misionales, OAJ y GCID).</t>
  </si>
  <si>
    <t>Listas de asistencia (5) y presentaciones realizadas en las capacitaciones (5)</t>
  </si>
  <si>
    <t>Áreas misionales, OAJ y GCID (entregan insumos y capacitan)</t>
  </si>
  <si>
    <t>Directores de áreas misionales, Coodinador/a del GCID y Jefe de la OAJ</t>
  </si>
  <si>
    <t>3. Realizar campañas y programas de gestión del cambio que generen una mejor disposición de los servidores (Funcionarios-Contratistas) que hacen parte del grupo de atención al usuario.</t>
  </si>
  <si>
    <t>Afiche por campaña (1) y Banner (1)</t>
  </si>
  <si>
    <t>Comunicaciones</t>
  </si>
  <si>
    <t>Jefe Grupo de Comunicaciones</t>
  </si>
  <si>
    <t>4. Construir una base de datos de preguntas y respuestas frecuentes</t>
  </si>
  <si>
    <t>Documento ABC solicitudes frecuentes ciudadanos</t>
  </si>
  <si>
    <t>GAUA y Áreas misionales</t>
  </si>
  <si>
    <t>Coordinador/a GAUA y Directores de áreas misionales.</t>
  </si>
  <si>
    <t>Información y Comunicación y Direccionamiento estratégico y Planeación</t>
  </si>
  <si>
    <t>Número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</si>
  <si>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t>
  </si>
  <si>
    <t>Informe de estrategia de fortalecimiento de la comunicación externa</t>
  </si>
  <si>
    <t xml:space="preserve">1.  Informar a la ciudadanía sobre las acciones, decisiones e intervenciones que, en materia de vivienda, agua potable, saneamiento básico y desarrollo territorial, realice el Ministerio. </t>
  </si>
  <si>
    <t>Informes de activiadades mensuales (anexos: comunicados de prensa y /o periodicos electrónicos)</t>
  </si>
  <si>
    <t>Myriam Cabrera (Funcionaria); Periodistas - corrector de estilo (contratistas)</t>
  </si>
  <si>
    <t>4 y 5</t>
  </si>
  <si>
    <t xml:space="preserve">2. Convocar a los periodistas de los diferentes medios de comunicación para que el Ministro y/o los voceros autorizados presenten y entreguen información noticiosa, relacionada con la misión y gestión del Ministerio.                                                                    </t>
  </si>
  <si>
    <t>Informes de activiadades mensuales (anexos: productos comunicacionales elaborados)</t>
  </si>
  <si>
    <t xml:space="preserve">Myriam Cabrera (Funcionaria)  y periodistas contratistas </t>
  </si>
  <si>
    <t xml:space="preserve">3. Desarrollar, publicar y difundir contenidos noticiosos y de interés general a través del portal web, sobre la gestión misional del Ministerio.                                                                                                                                              </t>
  </si>
  <si>
    <t xml:space="preserve">Contratista para página web </t>
  </si>
  <si>
    <t xml:space="preserve">4. Diseñar piezas de caracter externo para visibilizar la gestión del Ministerio                                                                   </t>
  </si>
  <si>
    <t xml:space="preserve">Diseñadores - corrector de estilo _ contratistas </t>
  </si>
  <si>
    <t xml:space="preserve">5. Generar contenidos audiovisuales y fotográficos para difusión externa con el fin de dar a conocer la política, programas, planes y proyectos relacionados con los temas de vivienda, ordenamiento territorial, agua potable y saneamiento básico.                                                                                </t>
  </si>
  <si>
    <t xml:space="preserve">Camarógrafos, fotógrafos y  periodistas - corrector de estilo -  contratistas </t>
  </si>
  <si>
    <t xml:space="preserve">6. Realizar actualizaciones en redes sociales para mantener contacto con la ciudadanía. </t>
  </si>
  <si>
    <t xml:space="preserve">Angela Piñeros funcionaria y apoyo contratista para redes sociales </t>
  </si>
  <si>
    <t>Direccionamiento estratégico y planeación 
Gestión con valores para resultados 
Evaluación de resultados 
Información y comunicación 
Gestión del conocimiento y la innovación</t>
  </si>
  <si>
    <t xml:space="preserve"> Porcentaje de politicas y lineamientos de transformación digital del Sector Vivienda, Ciudada y Territorio, diseñados e implementados</t>
  </si>
  <si>
    <t>Número de politicas y lineamientos diseñados e implementados / Número de politicas identificadas</t>
  </si>
  <si>
    <t>Políticas y lineamientos de TI para el sector  Vivienda, Ciudad y Territorio</t>
  </si>
  <si>
    <t>1. Analizar el contexto y la normatividad</t>
  </si>
  <si>
    <t>Documento de Analisis contexto y normatividad</t>
  </si>
  <si>
    <t>4, 5, 6, 7, 9, 11, 12, 14, 16</t>
  </si>
  <si>
    <t>2. Análizar los lineamientos MinTic</t>
  </si>
  <si>
    <t>Documento de Análisis lineamientos MinTic</t>
  </si>
  <si>
    <t>3. Establecer marco de gobierno del sector Vivienda, Ciudad y Territorio</t>
  </si>
  <si>
    <t>Documento con el  marco de gobierno del sector Vivienda, Ciudad y Territorio</t>
  </si>
  <si>
    <t>4. Definir y establecer la interoperabilidad de los sistemas de información del sector Vivienda, Ciudad y Territorio</t>
  </si>
  <si>
    <t>Documento con la interoperabilidad de los sistemas de información del sector Vivienda, Ciudad y Territorio</t>
  </si>
  <si>
    <t>5. Establecer la estrategia de información del sector Vivienda, Ciudad y Territorio</t>
  </si>
  <si>
    <t>Documento con la la estrategia de información del sector Vivienda, Ciudad y Territorio</t>
  </si>
  <si>
    <t>6. Establecer la estrategia de TI del sector Vivienda, Ciudad y Territorio</t>
  </si>
  <si>
    <t>Documento con  la estrategia de TI del sector Vivienda, Ciudad y Territorio</t>
  </si>
  <si>
    <t>7. Establecer el Gobierno de TI del sector Vivienda, Ciudad y Territorio</t>
  </si>
  <si>
    <t>Documento con  el Gobierno de TI del sector Vivienda, Ciudad y Territorio</t>
  </si>
  <si>
    <t>8. Establecer el Uso y apropiación de TIC para el sector Vivienda, Ciudad y Territorio</t>
  </si>
  <si>
    <t>Documento para  el Uso y apropiación de TI para el sector Vivienda, Ciudad y Territorio</t>
  </si>
  <si>
    <t>9. Definir y construir las Politicas TIC para el sector vivienda, ciudad y territorio</t>
  </si>
  <si>
    <t>Documento de Definición y Construcción de las Politicas TI</t>
  </si>
  <si>
    <t>10. Aprobar y adoptar las Politicas TIC para el sector Vivienda, Ciudad y Territorio</t>
  </si>
  <si>
    <t>Acto administrativo de Aprobación y adopción de las Politicas TI</t>
  </si>
  <si>
    <t>11. Socializar las Politicas TIC en el sector Vivienda, Ciudad y Territorio</t>
  </si>
  <si>
    <t>Documento informe de Socialización de las Politicas TI</t>
  </si>
  <si>
    <t>Avance del plan de transformación Digital del MVCT</t>
  </si>
  <si>
    <t>Número de actividades ejecutadas
 /
 Número de actividades planeadas</t>
  </si>
  <si>
    <t>Arquitectura Empresarial de  MVCT diseñada</t>
  </si>
  <si>
    <t>1. Realizar estudio de mercado para la contratación de la arquitectura empresarial (AE)</t>
  </si>
  <si>
    <t>Documento consolidación estudio de mercado</t>
  </si>
  <si>
    <t>2. Contratar la AE</t>
  </si>
  <si>
    <t>Contrato arquitectura empresarial</t>
  </si>
  <si>
    <t>3. Ejecutar la contratación de la AE (lncluye Gobierno Digital y Servicios Ciudadanos Digitales)</t>
  </si>
  <si>
    <t>Informe mensual avance de ejecución</t>
  </si>
  <si>
    <t>4. Levantar y análizar información del MVCT</t>
  </si>
  <si>
    <t>Documento de levantamiento y análisis de información del MVCT</t>
  </si>
  <si>
    <t>5. Realizar diagnóstico detallado de cada uno de los procesos del mapa de procesos actual, relacionado con los dominios del MARAE propuesto por MinTic</t>
  </si>
  <si>
    <t>Documento de diagnóstico de procesos</t>
  </si>
  <si>
    <t>6. Levantar y consolidar los requerimientos, expectativas y necesidades de cada uno de los procesos, actores y entidades involucradas</t>
  </si>
  <si>
    <t>Documento de consolidación de requerimientos, expectativas y necesidades</t>
  </si>
  <si>
    <t>7. Rediseñar los procesos misionales incorporando innovación y soportándolos en el uso de las Tecnologías de la Información y las Comunicaciones, con el fin de buscar una mayor agilidad y eficiencia en los servicios al ciudadano</t>
  </si>
  <si>
    <t>Documento con los procesos rediseñados</t>
  </si>
  <si>
    <t>8. Elaborar matriz DOFA estratégica identificando debilidades, oportunidades, fortalezas y amenazas , así como cada una de las estrategias propuestas</t>
  </si>
  <si>
    <t xml:space="preserve">Documento con matriz DOFA </t>
  </si>
  <si>
    <t>9. Diseñar la arquitectura empresarial para el MVCT que incluya las propuestas y proyectos para cada uno de los dominios (Estrategia de TI, Gobierno de TI, Información, Sistemas de Información, Infraestructura tecnológica y Uso y apropiación)</t>
  </si>
  <si>
    <t>Documento de arquitectura empresarial del MVCT</t>
  </si>
  <si>
    <t>10. Actualización del PETIC del MVCT</t>
  </si>
  <si>
    <t>Documento con PETIC del MVCT actualizado</t>
  </si>
  <si>
    <t>11. Elaborar Plan detallado para desarrollar e implementar la transformación digital en el MVCT, identficando:
 * Entorno o ecosistema digital
 * Evaluación del nivel de madurez
 * Hoja de ruta hacia la transformación digital del MVCT
 * Programa de gestión del cambio
 * Plan de gestión de procesos de innovación hacia la transformación digital, que de soporte a la arquitectura empresarial definida</t>
  </si>
  <si>
    <t>Plan para desarrollar e implementar la transformación digital del MVCT</t>
  </si>
  <si>
    <t>12. Realizar diseño detallado de los sistemas de información  del subsidio familiar de vivienda y Sistema de Información transaccional</t>
  </si>
  <si>
    <t>Documento con diseño detallado de los sistemas de información de subsidio familiar y Sistema de información transaccional</t>
  </si>
  <si>
    <t>13. Realizar términos de referencia para la contratación del desarrollo de los sistemas de información del subsidio familiar de vivienda y Sistema de Información transaccional</t>
  </si>
  <si>
    <t>Documento de términos de referencia para contratación de fábrica de software</t>
  </si>
  <si>
    <t>14. Definir el marco institucional, modelo y mecanismos de interoperabilidad con cada una de las entidades identificadas</t>
  </si>
  <si>
    <t>Documento con el marco institucional, modelo y mecanismos de interoperabilidad con cada una de las entidades identificadas</t>
  </si>
  <si>
    <t>15. Definir el roapmap de implementación de los proyectos e iniciativas propuestos</t>
  </si>
  <si>
    <t>Documento con el roapmap de implementación de los proyectos e iniciativas propuestos</t>
  </si>
  <si>
    <t>16. Realizar descripción detallada de la situación actual del Sistema de Información del Subsidio Familiar de Vivienda, relacionada con los dominios del MRAE propuesto por MINTIC.</t>
  </si>
  <si>
    <t>Documento con descripción detallada de la situación actual del Sistema de Información del Subsidio Familiar de Vivienda, relacionada con los dominios del MRAE propuesto por MINTIC.</t>
  </si>
  <si>
    <t>17. Elaborar diagnóstico detallado del Sistema de Información del Subsidio Familiar de Vivienda, relacionado con los dominios del MRAE propuesto por MINTIC.</t>
  </si>
  <si>
    <t>Documento con diagnóstico detallado del Sistema de Información del Subsidio Familiar de Vivienda, relacionado con los dominios del MRAE propuesto por MINTIC.</t>
  </si>
  <si>
    <t>18. Identificar y documentar requerimientos, expectativas y necesidades relacionadas con el Sistema de Información del Subsidio Familiar de Vivienda.</t>
  </si>
  <si>
    <t>Documento de requerimientos, expectativas y necesidades relacionadas con el Sistema de Información del Subsidio Familiar de Vivienda.</t>
  </si>
  <si>
    <t>19. Elaborar Matriz DOFA estratégica,(del sistema de subsidio familiar de vivienda) identificando las debilidades, oportunidades, fortalezas y Amenazas, así como cada una de las estrategias propuestas.</t>
  </si>
  <si>
    <t>Documento con Matriz DOFA estratégica,(del sistema de subsidio familiar de vivienda) identificando las debilidades, oportunidades, fortalezas y Amenazas, así como cada una de las estrategias propuestas.</t>
  </si>
  <si>
    <t>20. Elaborar Modelo operativo y organizacional en el marco del Sistema de Información del Subsidio Familiar de Vivienda</t>
  </si>
  <si>
    <t>Documento de Modelo operativo y organizacional en el marco del Sistema de Información del Subsidio Familiar de Vivienda</t>
  </si>
  <si>
    <t>21. Definir Estrategia de Integración e Interoperabilidad para el Sistema de Información del Subsidio Familiar de Vivienda.</t>
  </si>
  <si>
    <t>Documento con  Estrategia de Integración e Interoperabilidad para el Sistema de Información del Subsidio Familiar de Vivienda.</t>
  </si>
  <si>
    <t>22. Elaborar Marco técnico de interoperabilidad entre los sistemas con los cuales debe interoperar el sistema de subsidio familiar de vivienda</t>
  </si>
  <si>
    <t>Documento Marco técnico de interoperabilidad entre los sistemas con los cuales debe interoperar el sistema de subsidio familiar de vivienda</t>
  </si>
  <si>
    <t>23. Definir Políticas y protocolos de intercambio de información basados en el Marco de Interoperabilidad definido por MINTIC, para el sistema de subsidio familiar de vivienda</t>
  </si>
  <si>
    <t>Documento con Políticas y protocolos de intercambio de información basados en el Marco de Interoperabilidad definido por MINTIC, para el sistema de subsidio familiar de vivienda</t>
  </si>
  <si>
    <t>24. Definir las Fuentes y flujos de información internas y externas, relacionadas con el sistema de subsidio familiar de vivienda</t>
  </si>
  <si>
    <t>Documento con las Fuentes y flujos de información internas y externas, relacionadas con el sistema de subsidio familiar de vivienda</t>
  </si>
  <si>
    <t>25. Diseñar la Arquitectura de referencia del Sistema de información del subsidio familiar de vivienda, que garantice la transformación  de los procesos y procedimientos incorporando componente de innovación al interior de la Entidad con un modelo de transformación digital, logrando la articulación de todos los proyectos e iniciativas, generando valor público a través del uso y aprovechamiento de las tecnologías de la información y las comunicaciones, cumpliendo con los lineamientos y directivas establecidos en el Marco de Referencia de Arquitectura empresarial del Estado Colombiano – MINTIC</t>
  </si>
  <si>
    <t>Documento la Arquitectura de referencia del Sistema de información del subsidio familiar de vivienda.</t>
  </si>
  <si>
    <t>26. Definir el Modelo conceptual de la bodega de datos que permita la consolidación de información de forma confiable y oportuna, que permita la toma de decisiones eficientemente, correspondiente a subsidio familiar de vivienda</t>
  </si>
  <si>
    <t>Documento de Modelo conceptual de la bodega de datos.</t>
  </si>
  <si>
    <t>27. Definir la Estrategia de actualización de información y generación de reportes de subsidio familiar de vivienda</t>
  </si>
  <si>
    <t>Documento con la estrategia de actualización de información y generación de reportes de subsidio familiar de vivienda</t>
  </si>
  <si>
    <t>28. Realizar la descripción detallada de la situación actual del Sistema de Información Transaccional, relacionada con los dominios del MRAE propuesto por MINTIC.</t>
  </si>
  <si>
    <t>Documento con la descripción detallada de la situación actual del Sistema de Información Transaccional, relacionada con los dominios del MRAE propuesto por MINTIC.</t>
  </si>
  <si>
    <t>29. Identificar los requerimientos, expectativas y necesidades relacionadas con el Sistema de Información Transaccional.</t>
  </si>
  <si>
    <t>Documento los requerimientos, expectativas y necesidades relacionadas con el Sistema de Información Transaccional.</t>
  </si>
  <si>
    <t>30. Elaborar la matriz DOFA estratégica identificando las debilidades, oportunidades, fortalezas y Amenazas, así como cada una de las estrategias propuestas, relacionadas con el Sistema de Información Transaccional</t>
  </si>
  <si>
    <t>Documento con matriz DOFA estratégica</t>
  </si>
  <si>
    <t>31. Definir Modelo operativo y organizacional en el marco del Sistema de Información Transaccional</t>
  </si>
  <si>
    <t>Documento con Modelo operativo y organizacional en el marco del Sistema de Información Transaccional</t>
  </si>
  <si>
    <t>32. Definir Estrategia de Integración e Interoperabilidad para el Sistema de Información Transaccional</t>
  </si>
  <si>
    <t>Documento de Estrategia de Integración e Interoperabilidad para el Sistema de Información Transaccional</t>
  </si>
  <si>
    <t>33. Definir Marco técnico de interoperabilidad entre los sistemas con los cuales debe interoperar el Sistema de Información transaccional</t>
  </si>
  <si>
    <t>Documento de Marco técnico de interoperabilidad entre los sistemas con los cuales debe interoperar el Sistema de Información transaccional</t>
  </si>
  <si>
    <t>34. Definir las Políticas y protocolos de intercambio de información basados en el Marco de Interoperabilidad definido por MINTIC, relacionadas con el Sistema de Información transaccional</t>
  </si>
  <si>
    <t>Documento con las Políticas y protocolos de intercambio de información basados en el Marco de Interoperabilidad definido por MINTIC, relacionadas con el Sistema de Información transaccional</t>
  </si>
  <si>
    <t>35. Definir las Fuentes y flujos de información internas y externas, relacionadas con el sistema de información transaccional</t>
  </si>
  <si>
    <t>Documento con las Fuentes y flujos de información internas y externas, relacionadas con el sistema de información transaccional</t>
  </si>
  <si>
    <t>36. Diseñar la Arquitectura de referencia del Sistema de información transaccional, que garantice la transformación  de los procesos y procedimientos incorporando componente de innovación al interior de la Entidad con un modelo de transformación digital, logrando la articulación de todos los proyectos e iniciativas, generando valor público a través del uso y aprovechamiento de las tecnologías de la información y las comunicaciones, cumpliendo con los lineamientos y directivas establecidos en el Marco de Referencia de Arquitectura empresarial del Estado Colombiano – MINTIC</t>
  </si>
  <si>
    <t>Documento Arquitectura de referencia del Sistema de información transaccional</t>
  </si>
  <si>
    <t>37. Definir el Modelo conceptual de la bodega de datos que permita la consolidación de información de forma confiable y oportuna que permita la toma de decisiones eficientemente, correspondientes al sistema transaccional</t>
  </si>
  <si>
    <t>Documento de Modelo conceptual de la bodega de datos que permita la consolidación de información de forma confiable y oportuna que permita la toma de decisiones eficientemente, correspondientes al sistema transaccional</t>
  </si>
  <si>
    <t>38. Definir Estrategia de actualización de información y generación de reportes, relacionadas con el sistema transaccional.</t>
  </si>
  <si>
    <t>Documento Estrategia de actualización de información y generación de reportes, relacionadas con el sistema transaccional.</t>
  </si>
  <si>
    <t>39. Definir el Modelo para la infraestructura de datos espaciales en el marco del Sistema de Información Transaccional.</t>
  </si>
  <si>
    <t>Documento el Modelo para la infraestructura de datos espaciales en el marco del Sistema de Información Transaccional.</t>
  </si>
  <si>
    <t>40. Definir Modelo para la automatización del trámite de pre-licenciamiento, licenciamiento y registro de construcción en el marco del Sistema de información Transaccional y demás trámites que se identifiquen en el levantamiento de la información</t>
  </si>
  <si>
    <t>Documento con el  Modelo para la automatización del trámite de pre-licenciamiento, licenciamiento y registro  de construcción en el marco del Sistema de información Transaccional y demás trámites que se identifiquen en el levantamiento de la información</t>
  </si>
  <si>
    <t>41. Elaborar metodología para el desarrollo del Sistema, incluyendo la definición de contenido basado en el Modelo de Referencia Técnico (o TRM, del inglés Technical Reference Model), arquitectura orientada a servicios (o SOA, del inglés Service Oriented Architecture) y los lineamientos de intercambio de datos definidos por el Ministerio de las TIC - MINTIC, con los cuales debe cumplir el Contratista.</t>
  </si>
  <si>
    <t>Documento de metodología para el desarrollo del Sistemas de Información</t>
  </si>
  <si>
    <t>42. Diseñar la estrategia de integración, interoperabilidad, para el Ministerio de Vivienda a partir de los requerimientos planteados por la Arquitectura Empresarial del sector e institucional, y los lineamientos de interoperabilidad definidos por el Ministerio de las TIC - MINTIC, Esto incluye las aplicaciones del Ministerio de Vivienda, Ciudad y Territorio.</t>
  </si>
  <si>
    <t>Documento con estrategia de integración, interoperabilidad, para el Ministerio de Vivienda a partir de los requerimientos planteados por la Arquitectura Empresarial del sector e institucional, y los lineamientos de interoperabilidad definidos por el Ministerio de las TIC - MINTIC, Esto incluye las aplicaciones del Ministerio de Vivienda, Ciudad y Territorio.</t>
  </si>
  <si>
    <t>43. Elaborar Marco técnico de lineamientos y esquemas de interoperabilidad entre los diferentes Sistemas de información del Ministerio y las entidades externas que permita su integración, confiabilidad, consolidación de la información de vivienda, lo anterior mediante protocolos de intercambio de información basado en arquitectura orientada a servicios (o  SOA,  del  inglés  Service  Oriented  Architecture) y los lineamientos de intercambio de datos de la política gobierno digital.</t>
  </si>
  <si>
    <t xml:space="preserve">Documento con Marco técnico de lineamientos y esquemas de interoperabilidad entre los diferentes Sistemas de información del Ministerio y las entidades externas </t>
  </si>
  <si>
    <t>44. Entregar el documento final de AE</t>
  </si>
  <si>
    <t>Documento final de arquitectura empresarial</t>
  </si>
  <si>
    <t>Contrato de fábrica de software para el desarrollo de los sistemas de información</t>
  </si>
  <si>
    <t>1. Realizar proceso de contratación de fábrica de software para el desarrollo de los sistemas de información</t>
  </si>
  <si>
    <t>Copia del contrato legalizado con fábrica de software para el desarrollo de los sistemas de información</t>
  </si>
  <si>
    <t>2. Iniciar la ejecución del contrato de fábrica de software para el desarrollo de los sistemas de información</t>
  </si>
  <si>
    <t>Informe de avance mensual de ejecución del  contrato de fábrica de software para el desarrollo de los sistemas de información</t>
  </si>
  <si>
    <t xml:space="preserve">Promover la implementación de la gestión del conocimiento e innovación en el ministerio
</t>
  </si>
  <si>
    <t>Pacto por la legalidad 
Línea 3. Objetivo 2.</t>
  </si>
  <si>
    <t>4, 8, 9, 16, 17</t>
  </si>
  <si>
    <t>Talento Humano
Gestión del conocimiento e innovación</t>
  </si>
  <si>
    <t>Tasa de crecimiento del puntaje asignado a la dimensión de gestión del conocimiento y la innovación a partir del FURAG</t>
  </si>
  <si>
    <t>OAP y GTH</t>
  </si>
  <si>
    <t>Jefe OAP y Jefe GTH</t>
  </si>
  <si>
    <t>Lineamientos para la gestión del conocimiento e innovación del Ministerio</t>
  </si>
  <si>
    <t>1. Elaborar un diagnóstico del proceso de gestión del conocimiento e innovación del Ministerio</t>
  </si>
  <si>
    <t>Documento de diagnóstico del proceso de gestión del conocimiento</t>
  </si>
  <si>
    <t>Profesional Especializado OAP: Diana Corredor / Isidro Bastidas</t>
  </si>
  <si>
    <t>2. Formular la estrategia de gestión de conocimiento e innovación</t>
  </si>
  <si>
    <t>Documento de estrategia de gestión de conocimiento e innovación</t>
  </si>
  <si>
    <t>Espacios de innovación y gestión del conocimiento</t>
  </si>
  <si>
    <t>1. Implementar espacios y acciones para la gestión de conocimiento e innovación</t>
  </si>
  <si>
    <t>Informe de seguimiento a la implementación de espacios y acciones para la gestión de conocimiento e innovación</t>
  </si>
  <si>
    <t>Proceso de inducción fortalecido</t>
  </si>
  <si>
    <t>1. Formular el contenido del manual de inducción para los empleados del MVCT</t>
  </si>
  <si>
    <t>Manuales de inducción aprobados</t>
  </si>
  <si>
    <t>Plan Institucional de Capacitación</t>
  </si>
  <si>
    <t>2. Realizar jornadas de inducción a los empleados del MVCT</t>
  </si>
  <si>
    <t>Informes de las jornadas de inducción a los empleados del MVCT</t>
  </si>
  <si>
    <t>Competencias laborales, conocimientos y actitudes fortalecidas de los servidores del MVCT</t>
  </si>
  <si>
    <t>1. Realizar sesiones de formación a los funcionarios, en las necesidades de capacitación.</t>
  </si>
  <si>
    <t>Informe de las sesiones de formación</t>
  </si>
  <si>
    <t>2. Establecer el programa Formador de formadores.</t>
  </si>
  <si>
    <t>Actas de las sesiones de formación a los funcionarios por parte de beneficiarios de entrenamiento</t>
  </si>
  <si>
    <t>3. Formular el manual de oferta de entrenamientos vía cooperación internacional para el MVCT</t>
  </si>
  <si>
    <t>Documento con la oferta de becas y capacitaciones que se ofrece vía cooperación internacional (Embajadas y Agentes Cooperantes)</t>
  </si>
  <si>
    <t>4. Promover la asistencia de funcionarios del Ministerio a cursos, capacitaciones y formaciones profesionales gratuitos, ofrecidas por universidades, centros de pensamiento (think-tanks), Agencias de Desarrollo, Organizaciones Internacionales, entre otros.</t>
  </si>
  <si>
    <t>1 informe bimensual de la gestión realizada</t>
  </si>
  <si>
    <t>5. Socializar a los interesados del MVCT la oferta de entrenamientos vía cooperación internacional</t>
  </si>
  <si>
    <t>Informe de socialización de la oferta de entrenamientos vía cooperación internacional</t>
  </si>
  <si>
    <t>Informe de resultados de las aplicaciones del MVCT a la oferta de entrenamientos de cooperación internacional</t>
  </si>
  <si>
    <t>Pacto por la equidad 
Línea 5.</t>
  </si>
  <si>
    <t>Número de estudios del sector de la construcción y vivienda publicados</t>
  </si>
  <si>
    <t>Sumatoria de estudios del sector de la construcción y vivienda publicados</t>
  </si>
  <si>
    <t>Número de estudios</t>
  </si>
  <si>
    <t>Por definir</t>
  </si>
  <si>
    <t>Dirección del Sistema Habitacional</t>
  </si>
  <si>
    <t>Carlos Felipe Reyes</t>
  </si>
  <si>
    <t>6 estudios del sector de la construcción y vivienda en 2019</t>
  </si>
  <si>
    <t>1. Publicar estudio sobre precios de vivienda VIS y VIP</t>
  </si>
  <si>
    <t>Estudio sobre precios de vivienda VIS y VIP</t>
  </si>
  <si>
    <t>DSH</t>
  </si>
  <si>
    <t>1 y 14</t>
  </si>
  <si>
    <t>2. Publicar estudio sobre Parámetros y focalización de  Mi Casa Ya</t>
  </si>
  <si>
    <t>Estudio sobre Parámetros y focalización de  Mi Casa Ya</t>
  </si>
  <si>
    <t>3. Publicar estudio sobre Cartera Hipotecaria y socialización del mismo</t>
  </si>
  <si>
    <t>Estudio sobre Cartera Hipotecaria</t>
  </si>
  <si>
    <t>4. Publicar la evaluación de PVG</t>
  </si>
  <si>
    <t>Evaluación de PVG</t>
  </si>
  <si>
    <t>5. Publicar estudio sobre Política de Arrendamiento en Colombia</t>
  </si>
  <si>
    <t>Estudio sobre Política de Arrendamiento en Colombia</t>
  </si>
  <si>
    <t>6. Publicar estudio sobre reasentamiento de viviendas</t>
  </si>
  <si>
    <t>Estudio sobre reasentamiento de viviendas</t>
  </si>
  <si>
    <t>Pacto por la transformación digital de Colombia 
Línea 2. Objetivo 2</t>
  </si>
  <si>
    <t xml:space="preserve">  Porcentaje de servidores públicos que utilizan la herramienta de aprendizaje virtual</t>
  </si>
  <si>
    <t>Número de servidores públicos que utilizan la herramienta de aprendizaje virtual / Número total de servidores públicos del MVCT</t>
  </si>
  <si>
    <t>Herramienta de aprendizaje virtual apropiada por el 20% de los servidores públicos del MVCT</t>
  </si>
  <si>
    <t>1. Diseñar y realizar Campaña de sensibilización en el uso de la herramienta de aprendizaje virtual</t>
  </si>
  <si>
    <t>Informe del diseño y realización de la campaña de uso y apropiación de la herramienta de aprendizaje Virtual</t>
  </si>
  <si>
    <t>Oficina TIC y Grupo de Comunicaciones</t>
  </si>
  <si>
    <t>ing. Amparo Botero</t>
  </si>
  <si>
    <t>3, 14</t>
  </si>
  <si>
    <t>2. Implementar piloto de adopción de office 365 por medio de la Herramienta de aprendizaje virtual.</t>
  </si>
  <si>
    <t>Informe de resultados del piloto</t>
  </si>
  <si>
    <t>3. Realizar capacitación en el uso de la Herramienta de aprendizaje virtual</t>
  </si>
  <si>
    <t>Informe de capacitación de uso de la Herramienta de Aprendizaje Virtual</t>
  </si>
  <si>
    <t>Pacto Por el emprendimiento y la productividad
Línea 4. Objetivo 3</t>
  </si>
  <si>
    <t>Gestión con valores para resultados 
Gestión del conocimiento y la innovación</t>
  </si>
  <si>
    <t>Respuesta a solicitudes de conceptos o consultas</t>
  </si>
  <si>
    <t>(Número de solicitudes atendidas / Número de solicitudes recibidas) * 100</t>
  </si>
  <si>
    <t>Informe de gestión de solicitudes atendidas</t>
  </si>
  <si>
    <t>1. Resolver Consultas y Reclamaciones</t>
  </si>
  <si>
    <t>Informe de consultas, reclamaciones y revisión normativa por el grupo de conceptos</t>
  </si>
  <si>
    <t>Grupo de conceptos</t>
  </si>
  <si>
    <t>14, 17</t>
  </si>
  <si>
    <t>2. Revisar Normativamente los Proyectos de Decreto y Resolución</t>
  </si>
  <si>
    <t>3. Realizar acciones de sensibilización y capacitación realizadas a los funcionarios y contratistas del MVCT y Fonvivienda</t>
  </si>
  <si>
    <t>Informe de acciones de sensibilización con sus respectivas evidencias</t>
  </si>
  <si>
    <t>Desarrollo Urbano y Territorial</t>
  </si>
  <si>
    <t>Promover el desarrollo urbano equilibrado y sostenible</t>
  </si>
  <si>
    <t>Pacto por la descentralización</t>
  </si>
  <si>
    <t>Número de instrumentos normativos actualizados y/o elaborados y publicados</t>
  </si>
  <si>
    <t>Sumatoria de instrumentos normativos actualizados y/o elaborados y publicados</t>
  </si>
  <si>
    <t>Número de instrumentos</t>
  </si>
  <si>
    <t>DEUT</t>
  </si>
  <si>
    <t>Diana María Cuadros Calderón</t>
  </si>
  <si>
    <t>3 Propuestas normativas enviadas a Presidencia para facilitar la elaboración e implementación de los instrumentos de planeación territorial</t>
  </si>
  <si>
    <t>1. Elaborar tres (3) propuestas normativas.</t>
  </si>
  <si>
    <t>Propuestas normativas</t>
  </si>
  <si>
    <t>Diana Cuadros</t>
  </si>
  <si>
    <t>2. Publicar tres (3) propuestas normativas.</t>
  </si>
  <si>
    <t>Comprobantes de publicación</t>
  </si>
  <si>
    <t>3. Remitir a Presidencia de tres (3) propuestas normativas.</t>
  </si>
  <si>
    <t>Oficio</t>
  </si>
  <si>
    <t>Número de hectáreas de suelo habilitado</t>
  </si>
  <si>
    <t>Sumatoria de hectáreas de suelo habilitadas</t>
  </si>
  <si>
    <t>Hectáreas</t>
  </si>
  <si>
    <t>María Mercedes Molina</t>
  </si>
  <si>
    <t>4.000 hectáreas de suelo habilitadas en 2019</t>
  </si>
  <si>
    <t>1. Definir e implementar planes de trabajo para apoyar la habilitación de suelo en MISN adoptados.</t>
  </si>
  <si>
    <t>Planes de trabajo</t>
  </si>
  <si>
    <t>2. Evaluar iniciativas de MISN en etapa de prefactibilidad y formulación (por demanda).</t>
  </si>
  <si>
    <t>Concepto de evaluación</t>
  </si>
  <si>
    <t>3. Acompañar a 5 municipios en la formulación o implementacion de planes parciales.</t>
  </si>
  <si>
    <t>Informes de acompañamiento</t>
  </si>
  <si>
    <t>Consolidar el Sistema de Ciudades como dinamizador del desarrollo territorial y la productividad</t>
  </si>
  <si>
    <t>Número de documentos Conpes de política para el fortalecimiento del Sistema de Ciudades y de ordenamiento territorial elaborados y enviados</t>
  </si>
  <si>
    <t>Sumatoria de documentos Conpes de política para el fortalecimiento del  Sistema de Ciudades y de ordenamiento territorial elaborados y enviados</t>
  </si>
  <si>
    <t>Número de documentos</t>
  </si>
  <si>
    <t>2 Propuestas de documento CONPES</t>
  </si>
  <si>
    <t>1. Elaborar dos (2) propuestas de CONPES en 2019.</t>
  </si>
  <si>
    <t>Documento CONPES</t>
  </si>
  <si>
    <t>2. Enviar dos (2) propuestas de CONPES en 2019 para publicación.</t>
  </si>
  <si>
    <t>Oficios de envío de propuestas</t>
  </si>
  <si>
    <t>Armonizar la planeación para el desarrollo y el ordenamiento territorial</t>
  </si>
  <si>
    <t>Número de entidades territoriales apoyadas en la formulación e implementación de los POT</t>
  </si>
  <si>
    <t>Sumatoria de entidades territoriales apoyadas en la formulación e implementación de los POT</t>
  </si>
  <si>
    <t>Número de entidades</t>
  </si>
  <si>
    <t>32 Entidades territoriales apoyadas en la formulación e implementación de los POT</t>
  </si>
  <si>
    <t xml:space="preserve">1. Definir e implementar planes de trabajo con las entidades territoriales, para apoyar la revisión de POT. </t>
  </si>
  <si>
    <t>2. Definir e implementar planes de trabajo y/o estudios con las entidades territoriales, para apoyar POT que se encuentren en etapa de implementación.</t>
  </si>
  <si>
    <t>Direccionamiento estratégico y planeación 
Información y comunicación 
Gestión con valores para resultados</t>
  </si>
  <si>
    <t>Sistemas de información transaccional (TERRA) implementado</t>
  </si>
  <si>
    <t>Número de sistemas de información transaccional implementados</t>
  </si>
  <si>
    <t>Número de sistemas</t>
  </si>
  <si>
    <t>Modelo del módulo transaccional de licencias urbanísticas</t>
  </si>
  <si>
    <t>1. Definir el modelo del módulo transaccional de licencias urbanísticas</t>
  </si>
  <si>
    <t xml:space="preserve">Documento con modelo del módulo transaccional </t>
  </si>
  <si>
    <t>1, 5, 6, 7 y 9</t>
  </si>
  <si>
    <t>Plan Anual de Adquisiciones y Plan Anticorrupción y Atención al Ciudadano</t>
  </si>
  <si>
    <t>Vivienda</t>
  </si>
  <si>
    <t>Promover la productividad del sector de la construcción</t>
  </si>
  <si>
    <t>Pacto por la equidad
Línea 5.</t>
  </si>
  <si>
    <t>1, 10, 11</t>
  </si>
  <si>
    <t>Número de empresas beneficiadas con el programa de Fábricas de Productividad para la Construcción</t>
  </si>
  <si>
    <t>Sumatoria de empresas beneficiadas con el programa de Fábricas de Productividad para la Construcción</t>
  </si>
  <si>
    <t>Número de empresas</t>
  </si>
  <si>
    <t>50 empresas beneficiadas con el programa de Fábricas de Productividad para la Construcción</t>
  </si>
  <si>
    <t>1. Definir criterios de focalización de empresas para Fábricas de Productividad</t>
  </si>
  <si>
    <t>Documento con criterios de focalización de empresas para Fábricas de Productividad</t>
  </si>
  <si>
    <t>2. Suscribir convenios y publicar convocatorias.</t>
  </si>
  <si>
    <t>Soporte de Publicación de convocatoria</t>
  </si>
  <si>
    <t>3. Elaborar propuesta de Marco de Cualificaciones - formación dual</t>
  </si>
  <si>
    <t>Documento con propuesta de Marco de cualificaciones</t>
  </si>
  <si>
    <t>4. Realizar evento de lanzamiento de la Estrategia</t>
  </si>
  <si>
    <t>Soportes de evento de lanzamiento</t>
  </si>
  <si>
    <t>Mejorar las condiciones físicas y sociales de viviendas, entornos y aglomeraciones humanas de desarrollo incompleto</t>
  </si>
  <si>
    <t>Pacto por la equidad
Línea 5</t>
  </si>
  <si>
    <t>Número de viviendas de interés social tituladas</t>
  </si>
  <si>
    <t>Sumatoria de viviendas de interés social tituladas</t>
  </si>
  <si>
    <t>Número de viviendas</t>
  </si>
  <si>
    <t xml:space="preserve">DSH  </t>
  </si>
  <si>
    <t xml:space="preserve">Carlos Felipe Reyes </t>
  </si>
  <si>
    <t>14.150 viviendas tituladas</t>
  </si>
  <si>
    <t>1. Suscribir convenios con entidades territoriales - INURBE</t>
  </si>
  <si>
    <t>Convenios suscritos con entidades territoriales</t>
  </si>
  <si>
    <t>2. Realizar asistencia ténica a las 11 entidades territoriales en el marco del programa CDVD</t>
  </si>
  <si>
    <t>Informes o actas de asistencia técnica a entidades territoriales (anexos: listados de asistencia)</t>
  </si>
  <si>
    <t>3. Suscribir contrato para consultoría para la depuración del PETO</t>
  </si>
  <si>
    <t>Contrato de consultoría</t>
  </si>
  <si>
    <t>4. Elaborar un informe del proceso de cesión de bienes de INURBE a los municipios en el marco de CDVD, durante la vigencia 2019</t>
  </si>
  <si>
    <t>Informe del proceso de cesión de bienes de INURBE</t>
  </si>
  <si>
    <t>5. Entregar títulos en el marco de Casa Digna, Vida Digna</t>
  </si>
  <si>
    <t>Matriz mensual de viviendas tituladas</t>
  </si>
  <si>
    <t>Número de mejoramientos de vivienda y barrios realizados</t>
  </si>
  <si>
    <t>Sumatoria de mejoramientos de vivienda y barrios realizados</t>
  </si>
  <si>
    <t>Número de mejoramientos</t>
  </si>
  <si>
    <t xml:space="preserve">DSH / DIVIS / DEUT </t>
  </si>
  <si>
    <t>Carlos Felipe Reyes / Alejandro Quintero / Diana Cuadros</t>
  </si>
  <si>
    <t>49.516 mejoramientos de vivienda y barrios realizados</t>
  </si>
  <si>
    <t>1. Expedir Decreto reglamentario</t>
  </si>
  <si>
    <t>Copia del Decreto firmado y publicado</t>
  </si>
  <si>
    <t>Carlos Felipe Reyes / Alejandro Quintero</t>
  </si>
  <si>
    <t>2. Contratar el operador y la fiducia</t>
  </si>
  <si>
    <t>Copia de los contratos de operador (1) y fiducia (1)</t>
  </si>
  <si>
    <t>DIVIS</t>
  </si>
  <si>
    <t>3. Cerrar y firmar convenios (Operador - ET) – incluye entrega de barrios o zonas a intervenir</t>
  </si>
  <si>
    <t>Convenios firmados (Operador - ET)</t>
  </si>
  <si>
    <t>DEUT / DIVIS</t>
  </si>
  <si>
    <t>4. Realizar el lanzamiento de convocatoria a constructores</t>
  </si>
  <si>
    <t>Soporte de convocatoria publicada (pantallazo con fecha)</t>
  </si>
  <si>
    <t>5. Realizar evento de lanzamiento de obras</t>
  </si>
  <si>
    <t>Nota de prensa de evento de lanzamiento</t>
  </si>
  <si>
    <t>Direccionamiento estratégico y planeación 
Gestión con valores para resultados 
Evaluación de resultados 
Información y comunicación</t>
  </si>
  <si>
    <t>Número de nuevas conexiones intradomiciliarias implementadas</t>
  </si>
  <si>
    <t>Sumatoria de nuevas conexiones intradomiciliarias</t>
  </si>
  <si>
    <t>Número de conexiones</t>
  </si>
  <si>
    <t>Dirección de programas (DP)</t>
  </si>
  <si>
    <t>Martha Lucía Durán Ortíz</t>
  </si>
  <si>
    <t>2.500 nuevas conexiones intradomiciliarias implementadas</t>
  </si>
  <si>
    <t xml:space="preserve">1. Identificar y priorizar municipios que cumplan con los requisitos para ser apoyados tecnica y financieramente con el Programa de Conexiones Intradomiciliarias. </t>
  </si>
  <si>
    <t xml:space="preserve">Documento de identificación de municipios priorizados con el Programa de Conexiones Intradomiciliarias. </t>
  </si>
  <si>
    <t>DP
Subdirección de Estructuración de Programas</t>
  </si>
  <si>
    <t>Juan Pablo Serrano</t>
  </si>
  <si>
    <t>1, 2, 5, 8, 9 y 16</t>
  </si>
  <si>
    <t>Plan Anticorrupción y de atención al ciudadano</t>
  </si>
  <si>
    <t>2. Apoyar técnica y financieramente a los municipios priorizados en el marco del Programa de Conexiones Intradomiciliarias.</t>
  </si>
  <si>
    <t>Informe trimestral de avance del Programa de Conexiones Intradomiciliarias.</t>
  </si>
  <si>
    <t>3. Realizar seguimiento a los municipios vinculados al programa de Conexiones Intradomiciliarias en la vigencia 2019</t>
  </si>
  <si>
    <t>Informe trimestral de seguimiento a los municipios vinculados al programa de Conexiones Intradomiciliarias en la vigencia 2019</t>
  </si>
  <si>
    <t>Profundizar el acceso a soluciones de vivienda digna a los hogares de menores ingresos.</t>
  </si>
  <si>
    <t>Número de hogares beneficiados con subsidios para arrendamiento de vivienda de interés social urbana</t>
  </si>
  <si>
    <t>Sumatoria de hogares beneficiados con subsidios para arrendamiento de vivienda de interés social urbana</t>
  </si>
  <si>
    <t>Número de hogares</t>
  </si>
  <si>
    <t>40.000 familias beneficiadas con el programa Semillero de Propietarios</t>
  </si>
  <si>
    <t>1. Contratar la plataforma de información</t>
  </si>
  <si>
    <t>Copia de contrato de plataforma</t>
  </si>
  <si>
    <t>2. Entregar documento final del manual operativo del programa</t>
  </si>
  <si>
    <t>Manual Operativo publicado</t>
  </si>
  <si>
    <t xml:space="preserve">DSH </t>
  </si>
  <si>
    <t>3. Iniciar suscripción de beneficiarios y oferentes en la plataforma.</t>
  </si>
  <si>
    <t>Pantallazo de la plataforma digital para suscripción de beneficiarios y oferentes en funcionamiento</t>
  </si>
  <si>
    <t>4. Iniciar el programa a nivel nacional</t>
  </si>
  <si>
    <t>Nota de prensa de Evento de primeras piedras</t>
  </si>
  <si>
    <t>Número de hogares beneficiados con subsidio familiar para adquisición de vivienda por Mi Casa Ya</t>
  </si>
  <si>
    <t>Sumatoria de hogares beneficiados con subsidio familiar para adquisición de vivienda por Mi Casa Ya</t>
  </si>
  <si>
    <t>Alejandro Quintero</t>
  </si>
  <si>
    <t>32.311 hogares beneficiados con subsidio familiar para adquisición de vivienda por Mi Casa Ya</t>
  </si>
  <si>
    <t xml:space="preserve">1. Modificar Aval Fiscal para subsidios 2019 </t>
  </si>
  <si>
    <t>Copia de Aval fiscal modificado</t>
  </si>
  <si>
    <t>2. Autorizar Vigencias Futuras para subsidios 2019</t>
  </si>
  <si>
    <t>Copia de autorización de Vigencia Futura</t>
  </si>
  <si>
    <t xml:space="preserve">3. Capacitar y socializar el Programa en los establecimientos de crédito </t>
  </si>
  <si>
    <t xml:space="preserve">Actas de capacitación a establecimientos de crédito </t>
  </si>
  <si>
    <t>4. Asignar subsidios familiares de vivienda de interés social</t>
  </si>
  <si>
    <t>Matriz mensual de asignación de subsidios de VIS</t>
  </si>
  <si>
    <t xml:space="preserve">5. Elaborar resolución de asignación del SFV, de Fonvivienda  y memorando informando resultado de asignación </t>
  </si>
  <si>
    <t>Copia de resolución de asignación del SFV (semanal)</t>
  </si>
  <si>
    <t>6. Generar informes de Habilitados, Asignados, Aplicados y Pagados</t>
  </si>
  <si>
    <t>Informes de habilitados, asignados, aplicados y pagados (semanal)</t>
  </si>
  <si>
    <t>Número de hogares beneficiados con coberturas para adquisición de vivienda por FRECH II (VIS)</t>
  </si>
  <si>
    <t>Sumatoria de hogares beneficiados con coberturas para adquisición de vivienda por FRECH II (VIS)</t>
  </si>
  <si>
    <t>30.000 Hogares beneficiados con coberturas para adquisición de vivienda por FRECH II (VIS)</t>
  </si>
  <si>
    <t>1. Modificar Aval Fiscal para subsidios 2019</t>
  </si>
  <si>
    <t>Copia de aval fiscal modificado</t>
  </si>
  <si>
    <t>3. Incorporar recursos al Convenio con Banco de la República</t>
  </si>
  <si>
    <t>Copia de convenio con recursos incorporados</t>
  </si>
  <si>
    <t>4. Coberturas otorgadas por los establecimientos de crédito y reportadas a Banco de la República</t>
  </si>
  <si>
    <t>Matriz mensual de coberturas otorgadas</t>
  </si>
  <si>
    <t>Número de viviendas de interés social iniciadas</t>
  </si>
  <si>
    <t>Sumatoria de viviendas de interés social iniciadas</t>
  </si>
  <si>
    <t>120.834 viviendas de interés social iniciadas</t>
  </si>
  <si>
    <t>1. Asignar subsidios de Mi Casa Ya 2019-2022</t>
  </si>
  <si>
    <t>Matriz mensual de asignación de subsidios MCY 2019</t>
  </si>
  <si>
    <t>2. Iniciar viviendas PVG II y VIPA 2019</t>
  </si>
  <si>
    <t>Matriz mensual de iniciaciones de PVG II y VIPA 2019</t>
  </si>
  <si>
    <t>3. Iniciar viviendas por el Programa Semillero de Propietarios 2019-2022</t>
  </si>
  <si>
    <t>Matriz mensual de implementación del programa Semillero de Propietarios</t>
  </si>
  <si>
    <t>4. Coberturas marcadas por los establecimientos de crédito  FRECH II (VIS) 2019-2022</t>
  </si>
  <si>
    <t>Matriz mensual de asignación de coberturas MCY 2019</t>
  </si>
  <si>
    <t>APSB</t>
  </si>
  <si>
    <t xml:space="preserve"> Fortalecer la capacidad institucional de las entidades nacionales del sector y las  territoriales en la estructuración de  proyectos y esquemas de prestación sostenibles</t>
  </si>
  <si>
    <t>Pacto por la calidad y eficiencia de servicios públicos.
Línea 2. Objetivo 1. 
Pacto por la sostenibilidad
Línea 4. Objetivo 2.</t>
  </si>
  <si>
    <t xml:space="preserve">6, 11, 12 ,13 14, 15 </t>
  </si>
  <si>
    <t>Número de nuevos estudios y propuestas de disposiciones o modificaciones normativas o de política del sector (APSB)</t>
  </si>
  <si>
    <t xml:space="preserve">Sumatoria de nuevos estudios e instrumentos normativos o de política del sector </t>
  </si>
  <si>
    <t>Número de estudios e instrumentos</t>
  </si>
  <si>
    <t>Anamaría Camacho López</t>
  </si>
  <si>
    <t>Nuevos estudios y propuestas de  disposiciones o modificaciones normativas o de política del sector (APSB)</t>
  </si>
  <si>
    <t>1.  Estructurar la agenda de (7) propuestas normativas y (3)  documentos de diagnóstico o de estudio sectoriales del sector en la vigencia 2019. 
Propuestas Normativas relacionadas con las temáticas de: a. Modf. Resolución 1063/16, b Proyectos de Decreto y dos resoluciones Planes Rectores, c. Modificación Decreto 596 de 2016, d. Proyecto de Decreto Plan Nacional de Abastecimiento de Agua y Saneamiento Rural, e. Proyecto de Resolución Plan de Gestión Rural, f. Proyecto de Resolución Asistencia Técnica Rural, g. Proyecto Resolución Modelo de gobierno corporativo para prestadores del sector de APSB. 
Documentos de Estudio o diagnótico relacionados con las temáticas de: 
a. Modelo de gobierno corporativo para prestadores del sector APSB, b. Evaluación y pertinencia de creación de la ANA, c. Estructura institucional y financiamiento del sector para aumentar la inversión.</t>
  </si>
  <si>
    <t>Documento de propuesta de agenda de Estudios y de nuevas disposiciones o modificaciones normativas o de política del sector (APSB), actualizado en Marzo, Julio y Octubre.</t>
  </si>
  <si>
    <t>DDS
DP</t>
  </si>
  <si>
    <t xml:space="preserve">Directora de Desarrollo Sectorial 
Directora de Programas 
</t>
  </si>
  <si>
    <t>1, 2, 5, 8, 9, 16 y 17</t>
  </si>
  <si>
    <t>2. Estructurar y desarrollar los  documentos (3 de Estudios  y 7 de propuestas de nuevas disposiciones o modificaciones normativas o de política del sector (APSB)).</t>
  </si>
  <si>
    <t xml:space="preserve">10 Documentos de Estudios  y propuestas de nuevas disposiciones o modificaciones normativas o de política del sector (APSB). </t>
  </si>
  <si>
    <t>3. Avanzar en el análisis normativo de la propuesta de modificación del Decreto Ley 1953 (Competencias sectoriales de Territorios Indígenas)</t>
  </si>
  <si>
    <t>Documento de avance trimestral del borrador de documento de propuesta normativa.</t>
  </si>
  <si>
    <t xml:space="preserve">4. Realizar el seguimiento mensual a la elaboración de los (7) proyectos normativos (Formato FPN-F-03). </t>
  </si>
  <si>
    <t>Una matriz de seguimiento mensual a la elaboración de los proyectos de norma con los anexos según avance del instrumento. (Formato FPN-F-03)</t>
  </si>
  <si>
    <t xml:space="preserve">Porcentaje de avance del desarrollo de software para mejorar la interoperabilidad y la facilidad de consulta del SINAS </t>
  </si>
  <si>
    <t>Número de Bases de Información integradas al SINAS / Número de bases de información por integrar al SINAS</t>
  </si>
  <si>
    <t>Juan Manuel Flechas (DDS)</t>
  </si>
  <si>
    <t>Bases de información en incorporación al SINAS</t>
  </si>
  <si>
    <t xml:space="preserve">1. Realizar acompañamiento técnico para la gestión de integración de información del SGP y de información financiera de prestadores al SINAS </t>
  </si>
  <si>
    <t>Informe trimestral de avance de gestión para la  integración  de información al SINAS.</t>
  </si>
  <si>
    <t xml:space="preserve">DDS </t>
  </si>
  <si>
    <t xml:space="preserve">Felipe Arango </t>
  </si>
  <si>
    <t>2. Gestionar la contratación de la consultoría para construcción de un Data Warehouse</t>
  </si>
  <si>
    <t xml:space="preserve">Contrato de consultoria, plan de trabajo e informe de gestión y acompañamiento técnico. </t>
  </si>
  <si>
    <t>3. Gestionar la contratación y acompañar técnicamente una consultoria para mejorar la experiencia del usuario de SINAS UI/UX</t>
  </si>
  <si>
    <t>Contrato, plan de trabajo e informe de acompañamiento técnico.</t>
  </si>
  <si>
    <t xml:space="preserve">4. Gestionar la contratación del desarrollo para implementar las modificaciones a la interfaz de consulta del SINAS </t>
  </si>
  <si>
    <t xml:space="preserve">Porcentaje de proyectos viabilizados
</t>
  </si>
  <si>
    <t xml:space="preserve">Número Proyectos viabilizados / Número Total proyectos presentados para viabilización en la vigencia </t>
  </si>
  <si>
    <t>Proyectos viabilizados</t>
  </si>
  <si>
    <t>1. Focalizar la asistencia técnica a Entidades Territoriales</t>
  </si>
  <si>
    <t>Documento de focalización</t>
  </si>
  <si>
    <t>Subdirección de Proyectos</t>
  </si>
  <si>
    <t>Jackeline Meneses</t>
  </si>
  <si>
    <t>2. Asistir técnica y/o financieramiente a los proyectos presentados por la entidades territoriales.</t>
  </si>
  <si>
    <t xml:space="preserve">Informes de gestión trimestral y anexos (Cdps, informes de comisión y/o matriz de proyectos) </t>
  </si>
  <si>
    <t xml:space="preserve">3. Realizar seguimiento a los proyectos financiados. </t>
  </si>
  <si>
    <t xml:space="preserve">Informe trimestral de seguimiento. </t>
  </si>
  <si>
    <t>4. Estructurar proyecto de norma de Modificación de la Resolución 1063 de 2016 y sus anexos, según Proceso SIG</t>
  </si>
  <si>
    <t xml:space="preserve">Memoria Justificativa y proyecto de norma con VoBo de la OAJ MVCT. </t>
  </si>
  <si>
    <t>Porcentaje de Municipios con riesgo alto identificados por el Grupo SGP</t>
  </si>
  <si>
    <t>Número Municipios con riesgo alto identificados por el Grupo SGP /Total municipios</t>
  </si>
  <si>
    <t>Dirección de desarrollo sectorial (DDS)
Grupo SGP</t>
  </si>
  <si>
    <t>Anamaría Camacho 
Oscar Javier Ramírez</t>
  </si>
  <si>
    <t>Municipios fortalecidos y 
que disminuyeron el riesgo</t>
  </si>
  <si>
    <t>1. Estructurar propuesta de agenda de talleres a realizar en la vigencia 2019.</t>
  </si>
  <si>
    <t>Documento de propuesta de agenda 2019.</t>
  </si>
  <si>
    <t xml:space="preserve">DDS 
Grupo SGP </t>
  </si>
  <si>
    <t>Oscar Javier Ramírez</t>
  </si>
  <si>
    <t>2. Realizar talleres de capacitación del proceso de certificación y monitoreo de los recursos de SGP APSB vigencia 2019</t>
  </si>
  <si>
    <t>Informe trimestral consolidado de asistencia técnica (anexos: Presentación, listas de asistencia, ayuda de memoria o registro fotográfico) y matriz de asistencias tecnicas realizadas en el trimestre (4 informes, 4 matrices).</t>
  </si>
  <si>
    <t>3. Prestar asistencia Técnica a demanda en el uso y destinación de los recursos del Sistema General de Participaciones para agua potable y saneamiento básico (SGP-APSB)</t>
  </si>
  <si>
    <t>Reporte trimestral consolidado de asistencias técnicas a los municipios (Por demanda, vía telefónica, virtual o presencial).</t>
  </si>
  <si>
    <t xml:space="preserve">Porcentaje de Municipios asistidos técnicamente </t>
  </si>
  <si>
    <t>Número de Municipios asistidos técnicamente/ Número total de Municipios</t>
  </si>
  <si>
    <t>-</t>
  </si>
  <si>
    <t>Municipios asistidos técnicamente</t>
  </si>
  <si>
    <t xml:space="preserve">1. Realizar el diseño metodológico de la estrategia de asistencia ténica de la DDS en temas relacionados con Calidad del agua para consumo humano, gestión del riesgo, componente ambiental, cambio climático, residuos sólidos, sistema de información SGP, Politica Rural o Reglamentación técnica </t>
  </si>
  <si>
    <t xml:space="preserve">Documento del diseño metodológico de la estrategia de asistencia ténica de la DDS. </t>
  </si>
  <si>
    <t xml:space="preserve">DDS 
Grupo Desarrollo Sostenible </t>
  </si>
  <si>
    <t>Zayda Sandoval</t>
  </si>
  <si>
    <t xml:space="preserve">2. Realizar acompañamiento técnico para la divulgación de las políticas asociadas al sector desde la DDS. </t>
  </si>
  <si>
    <t>Informe de gestión trimestral de acompañamiento técnico (actas, presentaciones, listas de asistencias, registro fotográfico, ayudas de memoria o informes de comisión).</t>
  </si>
  <si>
    <t xml:space="preserve">Fortalecer la eficiencia y sostenibilidad de los prestadores del sector
</t>
  </si>
  <si>
    <t>Pacto por la calidad y eficiencia de servicios públicos. 
Línea 2. Objetivos 1 y 4.</t>
  </si>
  <si>
    <t>1, 6, 11, 12</t>
  </si>
  <si>
    <t xml:space="preserve">Número de Empresas con modelo de Gobierno Corporativo </t>
  </si>
  <si>
    <t xml:space="preserve">Sumatoria de empresas con más de 50.000 suscriptores con modelo de Gobierno Corporativo </t>
  </si>
  <si>
    <t>Empresas con modelo de Gobierno corporativo</t>
  </si>
  <si>
    <t>1. Presentar el estado del arte de la propuesta de modelo de gobierno corporativo</t>
  </si>
  <si>
    <t>Documento del estado del arte de la propuesta de modelo de gobierno corporativo</t>
  </si>
  <si>
    <t xml:space="preserve">DDS 
</t>
  </si>
  <si>
    <t xml:space="preserve">Andres Mauricio Celis </t>
  </si>
  <si>
    <t>2. Elaborar el documento de Propuesta del Modelo de gobierno corporativo en los prestadores del sector (Consultoría BID, Informe final).</t>
  </si>
  <si>
    <t xml:space="preserve">Documento de Propuesta (Informe Final Consultoria) </t>
  </si>
  <si>
    <t>3. Estructurar propuesta normativa para implementar un modelo de gobierno corporativo en los prestadores del sector</t>
  </si>
  <si>
    <t xml:space="preserve">Documento de Propuesta normativa </t>
  </si>
  <si>
    <t>Anamaria Camacho</t>
  </si>
  <si>
    <t xml:space="preserve">4.  Identificar y gestionar empresas prestadoras para la implementación del Modelo de Gobierno Corporativo. </t>
  </si>
  <si>
    <t>Informe mensual de avance de identificación y gestión.</t>
  </si>
  <si>
    <t>Número de Prestadores con inversiones para reducción de costos operativos</t>
  </si>
  <si>
    <t>Sumatoria de prestadores con inversiones para reducción de costos operativos formulados</t>
  </si>
  <si>
    <t>Número de prestadores</t>
  </si>
  <si>
    <t>Programa de reducción de costos</t>
  </si>
  <si>
    <t>1. Estructurar una propuesta de diseño de un "Programa de reducción de costos de energia, pérdidas de agua y otros"</t>
  </si>
  <si>
    <t>Documento del Diseño metodologico del "Programa de reducción de costos de energia, pérdidas de agua y otros"</t>
  </si>
  <si>
    <t xml:space="preserve">Andrea Maldonado </t>
  </si>
  <si>
    <t>2. Gestionar la estructuración de una línea de crédito para financiar proyectos de reducción de costos operativos a las personas prestadoras.</t>
  </si>
  <si>
    <t xml:space="preserve">Informe de gestión trimestral </t>
  </si>
  <si>
    <t>3. Identificar y gestionar personas prestadoras para implementación de un proyecto piloto del "Programa de reducción de costos de energia, pérdidas de agua y otros".</t>
  </si>
  <si>
    <t>Número de esquemas regionales de prestación del servicio estructurados</t>
  </si>
  <si>
    <t>Sumatoria de esquemas regionales de prestación del servicio estructurados</t>
  </si>
  <si>
    <t>Número de esquemas</t>
  </si>
  <si>
    <t>Dirección de programas (DP)
Dirección de desarrollo sectorial (DDS)</t>
  </si>
  <si>
    <t>Martha Lucia Durán Ortíz 
Anamaría Camacho López</t>
  </si>
  <si>
    <t>Esquemas regionales de prestación del servicio estructurados</t>
  </si>
  <si>
    <t>1. Realizar gestión para la financiacion de proyectos y la canalización de recursos para la estructuración de proyectos</t>
  </si>
  <si>
    <t xml:space="preserve">Informes trimestrales de gestión </t>
  </si>
  <si>
    <t>Subdirecciónes DP
Grupos de trabajo de la DDS</t>
  </si>
  <si>
    <t xml:space="preserve">Luis Hernán González (DP) 
</t>
  </si>
  <si>
    <t>2. Gestionar la vinculacion de prestadores eficientes públicos o privados en los esquemas pilotos estructurados</t>
  </si>
  <si>
    <t>3. Estructurar Memorias Justificativas y documentos de propuesta Normativa relacionadas con el Plan Rector y el Plan Maestro (Un (1) proyecto de decreto y (2) resoluciones).</t>
  </si>
  <si>
    <t>Memorias Justificativas (3) y documentos de propuestas (3)</t>
  </si>
  <si>
    <t>DDS - Grupo de Política</t>
  </si>
  <si>
    <t>Juan Manuel Flechas</t>
  </si>
  <si>
    <t xml:space="preserve">4. Realizar socialización previa de la propuesta de documento con la Junta del RAS y otras entidades del sector. </t>
  </si>
  <si>
    <t>Actas y listas de asistencia de las reuniones de socialización de la propuesta con: i). la Junta del RAS y con ii). otras entidades del sector</t>
  </si>
  <si>
    <t>5. Definir la tabla de contenido del Plan maestro y el Plan rector</t>
  </si>
  <si>
    <t>Documentos de avance trimestral en la definición de la tabla de contenido de cada plan</t>
  </si>
  <si>
    <t xml:space="preserve">6. Proponer la actualización de los Titulos C,D,I,J,K,H de Reglamentación Técnica </t>
  </si>
  <si>
    <t xml:space="preserve">6 Propuestas de actualización de los documentos "Titulos de Reglamentación Técnica C,D,I,J,K,H". </t>
  </si>
  <si>
    <t>7. Participar en eventos de divulgación de la Reglamentación Técnica del Sector para la estructuración de proyectos, en eventos regionales y sectoriales.</t>
  </si>
  <si>
    <t>Informe trimestral de participación en eventos de divulgación, con anexos (Actas, presentaciones, listas de asistencias, registro fotográfico, ayudas de memoria o informes de comisión)</t>
  </si>
  <si>
    <t>Incrementar el tratamiento y aprovechamiento de residuos sólidos y aguas residuales domésticas urbanas</t>
  </si>
  <si>
    <t>Pacto por la sostenibilidad
Línea 1. Objetivos 2, 3 y 4.</t>
  </si>
  <si>
    <t>6,11, 12,13,15</t>
  </si>
  <si>
    <t>Porcentaje de aguas residuales urbanas
tratadas</t>
  </si>
  <si>
    <r>
      <t>Caudal total tratado por prestadores de alcantarillado para los centros urbanos (m</t>
    </r>
    <r>
      <rPr>
        <vertAlign val="superscript"/>
        <sz val="10"/>
        <rFont val="Arial Narrow"/>
        <family val="2"/>
      </rPr>
      <t>3</t>
    </r>
    <r>
      <rPr>
        <sz val="10"/>
        <rFont val="Arial Narrow"/>
        <family val="2"/>
      </rPr>
      <t>/s)/ Caudal de Aguas residuales generadas (m</t>
    </r>
    <r>
      <rPr>
        <vertAlign val="superscript"/>
        <sz val="10"/>
        <rFont val="Arial Narrow"/>
        <family val="2"/>
      </rPr>
      <t>3</t>
    </r>
    <r>
      <rPr>
        <sz val="10"/>
        <rFont val="Arial Narrow"/>
        <family val="2"/>
      </rPr>
      <t>/s)
* El reporte lo realiza la Superitnendencia de Servicios Públicos Domiciliarios</t>
    </r>
  </si>
  <si>
    <t>42.6 %
(Dato a 2017)</t>
  </si>
  <si>
    <t>Dirección de desarrollo sectorial (DDS)
Grupo de Desarrollo Sostenible (GDS)</t>
  </si>
  <si>
    <t xml:space="preserve">Anamaría Camacho - Zayda Sandoval </t>
  </si>
  <si>
    <t>Aguas residuales tratadas</t>
  </si>
  <si>
    <t>1. Consolidar el estado del arte de los proyectos priorizados.</t>
  </si>
  <si>
    <t>Documento del Estado del Arte de los proyectos.</t>
  </si>
  <si>
    <t>2. Realizar acompañamiento técnico para la estructuración de proyectos de inversión para el tratamiento de aguas residuales domésticas, en cuencas priorizadas en el marco del programa SAVER.</t>
  </si>
  <si>
    <t>Informe de gestión trimestral de acompañamiento técnico con anexos (Actas, presentaciones, listas de asistencias, registro fotográfico, ayudas de memoria o informes de comisión)</t>
  </si>
  <si>
    <t>3. Elaborar documento preliminar de actualización del Plan de Manejo de Aguas residuales Domésticas (PMAR) (Tabla de contenido y avance de estructuración de documento)</t>
  </si>
  <si>
    <t>Tabla de contenido y avance de documento preliminar</t>
  </si>
  <si>
    <t>4. Realizar acompañamiento en la estructuración de un proyecto piloto para el reúso de aguas residuales domésticas tratadas, identificado de manera conjunta con MADS</t>
  </si>
  <si>
    <t>Documento de identificación y establecimiento de proyecto piloto</t>
  </si>
  <si>
    <t>Municipios con esquemas de aprovechamiento en operación</t>
  </si>
  <si>
    <t xml:space="preserve">Sumatoria de municipios con esquemas de aprovechamiemto en operación </t>
  </si>
  <si>
    <t>Número de municipios</t>
  </si>
  <si>
    <t>Dirección de desarrollo sectorial (DDS) 
Grupo de Residuos Sólidos (GRS)</t>
  </si>
  <si>
    <t xml:space="preserve">Anamaría Camacho López - Leonardo Navarro </t>
  </si>
  <si>
    <t>Municipios con esquemas de aprovechamiemto en operación</t>
  </si>
  <si>
    <t>1. Consolidar el estado del arte de los proyectos para el tratamiento y aprovechamiento de residuos sólidos.</t>
  </si>
  <si>
    <t>Documento de Estado del arte de los proyectos de tratamiento y aprovechamiento de residuos sólidos.</t>
  </si>
  <si>
    <t>DDS - GRS</t>
  </si>
  <si>
    <t>Leonardo Navarro</t>
  </si>
  <si>
    <t xml:space="preserve">2. Realizar acompañamiento técnico a la estructuración de proyectos de tratamiento y aprovechamiento de residuos sólidos </t>
  </si>
  <si>
    <t xml:space="preserve">Reporte trimestral de acompañamiento técnico </t>
  </si>
  <si>
    <t>3. Apoyar financieramente a proyectos piloto de tratamiento y aprovechamiento de residuos sólidos</t>
  </si>
  <si>
    <t xml:space="preserve">Reporte trimestral de apoyo financiero </t>
  </si>
  <si>
    <t>Tasa de reciclaje y nueva utilización de residuos sólidos en el servicio público de aseo</t>
  </si>
  <si>
    <t>Toneladas de residuos sólidos aprovechados y tratados en el servicio público de aseo / Total de residuos sólidos generados en el servicio público de aseo</t>
  </si>
  <si>
    <t>Residuos solidos con tratamiento y aprovechamiento</t>
  </si>
  <si>
    <t>1. Contratar y acompañar técnicamente la consultoría para adelantar el estudio sobre la implementación de incentivos al tratamiento y aprovechamiento de residuos sólidos</t>
  </si>
  <si>
    <t xml:space="preserve">Contrato (1) e informes trimestrales (4) de acompañamiento técnico </t>
  </si>
  <si>
    <t>DDS -
GRS</t>
  </si>
  <si>
    <t>2. Estructurar documento de propuesta de reforma al Decreto 596 de 2016</t>
  </si>
  <si>
    <t>Documento de propuesta (1) y Memoria justificativa (1) de reforma al Decreto 596 de 2016</t>
  </si>
  <si>
    <t>3. Estructurar un documento para fortalecer las competencias e incentivar el tratamiento y aprovechamiento de residuos sólidos</t>
  </si>
  <si>
    <t>Documento para realizar la asistencia técnica para la promoción del tratamiento y aprovechamiento de residuos sólidos</t>
  </si>
  <si>
    <t>Aumentar coberturas de acueducto y alcantarillado en zonas rurales y zonas urbanas con grandes brechas</t>
  </si>
  <si>
    <t>Pacto por la calidad y eficiencia de servicios públicos.
Línea 2. Objetivos: 1, 2, 3 y 4.</t>
  </si>
  <si>
    <t>1,6, 12</t>
  </si>
  <si>
    <t>Número de personas con acceso a soluciones adecuadas de agua potable en zona rural</t>
  </si>
  <si>
    <t>Sumatoria de personas con acceso a soluciones adecuadas de agua potable en zona rural</t>
  </si>
  <si>
    <t>Número de personas</t>
  </si>
  <si>
    <t>Dirección de desarrollo sectorial (DDS) 
Dirección de programas (DP)</t>
  </si>
  <si>
    <t>Anamaría Camacho López (DDS) 
Martha Lucía  Durán Ortíz (DP)</t>
  </si>
  <si>
    <t>Población con acceso a soluciones adecuadas de agua potable en zona rural</t>
  </si>
  <si>
    <t>1. Elaborar propuesta de agenda del Congreso Nacional de Acueductos Rurales y Organizaciones Comunitarias</t>
  </si>
  <si>
    <t xml:space="preserve">Documento de propuesta de agenda de evento. </t>
  </si>
  <si>
    <t>DDS</t>
  </si>
  <si>
    <t>Juan Manuel Flechas (DDS</t>
  </si>
  <si>
    <t>2. Realizar la organización logística del Congreso Nacional de Acueductos Rurales y Organizaciones Comunitarias</t>
  </si>
  <si>
    <t>Informe mensual de avance con evidencias de organización y realización del evento</t>
  </si>
  <si>
    <t>3. Consolidar el estado del arte del Programa de Abastecimiento de Agua y Saneamiento Rural.</t>
  </si>
  <si>
    <t>Presentacion PPT del Programa</t>
  </si>
  <si>
    <t>DDS 
GPS</t>
  </si>
  <si>
    <t xml:space="preserve">4. Divulgar el programa de abastecimiento de agua y saneamiento rural </t>
  </si>
  <si>
    <t xml:space="preserve">Reporte trimestral de divulgación del Programa (Matriz) </t>
  </si>
  <si>
    <t>5. Realizar acompañamiento técnico a proyectos piloto de Esquemas Diferenciales de prestación del servicio</t>
  </si>
  <si>
    <t>Informe trimestral de avance de proyectos pilotos con anexos (Actas, presentaciones, listas de asistencias, registro fotográfico, ayudas de memoria o informes de comisión)</t>
  </si>
  <si>
    <t xml:space="preserve">6. Identificar el estado del arte de los (7) siete departamentos (incluidos los departamentos en posconflicto) para la implementación del programa rural.  </t>
  </si>
  <si>
    <t xml:space="preserve">Presentación PPT del estado del arte.  </t>
  </si>
  <si>
    <t>Juan Manuel Flechas (DDS), Juan Pablo Serrano (DP-SEP)</t>
  </si>
  <si>
    <t>7. Brindar asistencia técnica a siete departamentos para la implementación del programa rural</t>
  </si>
  <si>
    <t>Informe semestral de asistencia técnica a siete departamentos para la implementación del programa rural (Actas, presentaciones, listas de asistencias, registro fotográfico, ayudas de memoria o informes de comisión)</t>
  </si>
  <si>
    <t>Número de personas con acceso a soluciones de agua potable en zona urbana</t>
  </si>
  <si>
    <t>Sumatoria de personas con acceso a soluciones de agua potable en zona urbana</t>
  </si>
  <si>
    <t>Población con acceso a soluciones de agua potable en zona urbana</t>
  </si>
  <si>
    <t xml:space="preserve">1. Asignar apoyo financiero a los proyectos viabilizados de acueducto y alcantarillado en el área urbana, en el marco de la normatividad vigente. </t>
  </si>
  <si>
    <t>Informe trimestral de proyectos apoyados financieramente.</t>
  </si>
  <si>
    <t>Despacho Dirección de Programas</t>
  </si>
  <si>
    <t xml:space="preserve">Alonso Miranda Montenegro </t>
  </si>
  <si>
    <t>2. Realizar el seguimiento a los proyectos de acueducto y alcantarillado del área urbana apoyados financieramente.</t>
  </si>
  <si>
    <t>Informe trimestral de seguimiento a proyectos</t>
  </si>
  <si>
    <t>Mejorar la provisión, calidad y/o continuidad de los servicios de acueducto y alcantarillado</t>
  </si>
  <si>
    <t xml:space="preserve">Pacto por la calidad y eficiencia de servicios públicos. 
Línea 2. Objetivo 1.  
Pacto por la sostenibilidad
Línea 4. Objetivo 2 
</t>
  </si>
  <si>
    <t xml:space="preserve">Direccionamiento estratégico y planeación 
Gestión con valores para resultados 
Evaluación de resultados 
Información y comunicación
</t>
  </si>
  <si>
    <t>Número de 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</si>
  <si>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</si>
  <si>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Población beneficiada con proyectos que mejoran provisión, calidad y/o continuidad de acueducto y alcantarillado, en el marco del programa Guajira Azul</t>
  </si>
  <si>
    <t xml:space="preserve">1. Asignar apoyo financiero a los proyectos viabilizados de acueducto y alcantarillado en el área urbana y rural, en el marco de la normatividad vigente. </t>
  </si>
  <si>
    <t xml:space="preserve">Administración Temporal de la Guajira </t>
  </si>
  <si>
    <t xml:space="preserve">Loana Pinto </t>
  </si>
  <si>
    <t>2. Realizar el seguimiento a los proyectos de acueducto y alcantarillado del área urbana y rural apoyados técnica y financieramente, en el marco del programa Guajira Azul.</t>
  </si>
  <si>
    <t>Número de personas beneficiadas con proyectos que mejoran provisión, calidad y/o continuidad de los servicios de acueducto y alcantarillado</t>
  </si>
  <si>
    <t>Sumatoria de personas beneficiadas con proyectos cofinanciados por el MVCT que mejoran provisión, calidad y/o continuidad de acueducto y alcantarillado en la vigencia</t>
  </si>
  <si>
    <t xml:space="preserve">Población beneficiada con proyectos que mejoran provisión, calidad y/o continuidad de los servicios de acueducto y alcantarillado </t>
  </si>
  <si>
    <t xml:space="preserve">1. Asignar apoyo financiero a los proyectos viabilizados de acueducto y alcantarillado, en el marco de la normatividad vigente. </t>
  </si>
  <si>
    <t>2. Realizar el seguimiento a los proyectos de acueducto y alcantarillado apoyados financieramente.</t>
  </si>
  <si>
    <t>* La información de recursos y de proyectos de inversión asociados a cada una de las actividades se ajustará una vez se defina el recorte o aplazamiento del presupuesto.</t>
  </si>
  <si>
    <t>Directores DSH / DEUT / DIVIS /  DDS / 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</si>
</sst>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8" formatCode="_-&quot;$&quot;* #,##0_-;\-&quot;$&quot;* #,##0_-;_-&quot;$&quot;* &quot;-&quot;_-;_-@_-"/>
    <numFmt numFmtId="170" formatCode="_(* #,##0_);_(* \(#,##0\);_(* &quot;-&quot;_);_(@_)"/>
    <numFmt numFmtId="171" formatCode="_(&quot;$&quot;\ * #,##0.00_);_(&quot;$&quot;\ * \(#,##0.00\);_(&quot;$&quot;\ * &quot;-&quot;??_);_(@_)"/>
    <numFmt numFmtId="172" formatCode="_(* #,##0.00_);_(* \(#,##0.00\);_(* &quot;-&quot;??_);_(@_)"/>
    <numFmt numFmtId="173" formatCode="_(&quot;$&quot;\ * #,##0_);_(&quot;$&quot;\ * \(#,##0\);_(&quot;$&quot;\ * &quot;-&quot;??_);_(@_)"/>
    <numFmt numFmtId="174" formatCode="&quot;$&quot;\ #,##0;[Red]&quot;$&quot;\ #,##0"/>
    <numFmt numFmtId="175" formatCode="0.0%"/>
    <numFmt numFmtId="176" formatCode="_(* #,##0_);_(* \(#,##0\);_(* &quot;-&quot;??_);_(@_)"/>
  </numFmts>
  <fonts count="11" x14ac:knownFonts="1">
    <font>
      <sz val="11"/>
      <color theme="1"/>
      <name val="Calibri"/>
      <family val="2"/>
      <scheme val="minor"/>
    </font>
    <font>
      <b/>
      <sz val="10"/>
      <name val="Arial Narrow"/>
      <family val="2"/>
    </font>
    <font>
      <sz val="10"/>
      <name val="Arial Narrow"/>
      <family val="2"/>
    </font>
    <font>
      <b/>
      <sz val="10"/>
      <color indexed="60"/>
      <name val="Arial Narrow"/>
      <family val="2"/>
    </font>
    <font>
      <vertAlign val="superscript"/>
      <sz val="10"/>
      <name val="Arial Narrow"/>
      <family val="2"/>
    </font>
    <font>
      <b/>
      <sz val="9"/>
      <color indexed="81"/>
      <name val="Tahoma"/>
      <family val="2"/>
    </font>
    <font>
      <sz val="9"/>
      <color indexed="81"/>
      <name val="Tahoma"/>
      <family val="2"/>
    </font>
    <font>
      <sz val="11"/>
      <color theme="1"/>
      <name val="Calibri"/>
      <family val="2"/>
      <scheme val="minor"/>
    </font>
    <font>
      <b/>
      <sz val="10"/>
      <color theme="0"/>
      <name val="Arial Narrow"/>
      <family val="2"/>
    </font>
    <font>
      <b/>
      <sz val="10"/>
      <color theme="1"/>
      <name val="Arial Narrow"/>
      <family val="2"/>
    </font>
    <font>
      <sz val="10"/>
      <color theme="1"/>
      <name val="Arial Narrow"/>
      <family val="2"/>
    </font>
  </fonts>
  <fills count="6">
    <fill>
      <patternFill patternType="none"/>
    </fill>
    <fill>
      <patternFill patternType="gray125"/>
    </fill>
    <fill>
      <patternFill patternType="solid">
        <fgColor theme="3"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72"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68" fontId="7" fillId="0" borderId="0" applyFont="0" applyFill="0" applyBorder="0" applyAlignment="0" applyProtection="0"/>
    <xf numFmtId="9" fontId="7" fillId="0" borderId="0" applyFont="0" applyFill="0" applyBorder="0" applyAlignment="0" applyProtection="0"/>
  </cellStyleXfs>
  <cellXfs count="140">
    <xf numFmtId="0" fontId="0" fillId="0" borderId="0" xfId="0"/>
    <xf numFmtId="0" fontId="0" fillId="0" borderId="0" xfId="0" applyBorder="1" applyAlignment="1">
      <alignment horizontal="center" wrapText="1"/>
    </xf>
    <xf numFmtId="0" fontId="0" fillId="0" borderId="0" xfId="0" applyAlignment="1">
      <alignment wrapText="1"/>
    </xf>
    <xf numFmtId="0" fontId="0" fillId="0" borderId="0" xfId="0"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4" borderId="2" xfId="0" quotePrefix="1" applyFont="1" applyFill="1" applyBorder="1" applyAlignment="1">
      <alignment horizontal="left"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68" fontId="2" fillId="4" borderId="2" xfId="4"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4" borderId="2" xfId="0" quotePrefix="1" applyFont="1" applyFill="1" applyBorder="1" applyAlignment="1">
      <alignment vertical="center" wrapText="1"/>
    </xf>
    <xf numFmtId="14" fontId="2" fillId="4" borderId="2" xfId="0" applyNumberFormat="1" applyFont="1" applyFill="1" applyBorder="1" applyAlignment="1">
      <alignment horizontal="center" vertical="center"/>
    </xf>
    <xf numFmtId="0" fontId="0" fillId="0" borderId="0" xfId="0" applyAlignment="1">
      <alignment vertical="center" wrapText="1"/>
    </xf>
    <xf numFmtId="0" fontId="0" fillId="4" borderId="0" xfId="0" applyFill="1" applyAlignment="1">
      <alignment wrapText="1"/>
    </xf>
    <xf numFmtId="0" fontId="2" fillId="0" borderId="2" xfId="0" applyFont="1" applyBorder="1" applyAlignment="1">
      <alignment horizontal="lef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4" fontId="2" fillId="0" borderId="2" xfId="0" applyNumberFormat="1" applyFont="1" applyFill="1" applyBorder="1" applyAlignment="1">
      <alignment horizontal="center" vertical="center" wrapText="1"/>
    </xf>
    <xf numFmtId="168" fontId="2" fillId="4" borderId="2" xfId="4" applyFont="1" applyFill="1" applyBorder="1" applyAlignment="1">
      <alignment horizontal="left" vertical="center" wrapText="1"/>
    </xf>
    <xf numFmtId="14" fontId="2" fillId="0" borderId="2" xfId="0" applyNumberFormat="1" applyFont="1" applyFill="1" applyBorder="1" applyAlignment="1">
      <alignment horizontal="center" vertical="center"/>
    </xf>
    <xf numFmtId="173" fontId="2" fillId="4" borderId="2" xfId="3"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xf>
    <xf numFmtId="0" fontId="2" fillId="4" borderId="2" xfId="0" applyFont="1" applyFill="1" applyBorder="1" applyAlignment="1">
      <alignment vertical="center"/>
    </xf>
    <xf numFmtId="0" fontId="2" fillId="0" borderId="2" xfId="0" applyFont="1" applyFill="1" applyBorder="1" applyAlignment="1">
      <alignment vertical="center" wrapText="1"/>
    </xf>
    <xf numFmtId="0" fontId="10" fillId="0" borderId="3" xfId="0" quotePrefix="1" applyFont="1" applyFill="1" applyBorder="1" applyAlignment="1">
      <alignment horizontal="left"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2" fillId="0" borderId="2" xfId="0" quotePrefix="1" applyFont="1" applyFill="1" applyBorder="1" applyAlignment="1">
      <alignment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wrapText="1"/>
    </xf>
    <xf numFmtId="9" fontId="2" fillId="4" borderId="2" xfId="0" applyNumberFormat="1" applyFont="1" applyFill="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quotePrefix="1" applyFont="1" applyFill="1" applyBorder="1" applyAlignment="1">
      <alignment horizontal="left" vertical="center" wrapText="1"/>
    </xf>
    <xf numFmtId="173" fontId="2" fillId="4" borderId="2" xfId="3" applyNumberFormat="1" applyFont="1" applyFill="1" applyBorder="1" applyAlignment="1">
      <alignment vertical="center" wrapText="1"/>
    </xf>
    <xf numFmtId="173" fontId="2" fillId="4" borderId="2" xfId="3" applyNumberFormat="1" applyFont="1" applyFill="1" applyBorder="1" applyAlignment="1">
      <alignment horizontal="center" vertical="center"/>
    </xf>
    <xf numFmtId="0" fontId="2" fillId="4" borderId="1" xfId="0" applyFont="1" applyFill="1" applyBorder="1" applyAlignment="1">
      <alignment vertical="center" wrapText="1"/>
    </xf>
    <xf numFmtId="0" fontId="0" fillId="4" borderId="0" xfId="0" applyFill="1" applyBorder="1" applyAlignment="1">
      <alignment horizontal="center" vertical="center" wrapText="1"/>
    </xf>
    <xf numFmtId="0" fontId="2" fillId="4" borderId="4" xfId="0" applyFont="1" applyFill="1" applyBorder="1" applyAlignment="1">
      <alignment vertical="center" wrapText="1"/>
    </xf>
    <xf numFmtId="1" fontId="2" fillId="4" borderId="2" xfId="2" applyNumberFormat="1" applyFont="1" applyFill="1" applyBorder="1" applyAlignment="1">
      <alignment horizontal="center" vertical="center" wrapText="1"/>
    </xf>
    <xf numFmtId="14" fontId="2" fillId="4" borderId="2" xfId="0" applyNumberFormat="1" applyFont="1" applyFill="1" applyBorder="1" applyAlignment="1">
      <alignment vertical="center" wrapText="1"/>
    </xf>
    <xf numFmtId="173" fontId="2" fillId="4" borderId="2" xfId="3" applyNumberFormat="1" applyFont="1" applyFill="1" applyBorder="1" applyAlignment="1">
      <alignment vertical="center"/>
    </xf>
    <xf numFmtId="3" fontId="2" fillId="4" borderId="2" xfId="0" applyNumberFormat="1" applyFont="1" applyFill="1" applyBorder="1" applyAlignment="1">
      <alignment horizontal="center" vertical="center" wrapText="1"/>
    </xf>
    <xf numFmtId="0" fontId="2" fillId="4" borderId="3" xfId="0" applyFont="1" applyFill="1" applyBorder="1" applyAlignment="1">
      <alignment vertical="center" wrapText="1"/>
    </xf>
    <xf numFmtId="0" fontId="2" fillId="0" borderId="2" xfId="0" applyFont="1" applyBorder="1" applyAlignment="1">
      <alignment vertical="center" wrapText="1"/>
    </xf>
    <xf numFmtId="172" fontId="2" fillId="4" borderId="2" xfId="1" applyFont="1" applyFill="1" applyBorder="1" applyAlignment="1">
      <alignment horizontal="center" vertical="center" wrapText="1"/>
    </xf>
    <xf numFmtId="171" fontId="2" fillId="4" borderId="2" xfId="3" applyFont="1" applyFill="1" applyBorder="1" applyAlignment="1">
      <alignment vertical="center"/>
    </xf>
    <xf numFmtId="0" fontId="2" fillId="5" borderId="2"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49" fontId="2" fillId="4" borderId="2" xfId="0" applyNumberFormat="1" applyFont="1" applyFill="1" applyBorder="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2" fillId="4" borderId="2" xfId="0" applyFont="1" applyFill="1" applyBorder="1" applyAlignment="1">
      <alignment horizontal="center" vertical="center" wrapText="1"/>
    </xf>
    <xf numFmtId="0" fontId="2" fillId="4" borderId="2" xfId="0" quotePrefix="1" applyFont="1" applyFill="1" applyBorder="1" applyAlignment="1">
      <alignment horizontal="center" vertical="center" wrapText="1"/>
    </xf>
    <xf numFmtId="9" fontId="2" fillId="4" borderId="2" xfId="0" quotePrefix="1" applyNumberFormat="1" applyFont="1" applyFill="1" applyBorder="1" applyAlignment="1">
      <alignment horizontal="center" vertical="center" wrapText="1"/>
    </xf>
    <xf numFmtId="0" fontId="2" fillId="4" borderId="2" xfId="2" quotePrefix="1" applyNumberFormat="1" applyFont="1" applyFill="1" applyBorder="1" applyAlignment="1">
      <alignment horizontal="center" vertical="center" wrapText="1"/>
    </xf>
    <xf numFmtId="176" fontId="2" fillId="4" borderId="2" xfId="1" applyNumberFormat="1" applyFont="1" applyFill="1" applyBorder="1" applyAlignment="1">
      <alignment horizontal="center" vertical="center"/>
    </xf>
    <xf numFmtId="170" fontId="2" fillId="4" borderId="2" xfId="2" applyFont="1" applyFill="1" applyBorder="1" applyAlignment="1">
      <alignment horizontal="center" vertical="center"/>
    </xf>
    <xf numFmtId="1" fontId="2" fillId="4" borderId="2" xfId="0" quotePrefix="1" applyNumberFormat="1" applyFont="1" applyFill="1" applyBorder="1" applyAlignment="1">
      <alignment horizontal="center" vertical="center"/>
    </xf>
    <xf numFmtId="176" fontId="2" fillId="4" borderId="2" xfId="1"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xf>
    <xf numFmtId="168" fontId="2" fillId="4" borderId="2" xfId="4" applyFont="1" applyFill="1" applyBorder="1" applyAlignment="1">
      <alignment horizontal="center" vertical="center"/>
    </xf>
    <xf numFmtId="3" fontId="2"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170" fontId="2" fillId="4" borderId="2" xfId="2" applyFont="1" applyFill="1" applyBorder="1" applyAlignment="1">
      <alignment horizontal="center" vertical="center" wrapText="1"/>
    </xf>
    <xf numFmtId="176" fontId="2" fillId="4" borderId="2" xfId="0" applyNumberFormat="1" applyFont="1" applyFill="1" applyBorder="1" applyAlignment="1">
      <alignment horizontal="center" vertical="center" wrapText="1"/>
    </xf>
    <xf numFmtId="176" fontId="2" fillId="4" borderId="2" xfId="0" applyNumberFormat="1" applyFont="1" applyFill="1" applyBorder="1" applyAlignment="1">
      <alignment horizontal="center" vertical="center"/>
    </xf>
    <xf numFmtId="9" fontId="2" fillId="4" borderId="2" xfId="0" applyNumberFormat="1" applyFont="1" applyFill="1" applyBorder="1" applyAlignment="1">
      <alignment horizontal="center" vertical="center"/>
    </xf>
    <xf numFmtId="9" fontId="2" fillId="4" borderId="2" xfId="0" applyNumberFormat="1" applyFont="1" applyFill="1" applyBorder="1" applyAlignment="1">
      <alignment horizontal="center" vertical="center" wrapText="1"/>
    </xf>
    <xf numFmtId="1" fontId="2" fillId="4" borderId="2" xfId="2" applyNumberFormat="1" applyFont="1" applyFill="1" applyBorder="1" applyAlignment="1">
      <alignment horizontal="center" vertical="center" wrapText="1"/>
    </xf>
    <xf numFmtId="1" fontId="2" fillId="4" borderId="2" xfId="5"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9" fontId="2" fillId="4" borderId="2" xfId="5" applyFont="1" applyFill="1" applyBorder="1" applyAlignment="1">
      <alignment horizontal="center" vertical="center"/>
    </xf>
    <xf numFmtId="9" fontId="2" fillId="4" borderId="2" xfId="5"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10" fontId="2" fillId="4" borderId="2" xfId="5"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173" fontId="2" fillId="4" borderId="2" xfId="3" applyNumberFormat="1" applyFont="1" applyFill="1" applyBorder="1" applyAlignment="1">
      <alignment horizontal="center" vertical="center"/>
    </xf>
    <xf numFmtId="175" fontId="2" fillId="4" borderId="2" xfId="0" applyNumberFormat="1" applyFont="1" applyFill="1" applyBorder="1" applyAlignment="1">
      <alignment horizontal="center" vertical="center" wrapText="1"/>
    </xf>
    <xf numFmtId="1" fontId="2" fillId="4" borderId="2" xfId="1" applyNumberFormat="1" applyFont="1" applyFill="1" applyBorder="1" applyAlignment="1">
      <alignment horizontal="center" vertical="center"/>
    </xf>
    <xf numFmtId="1" fontId="2" fillId="4" borderId="2" xfId="5" applyNumberFormat="1" applyFont="1" applyFill="1" applyBorder="1" applyAlignment="1">
      <alignment horizontal="center" vertical="center"/>
    </xf>
    <xf numFmtId="1" fontId="2" fillId="4" borderId="2" xfId="1" applyNumberFormat="1" applyFont="1" applyFill="1" applyBorder="1" applyAlignment="1">
      <alignment horizontal="center" vertical="center" wrapText="1"/>
    </xf>
    <xf numFmtId="173" fontId="2" fillId="4" borderId="2" xfId="3" applyNumberFormat="1" applyFont="1" applyFill="1" applyBorder="1" applyAlignment="1">
      <alignment horizontal="center" vertical="center" wrapText="1"/>
    </xf>
    <xf numFmtId="10" fontId="2" fillId="4" borderId="2" xfId="5" applyNumberFormat="1" applyFont="1" applyFill="1" applyBorder="1" applyAlignment="1">
      <alignment horizontal="center" vertical="center"/>
    </xf>
    <xf numFmtId="9" fontId="2" fillId="4" borderId="2" xfId="0" quotePrefix="1" applyNumberFormat="1" applyFont="1" applyFill="1" applyBorder="1" applyAlignment="1">
      <alignment horizontal="center" vertical="center"/>
    </xf>
    <xf numFmtId="3"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0" fontId="2" fillId="0" borderId="2" xfId="2" applyFont="1" applyBorder="1" applyAlignment="1">
      <alignment horizontal="center" vertical="center"/>
    </xf>
    <xf numFmtId="0" fontId="2" fillId="5"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4" borderId="2" xfId="0" applyFont="1" applyFill="1" applyBorder="1" applyAlignment="1">
      <alignment horizontal="left" vertical="center" wrapText="1"/>
    </xf>
    <xf numFmtId="172" fontId="2" fillId="0" borderId="2" xfId="1" applyFont="1" applyBorder="1" applyAlignment="1">
      <alignment horizontal="center" vertical="center" wrapText="1"/>
    </xf>
    <xf numFmtId="9" fontId="2" fillId="4" borderId="2" xfId="5"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5" fontId="2" fillId="4" borderId="2" xfId="5"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9" fontId="2" fillId="0" borderId="2" xfId="5" applyFont="1" applyFill="1" applyBorder="1" applyAlignment="1">
      <alignment horizontal="center" vertical="center"/>
    </xf>
    <xf numFmtId="0" fontId="2" fillId="0" borderId="2" xfId="0" applyFont="1" applyFill="1" applyBorder="1" applyAlignment="1">
      <alignment horizontal="left" vertical="center" wrapText="1"/>
    </xf>
    <xf numFmtId="9" fontId="2" fillId="0" borderId="2" xfId="5"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68" fontId="2" fillId="4" borderId="2" xfId="4" applyFont="1" applyFill="1" applyBorder="1" applyAlignment="1">
      <alignment horizontal="center" vertical="center" wrapText="1"/>
    </xf>
    <xf numFmtId="171" fontId="2" fillId="4" borderId="2" xfId="3" applyFont="1" applyFill="1" applyBorder="1" applyAlignment="1">
      <alignment horizontal="center" vertical="center"/>
    </xf>
    <xf numFmtId="16" fontId="2" fillId="4" borderId="2" xfId="0" quotePrefix="1" applyNumberFormat="1" applyFont="1" applyFill="1" applyBorder="1" applyAlignment="1">
      <alignment horizontal="center" vertical="center"/>
    </xf>
    <xf numFmtId="174" fontId="2" fillId="4" borderId="2" xfId="0" applyNumberFormat="1" applyFont="1" applyFill="1" applyBorder="1" applyAlignment="1">
      <alignment horizontal="center" vertical="center" wrapText="1"/>
    </xf>
    <xf numFmtId="9" fontId="2" fillId="4" borderId="2" xfId="1"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8" fillId="2" borderId="2" xfId="0" applyFont="1" applyFill="1" applyBorder="1" applyAlignment="1">
      <alignment horizontal="center" vertical="center"/>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302"/>
  <sheetViews>
    <sheetView showGridLines="0" tabSelected="1" zoomScaleNormal="100" zoomScalePageLayoutView="125" workbookViewId="0">
      <pane ySplit="4" topLeftCell="A5" activePane="bottomLeft" state="frozen"/>
      <selection pane="bottomLeft" activeCell="T2" sqref="T2:AF2"/>
    </sheetView>
  </sheetViews>
  <sheetFormatPr baseColWidth="10" defaultColWidth="10.85546875" defaultRowHeight="15" x14ac:dyDescent="0.25"/>
  <cols>
    <col min="1" max="1" width="3.42578125" style="2" customWidth="1"/>
    <col min="2" max="2" width="17.140625" style="63" customWidth="1"/>
    <col min="3" max="3" width="13" style="63" hidden="1" customWidth="1"/>
    <col min="4" max="4" width="21" style="63" customWidth="1"/>
    <col min="5" max="5" width="19.7109375" style="63" customWidth="1"/>
    <col min="6" max="6" width="11" style="63" customWidth="1"/>
    <col min="7" max="7" width="13.7109375" style="63" customWidth="1"/>
    <col min="8" max="11" width="19.28515625" style="63" customWidth="1"/>
    <col min="12" max="12" width="9.28515625" style="63" customWidth="1"/>
    <col min="13" max="13" width="10.5703125" style="63" customWidth="1"/>
    <col min="14" max="17" width="9.85546875" style="64" bestFit="1" customWidth="1"/>
    <col min="18" max="18" width="14.42578125" style="63" customWidth="1"/>
    <col min="19" max="19" width="13.140625" style="63" customWidth="1"/>
    <col min="20" max="20" width="29" style="64" customWidth="1"/>
    <col min="21" max="21" width="47.42578125" style="65" customWidth="1"/>
    <col min="22" max="22" width="36.5703125" style="65" customWidth="1"/>
    <col min="23" max="23" width="13" style="64" customWidth="1"/>
    <col min="24" max="24" width="14.5703125" style="64" customWidth="1"/>
    <col min="25" max="25" width="13" style="64" customWidth="1"/>
    <col min="26" max="27" width="10.28515625" style="64" customWidth="1"/>
    <col min="28" max="28" width="13.5703125" style="63" customWidth="1"/>
    <col min="29" max="29" width="26.85546875" style="65" customWidth="1"/>
    <col min="30" max="30" width="17" style="64" customWidth="1"/>
    <col min="31" max="31" width="14.7109375" style="64" customWidth="1"/>
    <col min="32" max="32" width="21.42578125" style="64" customWidth="1"/>
    <col min="33" max="33" width="8.140625" style="2" customWidth="1"/>
    <col min="34" max="16384" width="10.85546875" style="2"/>
  </cols>
  <sheetData>
    <row r="2" spans="2:33" ht="15.75" customHeight="1" x14ac:dyDescent="0.25">
      <c r="B2" s="135" t="s">
        <v>0</v>
      </c>
      <c r="C2" s="135"/>
      <c r="D2" s="135"/>
      <c r="E2" s="135"/>
      <c r="F2" s="135"/>
      <c r="G2" s="135"/>
      <c r="H2" s="135"/>
      <c r="I2" s="135"/>
      <c r="J2" s="135"/>
      <c r="K2" s="135"/>
      <c r="L2" s="135"/>
      <c r="M2" s="135"/>
      <c r="N2" s="135"/>
      <c r="O2" s="135"/>
      <c r="P2" s="135"/>
      <c r="Q2" s="135"/>
      <c r="R2" s="135"/>
      <c r="S2" s="135"/>
      <c r="T2" s="133" t="s">
        <v>1</v>
      </c>
      <c r="U2" s="133"/>
      <c r="V2" s="133"/>
      <c r="W2" s="133"/>
      <c r="X2" s="133"/>
      <c r="Y2" s="133"/>
      <c r="Z2" s="133"/>
      <c r="AA2" s="133"/>
      <c r="AB2" s="133"/>
      <c r="AC2" s="133"/>
      <c r="AD2" s="133"/>
      <c r="AE2" s="133"/>
      <c r="AF2" s="133"/>
      <c r="AG2" s="1"/>
    </row>
    <row r="3" spans="2:33" ht="21.75" customHeight="1" x14ac:dyDescent="0.25">
      <c r="B3" s="135" t="s">
        <v>2</v>
      </c>
      <c r="C3" s="135" t="s">
        <v>3</v>
      </c>
      <c r="D3" s="135" t="s">
        <v>4</v>
      </c>
      <c r="E3" s="135" t="s">
        <v>5</v>
      </c>
      <c r="F3" s="135" t="s">
        <v>6</v>
      </c>
      <c r="G3" s="135" t="s">
        <v>7</v>
      </c>
      <c r="H3" s="135" t="s">
        <v>8</v>
      </c>
      <c r="I3" s="135" t="s">
        <v>9</v>
      </c>
      <c r="J3" s="135" t="s">
        <v>10</v>
      </c>
      <c r="K3" s="135" t="s">
        <v>11</v>
      </c>
      <c r="L3" s="135" t="s">
        <v>12</v>
      </c>
      <c r="M3" s="135" t="s">
        <v>13</v>
      </c>
      <c r="N3" s="135"/>
      <c r="O3" s="135"/>
      <c r="P3" s="135"/>
      <c r="Q3" s="135"/>
      <c r="R3" s="139" t="s">
        <v>14</v>
      </c>
      <c r="S3" s="139"/>
      <c r="T3" s="133" t="s">
        <v>15</v>
      </c>
      <c r="U3" s="134" t="s">
        <v>16</v>
      </c>
      <c r="V3" s="134" t="s">
        <v>17</v>
      </c>
      <c r="W3" s="133" t="s">
        <v>18</v>
      </c>
      <c r="X3" s="138" t="s">
        <v>19</v>
      </c>
      <c r="Y3" s="138"/>
      <c r="Z3" s="133" t="s">
        <v>20</v>
      </c>
      <c r="AA3" s="133" t="s">
        <v>21</v>
      </c>
      <c r="AB3" s="133" t="s">
        <v>22</v>
      </c>
      <c r="AC3" s="133"/>
      <c r="AD3" s="133" t="s">
        <v>23</v>
      </c>
      <c r="AE3" s="133" t="s">
        <v>24</v>
      </c>
      <c r="AF3" s="133" t="s">
        <v>25</v>
      </c>
      <c r="AG3" s="3"/>
    </row>
    <row r="4" spans="2:33" ht="25.5" x14ac:dyDescent="0.25">
      <c r="B4" s="136"/>
      <c r="C4" s="136"/>
      <c r="D4" s="136"/>
      <c r="E4" s="136"/>
      <c r="F4" s="136"/>
      <c r="G4" s="136"/>
      <c r="H4" s="136"/>
      <c r="I4" s="136"/>
      <c r="J4" s="136"/>
      <c r="K4" s="136"/>
      <c r="L4" s="136"/>
      <c r="M4" s="4" t="s">
        <v>26</v>
      </c>
      <c r="N4" s="4">
        <v>2019</v>
      </c>
      <c r="O4" s="4">
        <v>2020</v>
      </c>
      <c r="P4" s="4">
        <v>2021</v>
      </c>
      <c r="Q4" s="4">
        <v>2022</v>
      </c>
      <c r="R4" s="5" t="s">
        <v>27</v>
      </c>
      <c r="S4" s="4" t="s">
        <v>28</v>
      </c>
      <c r="T4" s="134"/>
      <c r="U4" s="137"/>
      <c r="V4" s="137"/>
      <c r="W4" s="134"/>
      <c r="X4" s="6" t="s">
        <v>27</v>
      </c>
      <c r="Y4" s="6" t="s">
        <v>29</v>
      </c>
      <c r="Z4" s="134"/>
      <c r="AA4" s="134"/>
      <c r="AB4" s="7" t="s">
        <v>30</v>
      </c>
      <c r="AC4" s="7" t="s">
        <v>31</v>
      </c>
      <c r="AD4" s="134"/>
      <c r="AE4" s="134"/>
      <c r="AF4" s="134"/>
      <c r="AG4" s="3"/>
    </row>
    <row r="5" spans="2:33" ht="38.25" customHeight="1" x14ac:dyDescent="0.25">
      <c r="B5" s="90" t="s">
        <v>32</v>
      </c>
      <c r="C5" s="66" t="s">
        <v>33</v>
      </c>
      <c r="D5" s="66" t="s">
        <v>34</v>
      </c>
      <c r="E5" s="66" t="s">
        <v>35</v>
      </c>
      <c r="F5" s="66">
        <v>16</v>
      </c>
      <c r="G5" s="66" t="s">
        <v>36</v>
      </c>
      <c r="H5" s="66" t="s">
        <v>37</v>
      </c>
      <c r="I5" s="66" t="s">
        <v>38</v>
      </c>
      <c r="J5" s="66" t="s">
        <v>39</v>
      </c>
      <c r="K5" s="66"/>
      <c r="L5" s="66" t="s">
        <v>40</v>
      </c>
      <c r="M5" s="82">
        <v>0.99</v>
      </c>
      <c r="N5" s="82">
        <v>0.99</v>
      </c>
      <c r="O5" s="82">
        <v>0.99</v>
      </c>
      <c r="P5" s="82">
        <v>0.99</v>
      </c>
      <c r="Q5" s="82">
        <v>0.99</v>
      </c>
      <c r="R5" s="66" t="s">
        <v>41</v>
      </c>
      <c r="S5" s="66" t="s">
        <v>42</v>
      </c>
      <c r="T5" s="67" t="s">
        <v>43</v>
      </c>
      <c r="U5" s="8" t="s">
        <v>44</v>
      </c>
      <c r="V5" s="8" t="s">
        <v>45</v>
      </c>
      <c r="W5" s="9">
        <v>1</v>
      </c>
      <c r="X5" s="9" t="s">
        <v>46</v>
      </c>
      <c r="Y5" s="9" t="s">
        <v>47</v>
      </c>
      <c r="Z5" s="10">
        <v>43467</v>
      </c>
      <c r="AA5" s="10">
        <v>43524</v>
      </c>
      <c r="AB5" s="11"/>
      <c r="AC5" s="12"/>
      <c r="AD5" s="9"/>
      <c r="AE5" s="9" t="s">
        <v>48</v>
      </c>
      <c r="AF5" s="9" t="s">
        <v>49</v>
      </c>
      <c r="AG5" s="3"/>
    </row>
    <row r="6" spans="2:33" ht="38.25" x14ac:dyDescent="0.25">
      <c r="B6" s="91"/>
      <c r="C6" s="66"/>
      <c r="D6" s="66"/>
      <c r="E6" s="66"/>
      <c r="F6" s="66"/>
      <c r="G6" s="66"/>
      <c r="H6" s="66"/>
      <c r="I6" s="66"/>
      <c r="J6" s="66"/>
      <c r="K6" s="66"/>
      <c r="L6" s="66"/>
      <c r="M6" s="66"/>
      <c r="N6" s="82"/>
      <c r="O6" s="82"/>
      <c r="P6" s="82"/>
      <c r="Q6" s="82"/>
      <c r="R6" s="66"/>
      <c r="S6" s="66"/>
      <c r="T6" s="67"/>
      <c r="U6" s="109" t="s">
        <v>50</v>
      </c>
      <c r="V6" s="12" t="s">
        <v>51</v>
      </c>
      <c r="W6" s="9">
        <v>12</v>
      </c>
      <c r="X6" s="9" t="s">
        <v>46</v>
      </c>
      <c r="Y6" s="9" t="s">
        <v>47</v>
      </c>
      <c r="Z6" s="10">
        <v>43467</v>
      </c>
      <c r="AA6" s="10">
        <v>43555</v>
      </c>
      <c r="AB6" s="11"/>
      <c r="AC6" s="12"/>
      <c r="AD6" s="9"/>
      <c r="AE6" s="9" t="s">
        <v>48</v>
      </c>
      <c r="AF6" s="9" t="s">
        <v>49</v>
      </c>
      <c r="AG6" s="3"/>
    </row>
    <row r="7" spans="2:33" ht="38.25" x14ac:dyDescent="0.25">
      <c r="B7" s="91"/>
      <c r="C7" s="66"/>
      <c r="D7" s="66"/>
      <c r="E7" s="66"/>
      <c r="F7" s="66"/>
      <c r="G7" s="66"/>
      <c r="H7" s="66"/>
      <c r="I7" s="66"/>
      <c r="J7" s="66"/>
      <c r="K7" s="66"/>
      <c r="L7" s="66"/>
      <c r="M7" s="66"/>
      <c r="N7" s="82"/>
      <c r="O7" s="82"/>
      <c r="P7" s="82"/>
      <c r="Q7" s="82"/>
      <c r="R7" s="66"/>
      <c r="S7" s="66"/>
      <c r="T7" s="67"/>
      <c r="U7" s="109"/>
      <c r="V7" s="12" t="s">
        <v>52</v>
      </c>
      <c r="W7" s="9">
        <v>1</v>
      </c>
      <c r="X7" s="9" t="s">
        <v>46</v>
      </c>
      <c r="Y7" s="9" t="s">
        <v>47</v>
      </c>
      <c r="Z7" s="10">
        <v>43467</v>
      </c>
      <c r="AA7" s="10">
        <v>43677</v>
      </c>
      <c r="AB7" s="11"/>
      <c r="AC7" s="12"/>
      <c r="AD7" s="9"/>
      <c r="AE7" s="9" t="s">
        <v>48</v>
      </c>
      <c r="AF7" s="9" t="s">
        <v>49</v>
      </c>
      <c r="AG7" s="3"/>
    </row>
    <row r="8" spans="2:33" ht="30.75" customHeight="1" x14ac:dyDescent="0.25">
      <c r="B8" s="91"/>
      <c r="C8" s="9"/>
      <c r="D8" s="66"/>
      <c r="E8" s="66"/>
      <c r="F8" s="66"/>
      <c r="G8" s="66"/>
      <c r="H8" s="66"/>
      <c r="I8" s="66"/>
      <c r="J8" s="66"/>
      <c r="K8" s="66"/>
      <c r="L8" s="66"/>
      <c r="M8" s="66"/>
      <c r="N8" s="82"/>
      <c r="O8" s="82"/>
      <c r="P8" s="82"/>
      <c r="Q8" s="82"/>
      <c r="R8" s="66"/>
      <c r="S8" s="66"/>
      <c r="T8" s="67"/>
      <c r="U8" s="109" t="s">
        <v>53</v>
      </c>
      <c r="V8" s="12" t="s">
        <v>54</v>
      </c>
      <c r="W8" s="9">
        <v>12</v>
      </c>
      <c r="X8" s="9" t="s">
        <v>46</v>
      </c>
      <c r="Y8" s="9" t="s">
        <v>47</v>
      </c>
      <c r="Z8" s="10">
        <v>43467</v>
      </c>
      <c r="AA8" s="10">
        <v>43830</v>
      </c>
      <c r="AB8" s="11"/>
      <c r="AC8" s="12"/>
      <c r="AD8" s="9"/>
      <c r="AE8" s="9" t="s">
        <v>48</v>
      </c>
      <c r="AF8" s="9" t="s">
        <v>49</v>
      </c>
      <c r="AG8" s="3"/>
    </row>
    <row r="9" spans="2:33" ht="38.25" x14ac:dyDescent="0.25">
      <c r="B9" s="91"/>
      <c r="C9" s="9"/>
      <c r="D9" s="66"/>
      <c r="E9" s="66"/>
      <c r="F9" s="66"/>
      <c r="G9" s="66"/>
      <c r="H9" s="66"/>
      <c r="I9" s="66"/>
      <c r="J9" s="66"/>
      <c r="K9" s="66"/>
      <c r="L9" s="66"/>
      <c r="M9" s="66"/>
      <c r="N9" s="82"/>
      <c r="O9" s="82"/>
      <c r="P9" s="82"/>
      <c r="Q9" s="82"/>
      <c r="R9" s="66"/>
      <c r="S9" s="66"/>
      <c r="T9" s="67"/>
      <c r="U9" s="109"/>
      <c r="V9" s="12" t="s">
        <v>55</v>
      </c>
      <c r="W9" s="9">
        <v>12</v>
      </c>
      <c r="X9" s="9" t="s">
        <v>46</v>
      </c>
      <c r="Y9" s="9" t="s">
        <v>47</v>
      </c>
      <c r="Z9" s="10">
        <v>43467</v>
      </c>
      <c r="AA9" s="10">
        <v>43830</v>
      </c>
      <c r="AB9" s="11"/>
      <c r="AC9" s="12"/>
      <c r="AD9" s="9"/>
      <c r="AE9" s="9" t="s">
        <v>48</v>
      </c>
      <c r="AF9" s="9" t="s">
        <v>49</v>
      </c>
      <c r="AG9" s="3"/>
    </row>
    <row r="10" spans="2:33" ht="52.5" customHeight="1" x14ac:dyDescent="0.25">
      <c r="B10" s="91"/>
      <c r="C10" s="9"/>
      <c r="D10" s="66"/>
      <c r="E10" s="66"/>
      <c r="F10" s="66"/>
      <c r="G10" s="66"/>
      <c r="H10" s="66"/>
      <c r="I10" s="66"/>
      <c r="J10" s="66"/>
      <c r="K10" s="66"/>
      <c r="L10" s="66"/>
      <c r="M10" s="66"/>
      <c r="N10" s="82"/>
      <c r="O10" s="82"/>
      <c r="P10" s="82"/>
      <c r="Q10" s="82"/>
      <c r="R10" s="66"/>
      <c r="S10" s="66"/>
      <c r="T10" s="67" t="s">
        <v>56</v>
      </c>
      <c r="U10" s="12" t="s">
        <v>57</v>
      </c>
      <c r="V10" s="12" t="s">
        <v>58</v>
      </c>
      <c r="W10" s="9">
        <v>1</v>
      </c>
      <c r="X10" s="13" t="s">
        <v>59</v>
      </c>
      <c r="Y10" s="13" t="s">
        <v>60</v>
      </c>
      <c r="Z10" s="10">
        <v>43467</v>
      </c>
      <c r="AA10" s="10">
        <v>43555</v>
      </c>
      <c r="AB10" s="11"/>
      <c r="AC10" s="12"/>
      <c r="AD10" s="66"/>
      <c r="AE10" s="9" t="s">
        <v>48</v>
      </c>
      <c r="AF10" s="9" t="s">
        <v>49</v>
      </c>
      <c r="AG10" s="3"/>
    </row>
    <row r="11" spans="2:33" ht="47.25" customHeight="1" x14ac:dyDescent="0.25">
      <c r="B11" s="91"/>
      <c r="C11" s="9"/>
      <c r="D11" s="66"/>
      <c r="E11" s="66"/>
      <c r="F11" s="66"/>
      <c r="G11" s="66"/>
      <c r="H11" s="66"/>
      <c r="I11" s="66"/>
      <c r="J11" s="66"/>
      <c r="K11" s="66"/>
      <c r="L11" s="66"/>
      <c r="M11" s="66"/>
      <c r="N11" s="82"/>
      <c r="O11" s="82"/>
      <c r="P11" s="82"/>
      <c r="Q11" s="82"/>
      <c r="R11" s="66"/>
      <c r="S11" s="66"/>
      <c r="T11" s="67"/>
      <c r="U11" s="12" t="s">
        <v>61</v>
      </c>
      <c r="V11" s="12" t="s">
        <v>62</v>
      </c>
      <c r="W11" s="9">
        <v>11</v>
      </c>
      <c r="X11" s="9" t="s">
        <v>63</v>
      </c>
      <c r="Y11" s="9" t="s">
        <v>64</v>
      </c>
      <c r="Z11" s="10">
        <v>43467</v>
      </c>
      <c r="AA11" s="10">
        <v>43830</v>
      </c>
      <c r="AB11" s="128"/>
      <c r="AC11" s="66"/>
      <c r="AD11" s="66"/>
      <c r="AE11" s="9" t="s">
        <v>48</v>
      </c>
      <c r="AF11" s="9" t="s">
        <v>49</v>
      </c>
      <c r="AG11" s="3"/>
    </row>
    <row r="12" spans="2:33" ht="47.25" customHeight="1" x14ac:dyDescent="0.25">
      <c r="B12" s="91"/>
      <c r="C12" s="9"/>
      <c r="D12" s="66"/>
      <c r="E12" s="66"/>
      <c r="F12" s="66"/>
      <c r="G12" s="66"/>
      <c r="H12" s="66"/>
      <c r="I12" s="66"/>
      <c r="J12" s="66"/>
      <c r="K12" s="66"/>
      <c r="L12" s="66"/>
      <c r="M12" s="66"/>
      <c r="N12" s="82"/>
      <c r="O12" s="82"/>
      <c r="P12" s="82"/>
      <c r="Q12" s="82"/>
      <c r="R12" s="66"/>
      <c r="S12" s="66"/>
      <c r="T12" s="67"/>
      <c r="U12" s="12" t="s">
        <v>65</v>
      </c>
      <c r="V12" s="12" t="s">
        <v>66</v>
      </c>
      <c r="W12" s="9">
        <v>11</v>
      </c>
      <c r="X12" s="9" t="s">
        <v>67</v>
      </c>
      <c r="Y12" s="9" t="s">
        <v>68</v>
      </c>
      <c r="Z12" s="10">
        <v>43504</v>
      </c>
      <c r="AA12" s="10">
        <v>43830</v>
      </c>
      <c r="AB12" s="128"/>
      <c r="AC12" s="66"/>
      <c r="AD12" s="66"/>
      <c r="AE12" s="9" t="s">
        <v>48</v>
      </c>
      <c r="AF12" s="9" t="s">
        <v>49</v>
      </c>
      <c r="AG12" s="3"/>
    </row>
    <row r="13" spans="2:33" ht="40.5" customHeight="1" x14ac:dyDescent="0.25">
      <c r="B13" s="91"/>
      <c r="C13" s="9"/>
      <c r="D13" s="66"/>
      <c r="E13" s="66"/>
      <c r="F13" s="66"/>
      <c r="G13" s="66"/>
      <c r="H13" s="66" t="s">
        <v>69</v>
      </c>
      <c r="I13" s="66" t="s">
        <v>70</v>
      </c>
      <c r="J13" s="66" t="s">
        <v>39</v>
      </c>
      <c r="K13" s="66"/>
      <c r="L13" s="66" t="s">
        <v>40</v>
      </c>
      <c r="M13" s="82">
        <v>0.9</v>
      </c>
      <c r="N13" s="82">
        <v>0.9</v>
      </c>
      <c r="O13" s="82">
        <v>0.92</v>
      </c>
      <c r="P13" s="82">
        <v>0.94</v>
      </c>
      <c r="Q13" s="82">
        <v>0.95</v>
      </c>
      <c r="R13" s="66" t="s">
        <v>71</v>
      </c>
      <c r="S13" s="66" t="s">
        <v>72</v>
      </c>
      <c r="T13" s="66" t="s">
        <v>73</v>
      </c>
      <c r="U13" s="14" t="s">
        <v>74</v>
      </c>
      <c r="V13" s="8" t="s">
        <v>75</v>
      </c>
      <c r="W13" s="9">
        <v>11</v>
      </c>
      <c r="X13" s="67" t="s">
        <v>76</v>
      </c>
      <c r="Y13" s="77" t="s">
        <v>77</v>
      </c>
      <c r="Z13" s="15">
        <v>43497</v>
      </c>
      <c r="AA13" s="15">
        <v>43830</v>
      </c>
      <c r="AB13" s="93"/>
      <c r="AC13" s="66"/>
      <c r="AD13" s="66"/>
      <c r="AE13" s="66" t="s">
        <v>48</v>
      </c>
      <c r="AF13" s="66" t="s">
        <v>78</v>
      </c>
      <c r="AG13" s="3"/>
    </row>
    <row r="14" spans="2:33" ht="47.25" customHeight="1" x14ac:dyDescent="0.25">
      <c r="B14" s="91"/>
      <c r="C14" s="9"/>
      <c r="D14" s="66"/>
      <c r="E14" s="66"/>
      <c r="F14" s="66"/>
      <c r="G14" s="66"/>
      <c r="H14" s="66"/>
      <c r="I14" s="66"/>
      <c r="J14" s="66"/>
      <c r="K14" s="66"/>
      <c r="L14" s="66"/>
      <c r="M14" s="66"/>
      <c r="N14" s="82"/>
      <c r="O14" s="82"/>
      <c r="P14" s="82"/>
      <c r="Q14" s="82"/>
      <c r="R14" s="66"/>
      <c r="S14" s="66"/>
      <c r="T14" s="66"/>
      <c r="U14" s="8" t="s">
        <v>79</v>
      </c>
      <c r="V14" s="8" t="s">
        <v>80</v>
      </c>
      <c r="W14" s="9">
        <v>10</v>
      </c>
      <c r="X14" s="67"/>
      <c r="Y14" s="77"/>
      <c r="Z14" s="15">
        <v>43497</v>
      </c>
      <c r="AA14" s="15">
        <v>43830</v>
      </c>
      <c r="AB14" s="93"/>
      <c r="AC14" s="66"/>
      <c r="AD14" s="66"/>
      <c r="AE14" s="66"/>
      <c r="AF14" s="66"/>
      <c r="AG14" s="3"/>
    </row>
    <row r="15" spans="2:33" s="16" customFormat="1" ht="51" x14ac:dyDescent="0.25">
      <c r="B15" s="91"/>
      <c r="C15" s="9"/>
      <c r="D15" s="66"/>
      <c r="E15" s="66"/>
      <c r="F15" s="66"/>
      <c r="G15" s="66"/>
      <c r="H15" s="66" t="s">
        <v>81</v>
      </c>
      <c r="I15" s="67" t="s">
        <v>82</v>
      </c>
      <c r="J15" s="67" t="s">
        <v>39</v>
      </c>
      <c r="K15" s="67"/>
      <c r="L15" s="66" t="s">
        <v>83</v>
      </c>
      <c r="M15" s="77">
        <v>4</v>
      </c>
      <c r="N15" s="77">
        <v>4</v>
      </c>
      <c r="O15" s="77">
        <v>4</v>
      </c>
      <c r="P15" s="77">
        <v>4</v>
      </c>
      <c r="Q15" s="77">
        <v>4</v>
      </c>
      <c r="R15" s="66" t="s">
        <v>71</v>
      </c>
      <c r="S15" s="82" t="s">
        <v>72</v>
      </c>
      <c r="T15" s="66" t="s">
        <v>84</v>
      </c>
      <c r="U15" s="14" t="s">
        <v>85</v>
      </c>
      <c r="V15" s="8" t="s">
        <v>86</v>
      </c>
      <c r="W15" s="9">
        <v>2</v>
      </c>
      <c r="X15" s="66" t="s">
        <v>87</v>
      </c>
      <c r="Y15" s="66" t="s">
        <v>88</v>
      </c>
      <c r="Z15" s="15">
        <v>43497</v>
      </c>
      <c r="AA15" s="15">
        <v>43830</v>
      </c>
      <c r="AB15" s="93"/>
      <c r="AC15" s="9"/>
      <c r="AD15" s="66"/>
      <c r="AE15" s="66" t="s">
        <v>48</v>
      </c>
      <c r="AF15" s="77" t="s">
        <v>78</v>
      </c>
      <c r="AG15" s="3"/>
    </row>
    <row r="16" spans="2:33" s="16" customFormat="1" ht="25.5" x14ac:dyDescent="0.25">
      <c r="B16" s="91"/>
      <c r="C16" s="9"/>
      <c r="D16" s="66"/>
      <c r="E16" s="66"/>
      <c r="F16" s="66"/>
      <c r="G16" s="66"/>
      <c r="H16" s="66"/>
      <c r="I16" s="66"/>
      <c r="J16" s="66"/>
      <c r="K16" s="66"/>
      <c r="L16" s="66"/>
      <c r="M16" s="77"/>
      <c r="N16" s="77"/>
      <c r="O16" s="77"/>
      <c r="P16" s="77"/>
      <c r="Q16" s="77"/>
      <c r="R16" s="66"/>
      <c r="S16" s="82"/>
      <c r="T16" s="66"/>
      <c r="U16" s="14" t="s">
        <v>89</v>
      </c>
      <c r="V16" s="8" t="s">
        <v>90</v>
      </c>
      <c r="W16" s="9">
        <v>2</v>
      </c>
      <c r="X16" s="66"/>
      <c r="Y16" s="66"/>
      <c r="Z16" s="15">
        <v>43525</v>
      </c>
      <c r="AA16" s="15">
        <v>43830</v>
      </c>
      <c r="AB16" s="93"/>
      <c r="AC16" s="9"/>
      <c r="AD16" s="66"/>
      <c r="AE16" s="66"/>
      <c r="AF16" s="77"/>
      <c r="AG16" s="3"/>
    </row>
    <row r="17" spans="1:33" s="16" customFormat="1" x14ac:dyDescent="0.25">
      <c r="B17" s="91"/>
      <c r="C17" s="9"/>
      <c r="D17" s="66"/>
      <c r="E17" s="66"/>
      <c r="F17" s="66"/>
      <c r="G17" s="66"/>
      <c r="H17" s="66"/>
      <c r="I17" s="66"/>
      <c r="J17" s="66"/>
      <c r="K17" s="66"/>
      <c r="L17" s="66"/>
      <c r="M17" s="77"/>
      <c r="N17" s="77"/>
      <c r="O17" s="77"/>
      <c r="P17" s="77"/>
      <c r="Q17" s="77"/>
      <c r="R17" s="66"/>
      <c r="S17" s="82"/>
      <c r="T17" s="66"/>
      <c r="U17" s="14" t="s">
        <v>91</v>
      </c>
      <c r="V17" s="8" t="s">
        <v>92</v>
      </c>
      <c r="W17" s="9">
        <v>10</v>
      </c>
      <c r="X17" s="66"/>
      <c r="Y17" s="66"/>
      <c r="Z17" s="15">
        <v>43497</v>
      </c>
      <c r="AA17" s="15">
        <v>43830</v>
      </c>
      <c r="AB17" s="93"/>
      <c r="AC17" s="9"/>
      <c r="AD17" s="66"/>
      <c r="AE17" s="66"/>
      <c r="AF17" s="77"/>
      <c r="AG17" s="3"/>
    </row>
    <row r="18" spans="1:33" s="16" customFormat="1" x14ac:dyDescent="0.25">
      <c r="B18" s="91"/>
      <c r="C18" s="9"/>
      <c r="D18" s="66"/>
      <c r="E18" s="66"/>
      <c r="F18" s="66"/>
      <c r="G18" s="66"/>
      <c r="H18" s="66"/>
      <c r="I18" s="66"/>
      <c r="J18" s="66"/>
      <c r="K18" s="66"/>
      <c r="L18" s="66"/>
      <c r="M18" s="77"/>
      <c r="N18" s="77"/>
      <c r="O18" s="77"/>
      <c r="P18" s="77"/>
      <c r="Q18" s="77"/>
      <c r="R18" s="66"/>
      <c r="S18" s="82"/>
      <c r="T18" s="66"/>
      <c r="U18" s="14" t="s">
        <v>93</v>
      </c>
      <c r="V18" s="8" t="s">
        <v>94</v>
      </c>
      <c r="W18" s="9">
        <v>4</v>
      </c>
      <c r="X18" s="66"/>
      <c r="Y18" s="66"/>
      <c r="Z18" s="15">
        <v>43497</v>
      </c>
      <c r="AA18" s="15">
        <v>43830</v>
      </c>
      <c r="AB18" s="93"/>
      <c r="AC18" s="9"/>
      <c r="AD18" s="66"/>
      <c r="AE18" s="66"/>
      <c r="AF18" s="77"/>
      <c r="AG18" s="3"/>
    </row>
    <row r="19" spans="1:33" ht="38.25" customHeight="1" x14ac:dyDescent="0.25">
      <c r="A19" s="17"/>
      <c r="B19" s="91"/>
      <c r="C19" s="66" t="s">
        <v>33</v>
      </c>
      <c r="D19" s="66"/>
      <c r="E19" s="66" t="s">
        <v>95</v>
      </c>
      <c r="F19" s="66">
        <v>16</v>
      </c>
      <c r="G19" s="66" t="s">
        <v>96</v>
      </c>
      <c r="H19" s="66" t="s">
        <v>97</v>
      </c>
      <c r="I19" s="66" t="s">
        <v>98</v>
      </c>
      <c r="J19" s="66" t="s">
        <v>39</v>
      </c>
      <c r="K19" s="66"/>
      <c r="L19" s="66" t="s">
        <v>40</v>
      </c>
      <c r="M19" s="82">
        <v>0</v>
      </c>
      <c r="N19" s="82">
        <v>0.01</v>
      </c>
      <c r="O19" s="82">
        <v>0.01</v>
      </c>
      <c r="P19" s="82">
        <v>0.01</v>
      </c>
      <c r="Q19" s="82">
        <v>0.01</v>
      </c>
      <c r="R19" s="66" t="s">
        <v>41</v>
      </c>
      <c r="S19" s="66" t="s">
        <v>42</v>
      </c>
      <c r="T19" s="66" t="s">
        <v>99</v>
      </c>
      <c r="U19" s="12" t="s">
        <v>100</v>
      </c>
      <c r="V19" s="12" t="s">
        <v>101</v>
      </c>
      <c r="W19" s="9">
        <v>1</v>
      </c>
      <c r="X19" s="9" t="s">
        <v>41</v>
      </c>
      <c r="Y19" s="9" t="s">
        <v>102</v>
      </c>
      <c r="Z19" s="10">
        <v>43678</v>
      </c>
      <c r="AA19" s="10">
        <v>43738</v>
      </c>
      <c r="AB19" s="11"/>
      <c r="AC19" s="12"/>
      <c r="AD19" s="9"/>
      <c r="AE19" s="9">
        <v>6</v>
      </c>
      <c r="AF19" s="9" t="s">
        <v>78</v>
      </c>
      <c r="AG19" s="3"/>
    </row>
    <row r="20" spans="1:33" ht="51" customHeight="1" x14ac:dyDescent="0.25">
      <c r="A20" s="17"/>
      <c r="B20" s="91"/>
      <c r="C20" s="66"/>
      <c r="D20" s="66"/>
      <c r="E20" s="66"/>
      <c r="F20" s="66"/>
      <c r="G20" s="66"/>
      <c r="H20" s="66"/>
      <c r="I20" s="66"/>
      <c r="J20" s="66"/>
      <c r="K20" s="66"/>
      <c r="L20" s="66"/>
      <c r="M20" s="66"/>
      <c r="N20" s="66"/>
      <c r="O20" s="66"/>
      <c r="P20" s="66"/>
      <c r="Q20" s="66"/>
      <c r="R20" s="66"/>
      <c r="S20" s="66"/>
      <c r="T20" s="66"/>
      <c r="U20" s="12" t="s">
        <v>103</v>
      </c>
      <c r="V20" s="12" t="s">
        <v>104</v>
      </c>
      <c r="W20" s="9">
        <v>1</v>
      </c>
      <c r="X20" s="9" t="s">
        <v>41</v>
      </c>
      <c r="Y20" s="9" t="s">
        <v>102</v>
      </c>
      <c r="Z20" s="10">
        <v>43739</v>
      </c>
      <c r="AA20" s="10">
        <v>43769</v>
      </c>
      <c r="AB20" s="11"/>
      <c r="AC20" s="12"/>
      <c r="AD20" s="9"/>
      <c r="AE20" s="9">
        <v>6</v>
      </c>
      <c r="AF20" s="9" t="s">
        <v>78</v>
      </c>
      <c r="AG20" s="3"/>
    </row>
    <row r="21" spans="1:33" ht="51" x14ac:dyDescent="0.25">
      <c r="A21" s="17"/>
      <c r="B21" s="91"/>
      <c r="C21" s="66"/>
      <c r="D21" s="66"/>
      <c r="E21" s="66"/>
      <c r="F21" s="66"/>
      <c r="G21" s="66"/>
      <c r="H21" s="66"/>
      <c r="I21" s="66"/>
      <c r="J21" s="66"/>
      <c r="K21" s="66"/>
      <c r="L21" s="66"/>
      <c r="M21" s="66"/>
      <c r="N21" s="66"/>
      <c r="O21" s="66"/>
      <c r="P21" s="66"/>
      <c r="Q21" s="66"/>
      <c r="R21" s="66"/>
      <c r="S21" s="66"/>
      <c r="T21" s="66"/>
      <c r="U21" s="12" t="s">
        <v>105</v>
      </c>
      <c r="V21" s="12" t="s">
        <v>106</v>
      </c>
      <c r="W21" s="9">
        <v>1</v>
      </c>
      <c r="X21" s="9" t="s">
        <v>41</v>
      </c>
      <c r="Y21" s="9" t="s">
        <v>102</v>
      </c>
      <c r="Z21" s="10">
        <v>43770</v>
      </c>
      <c r="AA21" s="10">
        <v>43798</v>
      </c>
      <c r="AB21" s="11"/>
      <c r="AC21" s="12"/>
      <c r="AD21" s="9"/>
      <c r="AE21" s="9">
        <v>6</v>
      </c>
      <c r="AF21" s="9" t="s">
        <v>78</v>
      </c>
      <c r="AG21" s="3"/>
    </row>
    <row r="22" spans="1:33" ht="51" x14ac:dyDescent="0.25">
      <c r="A22" s="17"/>
      <c r="B22" s="91"/>
      <c r="C22" s="66" t="s">
        <v>33</v>
      </c>
      <c r="D22" s="66"/>
      <c r="E22" s="66" t="s">
        <v>95</v>
      </c>
      <c r="F22" s="66">
        <v>16</v>
      </c>
      <c r="G22" s="66" t="s">
        <v>96</v>
      </c>
      <c r="H22" s="66" t="s">
        <v>107</v>
      </c>
      <c r="I22" s="66" t="s">
        <v>98</v>
      </c>
      <c r="J22" s="66" t="s">
        <v>39</v>
      </c>
      <c r="K22" s="66"/>
      <c r="L22" s="66" t="s">
        <v>40</v>
      </c>
      <c r="M22" s="132">
        <v>0</v>
      </c>
      <c r="N22" s="132">
        <v>0.01</v>
      </c>
      <c r="O22" s="132">
        <v>0.01</v>
      </c>
      <c r="P22" s="132">
        <v>0.01</v>
      </c>
      <c r="Q22" s="132">
        <v>0.01</v>
      </c>
      <c r="R22" s="66" t="s">
        <v>41</v>
      </c>
      <c r="S22" s="66" t="s">
        <v>42</v>
      </c>
      <c r="T22" s="66" t="s">
        <v>108</v>
      </c>
      <c r="U22" s="12" t="s">
        <v>109</v>
      </c>
      <c r="V22" s="12" t="s">
        <v>110</v>
      </c>
      <c r="W22" s="9">
        <v>1</v>
      </c>
      <c r="X22" s="9" t="s">
        <v>41</v>
      </c>
      <c r="Y22" s="9" t="s">
        <v>111</v>
      </c>
      <c r="Z22" s="10">
        <v>43497</v>
      </c>
      <c r="AA22" s="10">
        <v>43554</v>
      </c>
      <c r="AB22" s="11"/>
      <c r="AC22" s="12"/>
      <c r="AD22" s="9"/>
      <c r="AE22" s="9">
        <v>6</v>
      </c>
      <c r="AF22" s="9" t="s">
        <v>49</v>
      </c>
      <c r="AG22" s="3"/>
    </row>
    <row r="23" spans="1:33" ht="51" x14ac:dyDescent="0.25">
      <c r="A23" s="17"/>
      <c r="B23" s="91"/>
      <c r="C23" s="66"/>
      <c r="D23" s="66"/>
      <c r="E23" s="66"/>
      <c r="F23" s="66"/>
      <c r="G23" s="66"/>
      <c r="H23" s="66"/>
      <c r="I23" s="66"/>
      <c r="J23" s="66"/>
      <c r="K23" s="66"/>
      <c r="L23" s="66"/>
      <c r="M23" s="132"/>
      <c r="N23" s="132"/>
      <c r="O23" s="132"/>
      <c r="P23" s="132"/>
      <c r="Q23" s="132"/>
      <c r="R23" s="66"/>
      <c r="S23" s="66"/>
      <c r="T23" s="66"/>
      <c r="U23" s="12" t="s">
        <v>112</v>
      </c>
      <c r="V23" s="12" t="s">
        <v>113</v>
      </c>
      <c r="W23" s="9">
        <v>15</v>
      </c>
      <c r="X23" s="9" t="s">
        <v>41</v>
      </c>
      <c r="Y23" s="9" t="s">
        <v>111</v>
      </c>
      <c r="Z23" s="10">
        <v>43556</v>
      </c>
      <c r="AA23" s="10">
        <v>43585</v>
      </c>
      <c r="AB23" s="11"/>
      <c r="AC23" s="12"/>
      <c r="AD23" s="9"/>
      <c r="AE23" s="9">
        <v>6</v>
      </c>
      <c r="AF23" s="9" t="s">
        <v>49</v>
      </c>
      <c r="AG23" s="3"/>
    </row>
    <row r="24" spans="1:33" ht="51" x14ac:dyDescent="0.25">
      <c r="A24" s="17"/>
      <c r="B24" s="91"/>
      <c r="C24" s="66"/>
      <c r="D24" s="66"/>
      <c r="E24" s="66"/>
      <c r="F24" s="66"/>
      <c r="G24" s="66"/>
      <c r="H24" s="66"/>
      <c r="I24" s="66"/>
      <c r="J24" s="66"/>
      <c r="K24" s="66"/>
      <c r="L24" s="66"/>
      <c r="M24" s="132"/>
      <c r="N24" s="132"/>
      <c r="O24" s="132"/>
      <c r="P24" s="132"/>
      <c r="Q24" s="132"/>
      <c r="R24" s="66"/>
      <c r="S24" s="66"/>
      <c r="T24" s="66"/>
      <c r="U24" s="12" t="s">
        <v>114</v>
      </c>
      <c r="V24" s="12" t="s">
        <v>115</v>
      </c>
      <c r="W24" s="9">
        <v>15</v>
      </c>
      <c r="X24" s="9" t="s">
        <v>41</v>
      </c>
      <c r="Y24" s="9" t="s">
        <v>111</v>
      </c>
      <c r="Z24" s="10">
        <v>43586</v>
      </c>
      <c r="AA24" s="10">
        <v>43830</v>
      </c>
      <c r="AB24" s="11"/>
      <c r="AC24" s="12"/>
      <c r="AD24" s="9"/>
      <c r="AE24" s="9">
        <v>6</v>
      </c>
      <c r="AF24" s="9" t="s">
        <v>49</v>
      </c>
      <c r="AG24" s="3"/>
    </row>
    <row r="25" spans="1:33" ht="38.25" customHeight="1" x14ac:dyDescent="0.25">
      <c r="A25" s="17"/>
      <c r="B25" s="91"/>
      <c r="C25" s="66" t="s">
        <v>33</v>
      </c>
      <c r="D25" s="66"/>
      <c r="E25" s="66" t="s">
        <v>95</v>
      </c>
      <c r="F25" s="66">
        <v>16</v>
      </c>
      <c r="G25" s="66" t="s">
        <v>116</v>
      </c>
      <c r="H25" s="66"/>
      <c r="I25" s="66"/>
      <c r="J25" s="66"/>
      <c r="K25" s="66"/>
      <c r="L25" s="66"/>
      <c r="M25" s="132"/>
      <c r="N25" s="132"/>
      <c r="O25" s="132"/>
      <c r="P25" s="132"/>
      <c r="Q25" s="132"/>
      <c r="R25" s="66"/>
      <c r="S25" s="66"/>
      <c r="T25" s="66" t="s">
        <v>117</v>
      </c>
      <c r="U25" s="12" t="s">
        <v>118</v>
      </c>
      <c r="V25" s="12" t="s">
        <v>119</v>
      </c>
      <c r="W25" s="9">
        <v>3</v>
      </c>
      <c r="X25" s="9" t="s">
        <v>41</v>
      </c>
      <c r="Y25" s="9" t="s">
        <v>111</v>
      </c>
      <c r="Z25" s="10">
        <v>43497</v>
      </c>
      <c r="AA25" s="10">
        <v>43554</v>
      </c>
      <c r="AB25" s="11"/>
      <c r="AC25" s="12"/>
      <c r="AD25" s="9"/>
      <c r="AE25" s="9" t="s">
        <v>120</v>
      </c>
      <c r="AF25" s="9" t="s">
        <v>49</v>
      </c>
      <c r="AG25" s="3"/>
    </row>
    <row r="26" spans="1:33" ht="32.25" customHeight="1" x14ac:dyDescent="0.25">
      <c r="A26" s="17"/>
      <c r="B26" s="91"/>
      <c r="C26" s="66"/>
      <c r="D26" s="66"/>
      <c r="E26" s="66"/>
      <c r="F26" s="66"/>
      <c r="G26" s="66"/>
      <c r="H26" s="66"/>
      <c r="I26" s="66"/>
      <c r="J26" s="66"/>
      <c r="K26" s="66"/>
      <c r="L26" s="66"/>
      <c r="M26" s="132"/>
      <c r="N26" s="132"/>
      <c r="O26" s="132"/>
      <c r="P26" s="132"/>
      <c r="Q26" s="132"/>
      <c r="R26" s="66"/>
      <c r="S26" s="66"/>
      <c r="T26" s="66"/>
      <c r="U26" s="12" t="s">
        <v>121</v>
      </c>
      <c r="V26" s="12" t="s">
        <v>122</v>
      </c>
      <c r="W26" s="9">
        <v>1</v>
      </c>
      <c r="X26" s="9" t="s">
        <v>41</v>
      </c>
      <c r="Y26" s="9" t="s">
        <v>111</v>
      </c>
      <c r="Z26" s="10">
        <v>43556</v>
      </c>
      <c r="AA26" s="10">
        <v>43570</v>
      </c>
      <c r="AB26" s="11"/>
      <c r="AC26" s="12"/>
      <c r="AD26" s="9"/>
      <c r="AE26" s="9" t="s">
        <v>120</v>
      </c>
      <c r="AF26" s="9" t="s">
        <v>49</v>
      </c>
      <c r="AG26" s="3"/>
    </row>
    <row r="27" spans="1:33" ht="32.25" customHeight="1" x14ac:dyDescent="0.25">
      <c r="A27" s="17"/>
      <c r="B27" s="91"/>
      <c r="C27" s="66"/>
      <c r="D27" s="66"/>
      <c r="E27" s="66"/>
      <c r="F27" s="66"/>
      <c r="G27" s="66"/>
      <c r="H27" s="66"/>
      <c r="I27" s="66"/>
      <c r="J27" s="66"/>
      <c r="K27" s="66"/>
      <c r="L27" s="66"/>
      <c r="M27" s="132"/>
      <c r="N27" s="132"/>
      <c r="O27" s="132"/>
      <c r="P27" s="132"/>
      <c r="Q27" s="132"/>
      <c r="R27" s="66"/>
      <c r="S27" s="66"/>
      <c r="T27" s="66"/>
      <c r="U27" s="12" t="s">
        <v>123</v>
      </c>
      <c r="V27" s="12" t="s">
        <v>124</v>
      </c>
      <c r="W27" s="9">
        <v>21</v>
      </c>
      <c r="X27" s="9" t="s">
        <v>41</v>
      </c>
      <c r="Y27" s="9" t="s">
        <v>111</v>
      </c>
      <c r="Z27" s="10">
        <v>43571</v>
      </c>
      <c r="AA27" s="10">
        <v>43646</v>
      </c>
      <c r="AB27" s="11"/>
      <c r="AC27" s="12"/>
      <c r="AD27" s="9"/>
      <c r="AE27" s="9" t="s">
        <v>120</v>
      </c>
      <c r="AF27" s="9" t="s">
        <v>49</v>
      </c>
      <c r="AG27" s="3"/>
    </row>
    <row r="28" spans="1:33" ht="39" customHeight="1" x14ac:dyDescent="0.25">
      <c r="A28" s="17"/>
      <c r="B28" s="91"/>
      <c r="C28" s="66"/>
      <c r="D28" s="66"/>
      <c r="E28" s="66"/>
      <c r="F28" s="66"/>
      <c r="G28" s="66"/>
      <c r="H28" s="66"/>
      <c r="I28" s="66"/>
      <c r="J28" s="66"/>
      <c r="K28" s="66"/>
      <c r="L28" s="66"/>
      <c r="M28" s="132"/>
      <c r="N28" s="132"/>
      <c r="O28" s="132"/>
      <c r="P28" s="132"/>
      <c r="Q28" s="132"/>
      <c r="R28" s="66"/>
      <c r="S28" s="66"/>
      <c r="T28" s="66"/>
      <c r="U28" s="12" t="s">
        <v>125</v>
      </c>
      <c r="V28" s="12" t="s">
        <v>126</v>
      </c>
      <c r="W28" s="9">
        <v>21</v>
      </c>
      <c r="X28" s="9" t="s">
        <v>41</v>
      </c>
      <c r="Y28" s="9" t="s">
        <v>111</v>
      </c>
      <c r="Z28" s="10">
        <v>43647</v>
      </c>
      <c r="AA28" s="10">
        <v>43830</v>
      </c>
      <c r="AB28" s="11"/>
      <c r="AC28" s="12"/>
      <c r="AD28" s="9"/>
      <c r="AE28" s="9" t="s">
        <v>120</v>
      </c>
      <c r="AF28" s="9" t="s">
        <v>49</v>
      </c>
      <c r="AG28" s="3"/>
    </row>
    <row r="29" spans="1:33" ht="56.1" customHeight="1" x14ac:dyDescent="0.25">
      <c r="A29" s="17"/>
      <c r="B29" s="91"/>
      <c r="C29" s="66" t="s">
        <v>33</v>
      </c>
      <c r="D29" s="66"/>
      <c r="E29" s="66" t="s">
        <v>95</v>
      </c>
      <c r="F29" s="66" t="s">
        <v>127</v>
      </c>
      <c r="G29" s="66" t="s">
        <v>128</v>
      </c>
      <c r="H29" s="66" t="s">
        <v>129</v>
      </c>
      <c r="I29" s="66" t="s">
        <v>130</v>
      </c>
      <c r="J29" s="66" t="s">
        <v>39</v>
      </c>
      <c r="K29" s="66"/>
      <c r="L29" s="66" t="s">
        <v>131</v>
      </c>
      <c r="M29" s="66" t="s">
        <v>132</v>
      </c>
      <c r="N29" s="84">
        <v>50</v>
      </c>
      <c r="O29" s="84">
        <v>60</v>
      </c>
      <c r="P29" s="84">
        <v>70</v>
      </c>
      <c r="Q29" s="84">
        <v>80</v>
      </c>
      <c r="R29" s="66" t="s">
        <v>41</v>
      </c>
      <c r="S29" s="66" t="s">
        <v>42</v>
      </c>
      <c r="T29" s="103" t="s">
        <v>133</v>
      </c>
      <c r="U29" s="18" t="s">
        <v>134</v>
      </c>
      <c r="V29" s="18" t="s">
        <v>135</v>
      </c>
      <c r="W29" s="9">
        <v>1</v>
      </c>
      <c r="X29" s="9" t="s">
        <v>136</v>
      </c>
      <c r="Y29" s="9" t="s">
        <v>137</v>
      </c>
      <c r="Z29" s="10">
        <v>43497</v>
      </c>
      <c r="AA29" s="10">
        <v>43555</v>
      </c>
      <c r="AB29" s="11"/>
      <c r="AC29" s="12"/>
      <c r="AD29" s="9"/>
      <c r="AE29" s="9" t="s">
        <v>138</v>
      </c>
      <c r="AF29" s="9" t="s">
        <v>78</v>
      </c>
      <c r="AG29" s="3"/>
    </row>
    <row r="30" spans="1:33" ht="25.5" x14ac:dyDescent="0.25">
      <c r="A30" s="17"/>
      <c r="B30" s="91"/>
      <c r="C30" s="66"/>
      <c r="D30" s="66"/>
      <c r="E30" s="66"/>
      <c r="F30" s="66"/>
      <c r="G30" s="66"/>
      <c r="H30" s="66"/>
      <c r="I30" s="66"/>
      <c r="J30" s="66"/>
      <c r="K30" s="66"/>
      <c r="L30" s="66"/>
      <c r="M30" s="66"/>
      <c r="N30" s="84"/>
      <c r="O30" s="84"/>
      <c r="P30" s="84"/>
      <c r="Q30" s="84"/>
      <c r="R30" s="66"/>
      <c r="S30" s="66"/>
      <c r="T30" s="103"/>
      <c r="U30" s="18" t="s">
        <v>139</v>
      </c>
      <c r="V30" s="18" t="s">
        <v>140</v>
      </c>
      <c r="W30" s="9">
        <v>2</v>
      </c>
      <c r="X30" s="9" t="s">
        <v>136</v>
      </c>
      <c r="Y30" s="9" t="s">
        <v>137</v>
      </c>
      <c r="Z30" s="10">
        <v>43647</v>
      </c>
      <c r="AA30" s="10">
        <v>43830</v>
      </c>
      <c r="AB30" s="11"/>
      <c r="AC30" s="12"/>
      <c r="AD30" s="9"/>
      <c r="AE30" s="9">
        <v>1</v>
      </c>
      <c r="AF30" s="9" t="s">
        <v>49</v>
      </c>
      <c r="AG30" s="3"/>
    </row>
    <row r="31" spans="1:33" ht="25.5" x14ac:dyDescent="0.25">
      <c r="A31" s="17"/>
      <c r="B31" s="91"/>
      <c r="C31" s="66"/>
      <c r="D31" s="66"/>
      <c r="E31" s="66"/>
      <c r="F31" s="66"/>
      <c r="G31" s="66"/>
      <c r="H31" s="66"/>
      <c r="I31" s="66"/>
      <c r="J31" s="66"/>
      <c r="K31" s="66"/>
      <c r="L31" s="66"/>
      <c r="M31" s="66"/>
      <c r="N31" s="84"/>
      <c r="O31" s="84"/>
      <c r="P31" s="84"/>
      <c r="Q31" s="84"/>
      <c r="R31" s="66"/>
      <c r="S31" s="66"/>
      <c r="T31" s="103"/>
      <c r="U31" s="18" t="s">
        <v>141</v>
      </c>
      <c r="V31" s="18" t="s">
        <v>142</v>
      </c>
      <c r="W31" s="9">
        <v>4</v>
      </c>
      <c r="X31" s="9" t="s">
        <v>136</v>
      </c>
      <c r="Y31" s="9" t="s">
        <v>137</v>
      </c>
      <c r="Z31" s="10">
        <v>43467</v>
      </c>
      <c r="AA31" s="10">
        <v>43830</v>
      </c>
      <c r="AB31" s="11"/>
      <c r="AC31" s="12"/>
      <c r="AD31" s="9"/>
      <c r="AE31" s="9">
        <v>1</v>
      </c>
      <c r="AF31" s="9" t="s">
        <v>49</v>
      </c>
      <c r="AG31" s="3"/>
    </row>
    <row r="32" spans="1:33" ht="102" x14ac:dyDescent="0.25">
      <c r="A32" s="17"/>
      <c r="B32" s="91"/>
      <c r="C32" s="66"/>
      <c r="D32" s="66"/>
      <c r="E32" s="66"/>
      <c r="F32" s="66"/>
      <c r="G32" s="66"/>
      <c r="H32" s="66"/>
      <c r="I32" s="66"/>
      <c r="J32" s="66"/>
      <c r="K32" s="66"/>
      <c r="L32" s="66"/>
      <c r="M32" s="66"/>
      <c r="N32" s="84"/>
      <c r="O32" s="84"/>
      <c r="P32" s="84"/>
      <c r="Q32" s="84"/>
      <c r="R32" s="66"/>
      <c r="S32" s="66"/>
      <c r="T32" s="103"/>
      <c r="U32" s="18" t="s">
        <v>143</v>
      </c>
      <c r="V32" s="18" t="s">
        <v>144</v>
      </c>
      <c r="W32" s="9">
        <v>34</v>
      </c>
      <c r="X32" s="9" t="s">
        <v>145</v>
      </c>
      <c r="Y32" s="9" t="s">
        <v>146</v>
      </c>
      <c r="Z32" s="10">
        <v>43466</v>
      </c>
      <c r="AA32" s="10">
        <v>43830</v>
      </c>
      <c r="AB32" s="11"/>
      <c r="AC32" s="12"/>
      <c r="AD32" s="9"/>
      <c r="AE32" s="9" t="s">
        <v>138</v>
      </c>
      <c r="AF32" s="9" t="s">
        <v>49</v>
      </c>
      <c r="AG32" s="3"/>
    </row>
    <row r="33" spans="1:33" ht="25.5" x14ac:dyDescent="0.25">
      <c r="A33" s="17"/>
      <c r="B33" s="91"/>
      <c r="C33" s="9"/>
      <c r="D33" s="66"/>
      <c r="E33" s="90" t="s">
        <v>147</v>
      </c>
      <c r="F33" s="66">
        <v>16</v>
      </c>
      <c r="G33" s="66" t="s">
        <v>148</v>
      </c>
      <c r="H33" s="66" t="s">
        <v>149</v>
      </c>
      <c r="I33" s="66" t="s">
        <v>150</v>
      </c>
      <c r="J33" s="66" t="s">
        <v>39</v>
      </c>
      <c r="K33" s="66"/>
      <c r="L33" s="66" t="s">
        <v>40</v>
      </c>
      <c r="M33" s="87">
        <f>+((13791-7998)/13971)</f>
        <v>0.4146446210006442</v>
      </c>
      <c r="N33" s="82">
        <v>0.05</v>
      </c>
      <c r="O33" s="82">
        <v>0.05</v>
      </c>
      <c r="P33" s="82">
        <v>0.05</v>
      </c>
      <c r="Q33" s="82">
        <v>0.05</v>
      </c>
      <c r="R33" s="66" t="s">
        <v>151</v>
      </c>
      <c r="S33" s="66" t="s">
        <v>152</v>
      </c>
      <c r="T33" s="66" t="s">
        <v>153</v>
      </c>
      <c r="U33" s="19" t="s">
        <v>154</v>
      </c>
      <c r="V33" s="12" t="s">
        <v>155</v>
      </c>
      <c r="W33" s="20">
        <v>12</v>
      </c>
      <c r="X33" s="9" t="s">
        <v>156</v>
      </c>
      <c r="Y33" s="9" t="s">
        <v>157</v>
      </c>
      <c r="Z33" s="10">
        <v>43466</v>
      </c>
      <c r="AA33" s="10">
        <v>43830</v>
      </c>
      <c r="AB33" s="98"/>
      <c r="AC33" s="66"/>
      <c r="AD33" s="66"/>
      <c r="AE33" s="9">
        <v>13</v>
      </c>
      <c r="AF33" s="9" t="s">
        <v>158</v>
      </c>
      <c r="AG33" s="3"/>
    </row>
    <row r="34" spans="1:33" ht="51" x14ac:dyDescent="0.25">
      <c r="A34" s="17"/>
      <c r="B34" s="91"/>
      <c r="C34" s="9"/>
      <c r="D34" s="66"/>
      <c r="E34" s="91"/>
      <c r="F34" s="66"/>
      <c r="G34" s="66"/>
      <c r="H34" s="66"/>
      <c r="I34" s="66"/>
      <c r="J34" s="66"/>
      <c r="K34" s="66"/>
      <c r="L34" s="66"/>
      <c r="M34" s="87"/>
      <c r="N34" s="82"/>
      <c r="O34" s="82"/>
      <c r="P34" s="82"/>
      <c r="Q34" s="82"/>
      <c r="R34" s="66"/>
      <c r="S34" s="66"/>
      <c r="T34" s="66"/>
      <c r="U34" s="19" t="s">
        <v>159</v>
      </c>
      <c r="V34" s="12" t="s">
        <v>160</v>
      </c>
      <c r="W34" s="20">
        <v>11</v>
      </c>
      <c r="X34" s="9" t="s">
        <v>161</v>
      </c>
      <c r="Y34" s="9" t="s">
        <v>162</v>
      </c>
      <c r="Z34" s="10">
        <v>43497</v>
      </c>
      <c r="AA34" s="10">
        <v>43830</v>
      </c>
      <c r="AB34" s="98"/>
      <c r="AC34" s="66"/>
      <c r="AD34" s="66"/>
      <c r="AE34" s="9">
        <v>13</v>
      </c>
      <c r="AF34" s="9" t="s">
        <v>158</v>
      </c>
      <c r="AG34" s="3"/>
    </row>
    <row r="35" spans="1:33" ht="25.5" x14ac:dyDescent="0.25">
      <c r="A35" s="17"/>
      <c r="B35" s="91"/>
      <c r="C35" s="9"/>
      <c r="D35" s="66"/>
      <c r="E35" s="91"/>
      <c r="F35" s="66"/>
      <c r="G35" s="66"/>
      <c r="H35" s="66"/>
      <c r="I35" s="66"/>
      <c r="J35" s="66"/>
      <c r="K35" s="66"/>
      <c r="L35" s="66"/>
      <c r="M35" s="87"/>
      <c r="N35" s="82"/>
      <c r="O35" s="82"/>
      <c r="P35" s="82"/>
      <c r="Q35" s="82"/>
      <c r="R35" s="66"/>
      <c r="S35" s="66"/>
      <c r="T35" s="66" t="s">
        <v>163</v>
      </c>
      <c r="U35" s="19" t="s">
        <v>164</v>
      </c>
      <c r="V35" s="12" t="s">
        <v>165</v>
      </c>
      <c r="W35" s="20">
        <v>2</v>
      </c>
      <c r="X35" s="9" t="s">
        <v>156</v>
      </c>
      <c r="Y35" s="9" t="s">
        <v>157</v>
      </c>
      <c r="Z35" s="15">
        <v>43525</v>
      </c>
      <c r="AA35" s="15">
        <v>43799</v>
      </c>
      <c r="AB35" s="98"/>
      <c r="AC35" s="66"/>
      <c r="AD35" s="66"/>
      <c r="AE35" s="9" t="s">
        <v>166</v>
      </c>
      <c r="AF35" s="9" t="s">
        <v>158</v>
      </c>
      <c r="AG35" s="3"/>
    </row>
    <row r="36" spans="1:33" ht="51" x14ac:dyDescent="0.25">
      <c r="A36" s="17"/>
      <c r="B36" s="91"/>
      <c r="C36" s="9"/>
      <c r="D36" s="66"/>
      <c r="E36" s="91"/>
      <c r="F36" s="66"/>
      <c r="G36" s="66"/>
      <c r="H36" s="66"/>
      <c r="I36" s="66"/>
      <c r="J36" s="66"/>
      <c r="K36" s="66"/>
      <c r="L36" s="66"/>
      <c r="M36" s="87"/>
      <c r="N36" s="82"/>
      <c r="O36" s="82"/>
      <c r="P36" s="82"/>
      <c r="Q36" s="82"/>
      <c r="R36" s="66"/>
      <c r="S36" s="66"/>
      <c r="T36" s="66"/>
      <c r="U36" s="19" t="s">
        <v>167</v>
      </c>
      <c r="V36" s="12" t="s">
        <v>168</v>
      </c>
      <c r="W36" s="20">
        <v>2</v>
      </c>
      <c r="X36" s="9" t="s">
        <v>161</v>
      </c>
      <c r="Y36" s="9" t="s">
        <v>162</v>
      </c>
      <c r="Z36" s="15">
        <v>43525</v>
      </c>
      <c r="AA36" s="15">
        <v>43799</v>
      </c>
      <c r="AB36" s="98"/>
      <c r="AC36" s="66"/>
      <c r="AD36" s="66"/>
      <c r="AE36" s="9">
        <v>13</v>
      </c>
      <c r="AF36" s="9" t="s">
        <v>158</v>
      </c>
      <c r="AG36" s="3"/>
    </row>
    <row r="37" spans="1:33" ht="63.75" x14ac:dyDescent="0.25">
      <c r="A37" s="17"/>
      <c r="B37" s="91"/>
      <c r="C37" s="9"/>
      <c r="D37" s="66"/>
      <c r="E37" s="91"/>
      <c r="F37" s="66"/>
      <c r="G37" s="66"/>
      <c r="H37" s="66"/>
      <c r="I37" s="66"/>
      <c r="J37" s="66"/>
      <c r="K37" s="66"/>
      <c r="L37" s="66"/>
      <c r="M37" s="87"/>
      <c r="N37" s="82"/>
      <c r="O37" s="82"/>
      <c r="P37" s="82"/>
      <c r="Q37" s="82"/>
      <c r="R37" s="66"/>
      <c r="S37" s="66"/>
      <c r="T37" s="66"/>
      <c r="U37" s="21" t="s">
        <v>169</v>
      </c>
      <c r="V37" s="12" t="s">
        <v>170</v>
      </c>
      <c r="W37" s="9">
        <v>3</v>
      </c>
      <c r="X37" s="9" t="s">
        <v>171</v>
      </c>
      <c r="Y37" s="9" t="s">
        <v>172</v>
      </c>
      <c r="Z37" s="10">
        <v>43497</v>
      </c>
      <c r="AA37" s="10">
        <v>43524</v>
      </c>
      <c r="AB37" s="131"/>
      <c r="AC37" s="66"/>
      <c r="AD37" s="66"/>
      <c r="AE37" s="66">
        <v>5</v>
      </c>
      <c r="AF37" s="66" t="s">
        <v>158</v>
      </c>
      <c r="AG37" s="3"/>
    </row>
    <row r="38" spans="1:33" ht="25.5" x14ac:dyDescent="0.25">
      <c r="A38" s="17"/>
      <c r="B38" s="91"/>
      <c r="C38" s="9"/>
      <c r="D38" s="66"/>
      <c r="E38" s="91"/>
      <c r="F38" s="66"/>
      <c r="G38" s="66"/>
      <c r="H38" s="66"/>
      <c r="I38" s="66"/>
      <c r="J38" s="66"/>
      <c r="K38" s="66"/>
      <c r="L38" s="66"/>
      <c r="M38" s="87"/>
      <c r="N38" s="82"/>
      <c r="O38" s="82"/>
      <c r="P38" s="82"/>
      <c r="Q38" s="82"/>
      <c r="R38" s="66"/>
      <c r="S38" s="66"/>
      <c r="T38" s="66"/>
      <c r="U38" s="21" t="s">
        <v>173</v>
      </c>
      <c r="V38" s="12" t="s">
        <v>174</v>
      </c>
      <c r="W38" s="9">
        <v>6</v>
      </c>
      <c r="X38" s="9" t="s">
        <v>171</v>
      </c>
      <c r="Y38" s="9" t="s">
        <v>172</v>
      </c>
      <c r="Z38" s="10">
        <v>43525</v>
      </c>
      <c r="AA38" s="10">
        <v>43798</v>
      </c>
      <c r="AB38" s="131"/>
      <c r="AC38" s="66"/>
      <c r="AD38" s="66"/>
      <c r="AE38" s="66"/>
      <c r="AF38" s="66"/>
      <c r="AG38" s="3"/>
    </row>
    <row r="39" spans="1:33" ht="25.5" x14ac:dyDescent="0.25">
      <c r="A39" s="17"/>
      <c r="B39" s="91"/>
      <c r="C39" s="9"/>
      <c r="D39" s="66"/>
      <c r="E39" s="91"/>
      <c r="F39" s="66"/>
      <c r="G39" s="66"/>
      <c r="H39" s="66" t="s">
        <v>175</v>
      </c>
      <c r="I39" s="66" t="s">
        <v>176</v>
      </c>
      <c r="J39" s="66" t="s">
        <v>39</v>
      </c>
      <c r="K39" s="66"/>
      <c r="L39" s="66" t="s">
        <v>40</v>
      </c>
      <c r="M39" s="94">
        <v>0.10714285714285714</v>
      </c>
      <c r="N39" s="82">
        <v>1</v>
      </c>
      <c r="O39" s="82">
        <v>1</v>
      </c>
      <c r="P39" s="82">
        <v>1</v>
      </c>
      <c r="Q39" s="82">
        <v>1</v>
      </c>
      <c r="R39" s="66" t="s">
        <v>171</v>
      </c>
      <c r="S39" s="66" t="s">
        <v>172</v>
      </c>
      <c r="T39" s="66" t="s">
        <v>177</v>
      </c>
      <c r="U39" s="21" t="s">
        <v>178</v>
      </c>
      <c r="V39" s="12" t="s">
        <v>179</v>
      </c>
      <c r="W39" s="9">
        <v>12</v>
      </c>
      <c r="X39" s="9" t="s">
        <v>171</v>
      </c>
      <c r="Y39" s="9" t="s">
        <v>172</v>
      </c>
      <c r="Z39" s="10">
        <v>43466</v>
      </c>
      <c r="AA39" s="10">
        <v>43830</v>
      </c>
      <c r="AB39" s="131"/>
      <c r="AC39" s="66"/>
      <c r="AD39" s="66"/>
      <c r="AE39" s="66" t="s">
        <v>180</v>
      </c>
      <c r="AF39" s="66" t="s">
        <v>158</v>
      </c>
      <c r="AG39" s="3"/>
    </row>
    <row r="40" spans="1:33" ht="25.5" x14ac:dyDescent="0.25">
      <c r="A40" s="17"/>
      <c r="B40" s="91"/>
      <c r="C40" s="9"/>
      <c r="D40" s="66"/>
      <c r="E40" s="92"/>
      <c r="F40" s="66"/>
      <c r="G40" s="66"/>
      <c r="H40" s="66"/>
      <c r="I40" s="66"/>
      <c r="J40" s="66"/>
      <c r="K40" s="66"/>
      <c r="L40" s="66"/>
      <c r="M40" s="94"/>
      <c r="N40" s="82"/>
      <c r="O40" s="82"/>
      <c r="P40" s="82"/>
      <c r="Q40" s="82"/>
      <c r="R40" s="66"/>
      <c r="S40" s="66"/>
      <c r="T40" s="66"/>
      <c r="U40" s="21" t="s">
        <v>181</v>
      </c>
      <c r="V40" s="12" t="s">
        <v>182</v>
      </c>
      <c r="W40" s="9">
        <v>12</v>
      </c>
      <c r="X40" s="9" t="s">
        <v>171</v>
      </c>
      <c r="Y40" s="9" t="s">
        <v>172</v>
      </c>
      <c r="Z40" s="10">
        <v>43466</v>
      </c>
      <c r="AA40" s="10">
        <v>43830</v>
      </c>
      <c r="AB40" s="131"/>
      <c r="AC40" s="66"/>
      <c r="AD40" s="66"/>
      <c r="AE40" s="66"/>
      <c r="AF40" s="66"/>
      <c r="AG40" s="3"/>
    </row>
    <row r="41" spans="1:33" ht="89.25" x14ac:dyDescent="0.25">
      <c r="A41" s="17"/>
      <c r="B41" s="91"/>
      <c r="C41" s="9"/>
      <c r="D41" s="66"/>
      <c r="E41" s="66" t="s">
        <v>183</v>
      </c>
      <c r="F41" s="66">
        <v>16</v>
      </c>
      <c r="G41" s="66" t="s">
        <v>184</v>
      </c>
      <c r="H41" s="66" t="s">
        <v>185</v>
      </c>
      <c r="I41" s="66" t="s">
        <v>186</v>
      </c>
      <c r="J41" s="66" t="s">
        <v>39</v>
      </c>
      <c r="K41" s="66"/>
      <c r="L41" s="66" t="s">
        <v>131</v>
      </c>
      <c r="M41" s="66" t="s">
        <v>132</v>
      </c>
      <c r="N41" s="130" t="s">
        <v>187</v>
      </c>
      <c r="O41" s="130" t="s">
        <v>188</v>
      </c>
      <c r="P41" s="130" t="s">
        <v>189</v>
      </c>
      <c r="Q41" s="130" t="s">
        <v>190</v>
      </c>
      <c r="R41" s="66" t="s">
        <v>191</v>
      </c>
      <c r="S41" s="66" t="s">
        <v>192</v>
      </c>
      <c r="T41" s="66" t="s">
        <v>193</v>
      </c>
      <c r="U41" s="19" t="s">
        <v>194</v>
      </c>
      <c r="V41" s="12" t="s">
        <v>195</v>
      </c>
      <c r="W41" s="9">
        <v>1</v>
      </c>
      <c r="X41" s="9" t="s">
        <v>191</v>
      </c>
      <c r="Y41" s="9" t="s">
        <v>196</v>
      </c>
      <c r="Z41" s="15">
        <v>43497</v>
      </c>
      <c r="AA41" s="15">
        <v>43555</v>
      </c>
      <c r="AB41" s="129"/>
      <c r="AC41" s="66"/>
      <c r="AD41" s="66"/>
      <c r="AE41" s="67" t="s">
        <v>197</v>
      </c>
      <c r="AF41" s="66" t="s">
        <v>198</v>
      </c>
      <c r="AG41" s="3"/>
    </row>
    <row r="42" spans="1:33" ht="63.75" x14ac:dyDescent="0.25">
      <c r="A42" s="17"/>
      <c r="B42" s="91"/>
      <c r="C42" s="9"/>
      <c r="D42" s="66"/>
      <c r="E42" s="66"/>
      <c r="F42" s="66"/>
      <c r="G42" s="66"/>
      <c r="H42" s="66"/>
      <c r="I42" s="66"/>
      <c r="J42" s="66"/>
      <c r="K42" s="66"/>
      <c r="L42" s="66"/>
      <c r="M42" s="66"/>
      <c r="N42" s="130"/>
      <c r="O42" s="130"/>
      <c r="P42" s="130"/>
      <c r="Q42" s="130"/>
      <c r="R42" s="66"/>
      <c r="S42" s="66"/>
      <c r="T42" s="66"/>
      <c r="U42" s="19" t="s">
        <v>199</v>
      </c>
      <c r="V42" s="12" t="s">
        <v>200</v>
      </c>
      <c r="W42" s="9">
        <v>11</v>
      </c>
      <c r="X42" s="9" t="s">
        <v>191</v>
      </c>
      <c r="Y42" s="9" t="s">
        <v>201</v>
      </c>
      <c r="Z42" s="15">
        <v>43497</v>
      </c>
      <c r="AA42" s="15">
        <v>43830</v>
      </c>
      <c r="AB42" s="129"/>
      <c r="AC42" s="66"/>
      <c r="AD42" s="66"/>
      <c r="AE42" s="67"/>
      <c r="AF42" s="66"/>
      <c r="AG42" s="3"/>
    </row>
    <row r="43" spans="1:33" ht="25.5" customHeight="1" x14ac:dyDescent="0.25">
      <c r="A43" s="17"/>
      <c r="B43" s="91"/>
      <c r="C43" s="9"/>
      <c r="D43" s="66"/>
      <c r="E43" s="66" t="s">
        <v>202</v>
      </c>
      <c r="F43" s="66">
        <v>16</v>
      </c>
      <c r="G43" s="66" t="s">
        <v>203</v>
      </c>
      <c r="H43" s="66" t="s">
        <v>204</v>
      </c>
      <c r="I43" s="66" t="s">
        <v>205</v>
      </c>
      <c r="J43" s="66" t="s">
        <v>39</v>
      </c>
      <c r="K43" s="66"/>
      <c r="L43" s="66" t="s">
        <v>40</v>
      </c>
      <c r="M43" s="82">
        <v>1</v>
      </c>
      <c r="N43" s="87">
        <v>1</v>
      </c>
      <c r="O43" s="87">
        <v>1</v>
      </c>
      <c r="P43" s="87">
        <v>1</v>
      </c>
      <c r="Q43" s="87">
        <v>1</v>
      </c>
      <c r="R43" s="66" t="s">
        <v>206</v>
      </c>
      <c r="S43" s="66" t="s">
        <v>207</v>
      </c>
      <c r="T43" s="66" t="s">
        <v>208</v>
      </c>
      <c r="U43" s="12" t="s">
        <v>209</v>
      </c>
      <c r="V43" s="12" t="s">
        <v>210</v>
      </c>
      <c r="W43" s="9">
        <v>1</v>
      </c>
      <c r="X43" s="9" t="s">
        <v>206</v>
      </c>
      <c r="Y43" s="9" t="s">
        <v>207</v>
      </c>
      <c r="Z43" s="10">
        <v>43466</v>
      </c>
      <c r="AA43" s="10">
        <v>43496</v>
      </c>
      <c r="AB43" s="128"/>
      <c r="AC43" s="66"/>
      <c r="AD43" s="9"/>
      <c r="AE43" s="9">
        <v>15</v>
      </c>
      <c r="AF43" s="9" t="s">
        <v>78</v>
      </c>
      <c r="AG43" s="3"/>
    </row>
    <row r="44" spans="1:33" ht="25.5" x14ac:dyDescent="0.25">
      <c r="A44" s="17"/>
      <c r="B44" s="91"/>
      <c r="C44" s="9"/>
      <c r="D44" s="66"/>
      <c r="E44" s="66"/>
      <c r="F44" s="66"/>
      <c r="G44" s="66"/>
      <c r="H44" s="66"/>
      <c r="I44" s="66"/>
      <c r="J44" s="66"/>
      <c r="K44" s="66"/>
      <c r="L44" s="66"/>
      <c r="M44" s="82"/>
      <c r="N44" s="87"/>
      <c r="O44" s="87"/>
      <c r="P44" s="87"/>
      <c r="Q44" s="87"/>
      <c r="R44" s="66"/>
      <c r="S44" s="66"/>
      <c r="T44" s="66"/>
      <c r="U44" s="12" t="s">
        <v>211</v>
      </c>
      <c r="V44" s="12" t="s">
        <v>212</v>
      </c>
      <c r="W44" s="9">
        <v>12</v>
      </c>
      <c r="X44" s="9" t="s">
        <v>206</v>
      </c>
      <c r="Y44" s="9" t="s">
        <v>207</v>
      </c>
      <c r="Z44" s="10">
        <v>43466</v>
      </c>
      <c r="AA44" s="10">
        <v>43814</v>
      </c>
      <c r="AB44" s="128"/>
      <c r="AC44" s="66"/>
      <c r="AD44" s="9"/>
      <c r="AE44" s="9">
        <v>15</v>
      </c>
      <c r="AF44" s="9" t="s">
        <v>78</v>
      </c>
      <c r="AG44" s="3"/>
    </row>
    <row r="45" spans="1:33" ht="25.5" x14ac:dyDescent="0.25">
      <c r="A45" s="17"/>
      <c r="B45" s="91"/>
      <c r="C45" s="9"/>
      <c r="D45" s="66"/>
      <c r="E45" s="66"/>
      <c r="F45" s="66"/>
      <c r="G45" s="66"/>
      <c r="H45" s="66"/>
      <c r="I45" s="66"/>
      <c r="J45" s="66"/>
      <c r="K45" s="66"/>
      <c r="L45" s="66"/>
      <c r="M45" s="82"/>
      <c r="N45" s="87"/>
      <c r="O45" s="87"/>
      <c r="P45" s="87"/>
      <c r="Q45" s="87"/>
      <c r="R45" s="66"/>
      <c r="S45" s="66"/>
      <c r="T45" s="66"/>
      <c r="U45" s="12" t="s">
        <v>213</v>
      </c>
      <c r="V45" s="12" t="s">
        <v>214</v>
      </c>
      <c r="W45" s="9">
        <v>1</v>
      </c>
      <c r="X45" s="9" t="s">
        <v>206</v>
      </c>
      <c r="Y45" s="9" t="s">
        <v>207</v>
      </c>
      <c r="Z45" s="10">
        <v>43815</v>
      </c>
      <c r="AA45" s="10">
        <v>43830</v>
      </c>
      <c r="AB45" s="128"/>
      <c r="AC45" s="66"/>
      <c r="AD45" s="9"/>
      <c r="AE45" s="9">
        <v>15</v>
      </c>
      <c r="AF45" s="9" t="s">
        <v>78</v>
      </c>
      <c r="AG45" s="3"/>
    </row>
    <row r="46" spans="1:33" ht="25.5" customHeight="1" x14ac:dyDescent="0.25">
      <c r="B46" s="91"/>
      <c r="C46" s="19"/>
      <c r="D46" s="66"/>
      <c r="E46" s="66" t="s">
        <v>202</v>
      </c>
      <c r="F46" s="66">
        <v>16</v>
      </c>
      <c r="G46" s="66" t="s">
        <v>96</v>
      </c>
      <c r="H46" s="66" t="s">
        <v>215</v>
      </c>
      <c r="I46" s="66" t="s">
        <v>216</v>
      </c>
      <c r="J46" s="66" t="s">
        <v>39</v>
      </c>
      <c r="K46" s="66"/>
      <c r="L46" s="66" t="s">
        <v>217</v>
      </c>
      <c r="M46" s="82" t="s">
        <v>132</v>
      </c>
      <c r="N46" s="83">
        <v>20</v>
      </c>
      <c r="O46" s="83">
        <v>17</v>
      </c>
      <c r="P46" s="83">
        <v>15</v>
      </c>
      <c r="Q46" s="83">
        <v>13</v>
      </c>
      <c r="R46" s="66" t="s">
        <v>59</v>
      </c>
      <c r="S46" s="66" t="s">
        <v>218</v>
      </c>
      <c r="T46" s="22" t="s">
        <v>219</v>
      </c>
      <c r="U46" s="23" t="s">
        <v>220</v>
      </c>
      <c r="V46" s="23" t="s">
        <v>221</v>
      </c>
      <c r="W46" s="9">
        <v>4</v>
      </c>
      <c r="X46" s="112" t="s">
        <v>59</v>
      </c>
      <c r="Y46" s="66" t="s">
        <v>218</v>
      </c>
      <c r="Z46" s="24">
        <v>43479</v>
      </c>
      <c r="AA46" s="24">
        <v>43830</v>
      </c>
      <c r="AB46" s="25"/>
      <c r="AC46" s="9"/>
      <c r="AD46" s="66"/>
      <c r="AE46" s="112">
        <v>2</v>
      </c>
      <c r="AF46" s="112" t="s">
        <v>158</v>
      </c>
    </row>
    <row r="47" spans="1:33" ht="25.5" x14ac:dyDescent="0.25">
      <c r="B47" s="91"/>
      <c r="C47" s="19"/>
      <c r="D47" s="66"/>
      <c r="E47" s="66"/>
      <c r="F47" s="66"/>
      <c r="G47" s="66"/>
      <c r="H47" s="66"/>
      <c r="I47" s="66"/>
      <c r="J47" s="66"/>
      <c r="K47" s="66"/>
      <c r="L47" s="66"/>
      <c r="M47" s="82"/>
      <c r="N47" s="83"/>
      <c r="O47" s="83"/>
      <c r="P47" s="83"/>
      <c r="Q47" s="83"/>
      <c r="R47" s="66"/>
      <c r="S47" s="66"/>
      <c r="T47" s="112" t="s">
        <v>222</v>
      </c>
      <c r="U47" s="23" t="s">
        <v>223</v>
      </c>
      <c r="V47" s="23" t="s">
        <v>224</v>
      </c>
      <c r="W47" s="22">
        <v>1</v>
      </c>
      <c r="X47" s="112"/>
      <c r="Y47" s="66"/>
      <c r="Z47" s="26">
        <v>43479</v>
      </c>
      <c r="AA47" s="26">
        <v>43585</v>
      </c>
      <c r="AB47" s="11"/>
      <c r="AC47" s="9"/>
      <c r="AD47" s="66"/>
      <c r="AE47" s="112"/>
      <c r="AF47" s="112"/>
    </row>
    <row r="48" spans="1:33" ht="25.5" x14ac:dyDescent="0.25">
      <c r="B48" s="91"/>
      <c r="C48" s="19"/>
      <c r="D48" s="66"/>
      <c r="E48" s="66"/>
      <c r="F48" s="66"/>
      <c r="G48" s="66"/>
      <c r="H48" s="66"/>
      <c r="I48" s="66"/>
      <c r="J48" s="66"/>
      <c r="K48" s="66"/>
      <c r="L48" s="66"/>
      <c r="M48" s="82"/>
      <c r="N48" s="83"/>
      <c r="O48" s="83"/>
      <c r="P48" s="83"/>
      <c r="Q48" s="83"/>
      <c r="R48" s="66"/>
      <c r="S48" s="66"/>
      <c r="T48" s="112"/>
      <c r="U48" s="23" t="s">
        <v>225</v>
      </c>
      <c r="V48" s="23" t="s">
        <v>226</v>
      </c>
      <c r="W48" s="9">
        <v>8</v>
      </c>
      <c r="X48" s="112"/>
      <c r="Y48" s="66"/>
      <c r="Z48" s="24">
        <v>43479</v>
      </c>
      <c r="AA48" s="24">
        <v>43830</v>
      </c>
      <c r="AB48" s="11"/>
      <c r="AC48" s="9"/>
      <c r="AD48" s="66"/>
      <c r="AE48" s="112"/>
      <c r="AF48" s="112"/>
    </row>
    <row r="49" spans="2:32" ht="25.5" customHeight="1" x14ac:dyDescent="0.25">
      <c r="B49" s="91"/>
      <c r="C49" s="19"/>
      <c r="D49" s="66"/>
      <c r="E49" s="66"/>
      <c r="F49" s="66"/>
      <c r="G49" s="66"/>
      <c r="H49" s="66"/>
      <c r="I49" s="66"/>
      <c r="J49" s="66"/>
      <c r="K49" s="66"/>
      <c r="L49" s="66"/>
      <c r="M49" s="82"/>
      <c r="N49" s="83"/>
      <c r="O49" s="83"/>
      <c r="P49" s="83"/>
      <c r="Q49" s="83"/>
      <c r="R49" s="66"/>
      <c r="S49" s="66"/>
      <c r="T49" s="112" t="s">
        <v>227</v>
      </c>
      <c r="U49" s="23" t="s">
        <v>228</v>
      </c>
      <c r="V49" s="23" t="s">
        <v>229</v>
      </c>
      <c r="W49" s="9">
        <v>1</v>
      </c>
      <c r="X49" s="112"/>
      <c r="Y49" s="66"/>
      <c r="Z49" s="26">
        <v>43479</v>
      </c>
      <c r="AA49" s="26">
        <v>43585</v>
      </c>
      <c r="AB49" s="11"/>
      <c r="AC49" s="9"/>
      <c r="AD49" s="66"/>
      <c r="AE49" s="112"/>
      <c r="AF49" s="112"/>
    </row>
    <row r="50" spans="2:32" ht="38.25" x14ac:dyDescent="0.25">
      <c r="B50" s="91"/>
      <c r="C50" s="19"/>
      <c r="D50" s="66"/>
      <c r="E50" s="66"/>
      <c r="F50" s="66"/>
      <c r="G50" s="66"/>
      <c r="H50" s="66"/>
      <c r="I50" s="66"/>
      <c r="J50" s="66"/>
      <c r="K50" s="66"/>
      <c r="L50" s="66"/>
      <c r="M50" s="82"/>
      <c r="N50" s="83"/>
      <c r="O50" s="83"/>
      <c r="P50" s="83"/>
      <c r="Q50" s="83"/>
      <c r="R50" s="66"/>
      <c r="S50" s="66"/>
      <c r="T50" s="112"/>
      <c r="U50" s="23" t="s">
        <v>230</v>
      </c>
      <c r="V50" s="23" t="s">
        <v>231</v>
      </c>
      <c r="W50" s="22">
        <v>4</v>
      </c>
      <c r="X50" s="112"/>
      <c r="Y50" s="66"/>
      <c r="Z50" s="24">
        <v>43479</v>
      </c>
      <c r="AA50" s="24">
        <v>43830</v>
      </c>
      <c r="AB50" s="11"/>
      <c r="AC50" s="9"/>
      <c r="AD50" s="66"/>
      <c r="AE50" s="112"/>
      <c r="AF50" s="112"/>
    </row>
    <row r="51" spans="2:32" ht="51" customHeight="1" x14ac:dyDescent="0.25">
      <c r="B51" s="91"/>
      <c r="C51" s="19"/>
      <c r="D51" s="66"/>
      <c r="E51" s="90" t="s">
        <v>232</v>
      </c>
      <c r="F51" s="112">
        <v>16</v>
      </c>
      <c r="G51" s="112" t="s">
        <v>96</v>
      </c>
      <c r="H51" s="112" t="s">
        <v>233</v>
      </c>
      <c r="I51" s="112" t="s">
        <v>234</v>
      </c>
      <c r="J51" s="112" t="s">
        <v>39</v>
      </c>
      <c r="K51" s="112"/>
      <c r="L51" s="66" t="s">
        <v>40</v>
      </c>
      <c r="M51" s="126">
        <v>0.9</v>
      </c>
      <c r="N51" s="126">
        <v>0.9</v>
      </c>
      <c r="O51" s="126">
        <v>0.95</v>
      </c>
      <c r="P51" s="126">
        <v>0.95</v>
      </c>
      <c r="Q51" s="126">
        <v>1</v>
      </c>
      <c r="R51" s="112" t="s">
        <v>235</v>
      </c>
      <c r="S51" s="112" t="s">
        <v>236</v>
      </c>
      <c r="T51" s="112" t="s">
        <v>237</v>
      </c>
      <c r="U51" s="125" t="s">
        <v>238</v>
      </c>
      <c r="V51" s="23" t="s">
        <v>239</v>
      </c>
      <c r="W51" s="22">
        <v>1</v>
      </c>
      <c r="X51" s="112" t="s">
        <v>240</v>
      </c>
      <c r="Y51" s="112" t="s">
        <v>241</v>
      </c>
      <c r="Z51" s="127">
        <v>43497</v>
      </c>
      <c r="AA51" s="127">
        <v>43585</v>
      </c>
      <c r="AB51" s="27"/>
      <c r="AC51" s="9"/>
      <c r="AD51" s="66"/>
      <c r="AE51" s="112">
        <v>6</v>
      </c>
      <c r="AF51" s="112" t="s">
        <v>78</v>
      </c>
    </row>
    <row r="52" spans="2:32" ht="25.5" x14ac:dyDescent="0.25">
      <c r="B52" s="91"/>
      <c r="C52" s="19"/>
      <c r="D52" s="66"/>
      <c r="E52" s="91"/>
      <c r="F52" s="112"/>
      <c r="G52" s="112"/>
      <c r="H52" s="112"/>
      <c r="I52" s="112"/>
      <c r="J52" s="112"/>
      <c r="K52" s="112"/>
      <c r="L52" s="66"/>
      <c r="M52" s="126"/>
      <c r="N52" s="126"/>
      <c r="O52" s="126"/>
      <c r="P52" s="126"/>
      <c r="Q52" s="126"/>
      <c r="R52" s="112"/>
      <c r="S52" s="112"/>
      <c r="T52" s="112"/>
      <c r="U52" s="125"/>
      <c r="V52" s="23" t="s">
        <v>242</v>
      </c>
      <c r="W52" s="22">
        <v>1</v>
      </c>
      <c r="X52" s="112"/>
      <c r="Y52" s="112"/>
      <c r="Z52" s="127"/>
      <c r="AA52" s="127"/>
      <c r="AB52" s="27"/>
      <c r="AC52" s="9"/>
      <c r="AD52" s="66"/>
      <c r="AE52" s="112"/>
      <c r="AF52" s="112"/>
    </row>
    <row r="53" spans="2:32" ht="38.25" x14ac:dyDescent="0.25">
      <c r="B53" s="91"/>
      <c r="C53" s="19"/>
      <c r="D53" s="66"/>
      <c r="E53" s="91"/>
      <c r="F53" s="112"/>
      <c r="G53" s="112"/>
      <c r="H53" s="112"/>
      <c r="I53" s="112"/>
      <c r="J53" s="112"/>
      <c r="K53" s="112"/>
      <c r="L53" s="66"/>
      <c r="M53" s="126"/>
      <c r="N53" s="126"/>
      <c r="O53" s="126"/>
      <c r="P53" s="126"/>
      <c r="Q53" s="126"/>
      <c r="R53" s="112"/>
      <c r="S53" s="112"/>
      <c r="T53" s="112"/>
      <c r="U53" s="23" t="s">
        <v>243</v>
      </c>
      <c r="V53" s="23" t="s">
        <v>244</v>
      </c>
      <c r="W53" s="22">
        <v>8</v>
      </c>
      <c r="X53" s="112"/>
      <c r="Y53" s="22" t="s">
        <v>241</v>
      </c>
      <c r="Z53" s="24">
        <v>43586</v>
      </c>
      <c r="AA53" s="24">
        <v>43830</v>
      </c>
      <c r="AB53" s="98"/>
      <c r="AC53" s="66"/>
      <c r="AD53" s="66"/>
      <c r="AE53" s="112"/>
      <c r="AF53" s="112"/>
    </row>
    <row r="54" spans="2:32" ht="25.5" x14ac:dyDescent="0.25">
      <c r="B54" s="91"/>
      <c r="C54" s="19"/>
      <c r="D54" s="66"/>
      <c r="E54" s="91"/>
      <c r="F54" s="112"/>
      <c r="G54" s="112"/>
      <c r="H54" s="112"/>
      <c r="I54" s="112"/>
      <c r="J54" s="112"/>
      <c r="K54" s="112"/>
      <c r="L54" s="66"/>
      <c r="M54" s="126"/>
      <c r="N54" s="126"/>
      <c r="O54" s="126"/>
      <c r="P54" s="126"/>
      <c r="Q54" s="126"/>
      <c r="R54" s="112"/>
      <c r="S54" s="112"/>
      <c r="T54" s="112"/>
      <c r="U54" s="23" t="s">
        <v>245</v>
      </c>
      <c r="V54" s="23" t="s">
        <v>246</v>
      </c>
      <c r="W54" s="22">
        <v>1</v>
      </c>
      <c r="X54" s="112"/>
      <c r="Y54" s="22" t="s">
        <v>247</v>
      </c>
      <c r="Z54" s="24">
        <v>43497</v>
      </c>
      <c r="AA54" s="24">
        <v>43830</v>
      </c>
      <c r="AB54" s="98"/>
      <c r="AC54" s="66"/>
      <c r="AD54" s="66"/>
      <c r="AE54" s="112"/>
      <c r="AF54" s="112"/>
    </row>
    <row r="55" spans="2:32" ht="38.25" customHeight="1" x14ac:dyDescent="0.25">
      <c r="B55" s="91"/>
      <c r="C55" s="19"/>
      <c r="D55" s="66"/>
      <c r="E55" s="91"/>
      <c r="F55" s="112"/>
      <c r="G55" s="112"/>
      <c r="H55" s="112"/>
      <c r="I55" s="112"/>
      <c r="J55" s="112"/>
      <c r="K55" s="112"/>
      <c r="L55" s="66"/>
      <c r="M55" s="126"/>
      <c r="N55" s="126"/>
      <c r="O55" s="126"/>
      <c r="P55" s="126"/>
      <c r="Q55" s="126"/>
      <c r="R55" s="112"/>
      <c r="S55" s="112"/>
      <c r="T55" s="112"/>
      <c r="U55" s="125" t="s">
        <v>248</v>
      </c>
      <c r="V55" s="23" t="s">
        <v>249</v>
      </c>
      <c r="W55" s="22">
        <v>12</v>
      </c>
      <c r="X55" s="112"/>
      <c r="Y55" s="112" t="s">
        <v>241</v>
      </c>
      <c r="Z55" s="24">
        <v>43467</v>
      </c>
      <c r="AA55" s="24">
        <v>43830</v>
      </c>
      <c r="AB55" s="98"/>
      <c r="AC55" s="66"/>
      <c r="AD55" s="66"/>
      <c r="AE55" s="112"/>
      <c r="AF55" s="112"/>
    </row>
    <row r="56" spans="2:32" ht="25.5" x14ac:dyDescent="0.25">
      <c r="B56" s="91"/>
      <c r="C56" s="19"/>
      <c r="D56" s="66"/>
      <c r="E56" s="91"/>
      <c r="F56" s="112"/>
      <c r="G56" s="112"/>
      <c r="H56" s="112"/>
      <c r="I56" s="112"/>
      <c r="J56" s="112"/>
      <c r="K56" s="112"/>
      <c r="L56" s="66"/>
      <c r="M56" s="126"/>
      <c r="N56" s="126"/>
      <c r="O56" s="126"/>
      <c r="P56" s="126"/>
      <c r="Q56" s="126"/>
      <c r="R56" s="112"/>
      <c r="S56" s="112"/>
      <c r="T56" s="112"/>
      <c r="U56" s="125"/>
      <c r="V56" s="23" t="s">
        <v>250</v>
      </c>
      <c r="W56" s="22">
        <v>12</v>
      </c>
      <c r="X56" s="112"/>
      <c r="Y56" s="112"/>
      <c r="Z56" s="24">
        <v>43467</v>
      </c>
      <c r="AA56" s="24">
        <v>43830</v>
      </c>
      <c r="AB56" s="98"/>
      <c r="AC56" s="66"/>
      <c r="AD56" s="66"/>
      <c r="AE56" s="112"/>
      <c r="AF56" s="112"/>
    </row>
    <row r="57" spans="2:32" x14ac:dyDescent="0.25">
      <c r="B57" s="91"/>
      <c r="C57" s="19"/>
      <c r="D57" s="66"/>
      <c r="E57" s="91"/>
      <c r="F57" s="112">
        <v>16</v>
      </c>
      <c r="G57" s="112" t="s">
        <v>96</v>
      </c>
      <c r="H57" s="112" t="s">
        <v>251</v>
      </c>
      <c r="I57" s="112" t="s">
        <v>252</v>
      </c>
      <c r="J57" s="112" t="s">
        <v>39</v>
      </c>
      <c r="K57" s="112"/>
      <c r="L57" s="66" t="s">
        <v>253</v>
      </c>
      <c r="M57" s="77">
        <v>70</v>
      </c>
      <c r="N57" s="77">
        <v>70</v>
      </c>
      <c r="O57" s="77">
        <v>70</v>
      </c>
      <c r="P57" s="77">
        <v>70</v>
      </c>
      <c r="Q57" s="77">
        <v>70</v>
      </c>
      <c r="R57" s="112" t="s">
        <v>254</v>
      </c>
      <c r="S57" s="112" t="s">
        <v>255</v>
      </c>
      <c r="T57" s="112" t="s">
        <v>256</v>
      </c>
      <c r="U57" s="23" t="s">
        <v>257</v>
      </c>
      <c r="V57" s="109" t="s">
        <v>258</v>
      </c>
      <c r="W57" s="112">
        <v>1</v>
      </c>
      <c r="X57" s="112" t="s">
        <v>254</v>
      </c>
      <c r="Y57" s="112" t="s">
        <v>255</v>
      </c>
      <c r="Z57" s="24">
        <v>43466</v>
      </c>
      <c r="AA57" s="24">
        <v>43830</v>
      </c>
      <c r="AB57" s="98"/>
      <c r="AC57" s="66"/>
      <c r="AD57" s="66"/>
      <c r="AE57" s="66">
        <v>6</v>
      </c>
      <c r="AF57" s="112" t="s">
        <v>78</v>
      </c>
    </row>
    <row r="58" spans="2:32" x14ac:dyDescent="0.25">
      <c r="B58" s="91"/>
      <c r="C58" s="19"/>
      <c r="D58" s="66"/>
      <c r="E58" s="91"/>
      <c r="F58" s="112"/>
      <c r="G58" s="112"/>
      <c r="H58" s="112"/>
      <c r="I58" s="112"/>
      <c r="J58" s="112"/>
      <c r="K58" s="112"/>
      <c r="L58" s="66"/>
      <c r="M58" s="77"/>
      <c r="N58" s="77"/>
      <c r="O58" s="77"/>
      <c r="P58" s="77"/>
      <c r="Q58" s="77"/>
      <c r="R58" s="112"/>
      <c r="S58" s="112"/>
      <c r="T58" s="112"/>
      <c r="U58" s="23" t="s">
        <v>259</v>
      </c>
      <c r="V58" s="109"/>
      <c r="W58" s="112"/>
      <c r="X58" s="112"/>
      <c r="Y58" s="112"/>
      <c r="Z58" s="24">
        <v>43466</v>
      </c>
      <c r="AA58" s="24">
        <v>43830</v>
      </c>
      <c r="AB58" s="98"/>
      <c r="AC58" s="66"/>
      <c r="AD58" s="66"/>
      <c r="AE58" s="66"/>
      <c r="AF58" s="112"/>
    </row>
    <row r="59" spans="2:32" x14ac:dyDescent="0.25">
      <c r="B59" s="91"/>
      <c r="C59" s="19"/>
      <c r="D59" s="66"/>
      <c r="E59" s="91"/>
      <c r="F59" s="112"/>
      <c r="G59" s="112"/>
      <c r="H59" s="112"/>
      <c r="I59" s="112"/>
      <c r="J59" s="112"/>
      <c r="K59" s="112"/>
      <c r="L59" s="66"/>
      <c r="M59" s="77"/>
      <c r="N59" s="77"/>
      <c r="O59" s="77"/>
      <c r="P59" s="77"/>
      <c r="Q59" s="77"/>
      <c r="R59" s="112"/>
      <c r="S59" s="112"/>
      <c r="T59" s="112"/>
      <c r="U59" s="23" t="s">
        <v>260</v>
      </c>
      <c r="V59" s="28" t="s">
        <v>261</v>
      </c>
      <c r="W59" s="22">
        <v>1</v>
      </c>
      <c r="X59" s="112"/>
      <c r="Y59" s="112"/>
      <c r="Z59" s="24">
        <v>43466</v>
      </c>
      <c r="AA59" s="24">
        <v>43830</v>
      </c>
      <c r="AB59" s="98"/>
      <c r="AC59" s="66"/>
      <c r="AD59" s="66"/>
      <c r="AE59" s="66"/>
      <c r="AF59" s="112"/>
    </row>
    <row r="60" spans="2:32" ht="38.25" x14ac:dyDescent="0.25">
      <c r="B60" s="91"/>
      <c r="C60" s="19"/>
      <c r="D60" s="66"/>
      <c r="E60" s="92"/>
      <c r="F60" s="112"/>
      <c r="G60" s="112"/>
      <c r="H60" s="112"/>
      <c r="I60" s="112"/>
      <c r="J60" s="112"/>
      <c r="K60" s="112"/>
      <c r="L60" s="66"/>
      <c r="M60" s="77"/>
      <c r="N60" s="77"/>
      <c r="O60" s="77"/>
      <c r="P60" s="77"/>
      <c r="Q60" s="77"/>
      <c r="R60" s="112"/>
      <c r="S60" s="112"/>
      <c r="T60" s="112"/>
      <c r="U60" s="23" t="s">
        <v>262</v>
      </c>
      <c r="V60" s="28" t="s">
        <v>263</v>
      </c>
      <c r="W60" s="22">
        <v>1</v>
      </c>
      <c r="X60" s="112"/>
      <c r="Y60" s="112"/>
      <c r="Z60" s="24">
        <v>43466</v>
      </c>
      <c r="AA60" s="24">
        <v>43830</v>
      </c>
      <c r="AB60" s="98"/>
      <c r="AC60" s="66"/>
      <c r="AD60" s="66"/>
      <c r="AE60" s="66"/>
      <c r="AF60" s="112"/>
    </row>
    <row r="61" spans="2:32" ht="63.75" x14ac:dyDescent="0.25">
      <c r="B61" s="91"/>
      <c r="C61" s="19"/>
      <c r="D61" s="66"/>
      <c r="E61" s="66" t="s">
        <v>264</v>
      </c>
      <c r="F61" s="117">
        <v>16</v>
      </c>
      <c r="G61" s="118" t="s">
        <v>265</v>
      </c>
      <c r="H61" s="112" t="s">
        <v>266</v>
      </c>
      <c r="I61" s="112" t="s">
        <v>267</v>
      </c>
      <c r="J61" s="112" t="s">
        <v>39</v>
      </c>
      <c r="K61" s="112"/>
      <c r="L61" s="66" t="s">
        <v>40</v>
      </c>
      <c r="M61" s="124">
        <v>0.6</v>
      </c>
      <c r="N61" s="116">
        <v>0.65</v>
      </c>
      <c r="O61" s="116">
        <v>0.7</v>
      </c>
      <c r="P61" s="116">
        <v>0.75</v>
      </c>
      <c r="Q61" s="116">
        <v>0.8</v>
      </c>
      <c r="R61" s="117" t="s">
        <v>268</v>
      </c>
      <c r="S61" s="112" t="s">
        <v>269</v>
      </c>
      <c r="T61" s="112" t="s">
        <v>270</v>
      </c>
      <c r="U61" s="23" t="s">
        <v>271</v>
      </c>
      <c r="V61" s="23" t="s">
        <v>272</v>
      </c>
      <c r="W61" s="29">
        <v>1</v>
      </c>
      <c r="X61" s="29" t="s">
        <v>273</v>
      </c>
      <c r="Y61" s="22" t="s">
        <v>274</v>
      </c>
      <c r="Z61" s="26">
        <v>43511</v>
      </c>
      <c r="AA61" s="26">
        <v>43646</v>
      </c>
      <c r="AB61" s="93"/>
      <c r="AC61" s="30"/>
      <c r="AD61" s="66"/>
      <c r="AE61" s="117">
        <v>10</v>
      </c>
      <c r="AF61" s="112" t="s">
        <v>275</v>
      </c>
    </row>
    <row r="62" spans="2:32" ht="25.5" x14ac:dyDescent="0.25">
      <c r="B62" s="91"/>
      <c r="C62" s="19"/>
      <c r="D62" s="66"/>
      <c r="E62" s="66"/>
      <c r="F62" s="117"/>
      <c r="G62" s="119"/>
      <c r="H62" s="112"/>
      <c r="I62" s="112"/>
      <c r="J62" s="112"/>
      <c r="K62" s="112"/>
      <c r="L62" s="66"/>
      <c r="M62" s="124"/>
      <c r="N62" s="116"/>
      <c r="O62" s="116"/>
      <c r="P62" s="116"/>
      <c r="Q62" s="116"/>
      <c r="R62" s="117"/>
      <c r="S62" s="112"/>
      <c r="T62" s="112"/>
      <c r="U62" s="23" t="s">
        <v>276</v>
      </c>
      <c r="V62" s="23" t="s">
        <v>277</v>
      </c>
      <c r="W62" s="29">
        <v>45</v>
      </c>
      <c r="X62" s="29" t="s">
        <v>268</v>
      </c>
      <c r="Y62" s="22" t="s">
        <v>278</v>
      </c>
      <c r="Z62" s="26">
        <v>43539</v>
      </c>
      <c r="AA62" s="26">
        <v>43830</v>
      </c>
      <c r="AB62" s="93"/>
      <c r="AC62" s="19"/>
      <c r="AD62" s="66"/>
      <c r="AE62" s="117"/>
      <c r="AF62" s="112"/>
    </row>
    <row r="63" spans="2:32" ht="38.25" x14ac:dyDescent="0.25">
      <c r="B63" s="91"/>
      <c r="C63" s="19"/>
      <c r="D63" s="66"/>
      <c r="E63" s="66"/>
      <c r="F63" s="117"/>
      <c r="G63" s="120"/>
      <c r="H63" s="112"/>
      <c r="I63" s="112"/>
      <c r="J63" s="112"/>
      <c r="K63" s="112"/>
      <c r="L63" s="66"/>
      <c r="M63" s="124"/>
      <c r="N63" s="116"/>
      <c r="O63" s="116"/>
      <c r="P63" s="116"/>
      <c r="Q63" s="116"/>
      <c r="R63" s="117"/>
      <c r="S63" s="112"/>
      <c r="T63" s="112"/>
      <c r="U63" s="23" t="s">
        <v>279</v>
      </c>
      <c r="V63" s="31" t="s">
        <v>280</v>
      </c>
      <c r="W63" s="29">
        <v>1</v>
      </c>
      <c r="X63" s="29" t="s">
        <v>268</v>
      </c>
      <c r="Y63" s="22" t="s">
        <v>278</v>
      </c>
      <c r="Z63" s="26">
        <v>43646</v>
      </c>
      <c r="AA63" s="26">
        <v>43830</v>
      </c>
      <c r="AB63" s="93"/>
      <c r="AC63" s="19"/>
      <c r="AD63" s="66"/>
      <c r="AE63" s="117"/>
      <c r="AF63" s="112"/>
    </row>
    <row r="64" spans="2:32" x14ac:dyDescent="0.25">
      <c r="B64" s="91"/>
      <c r="C64" s="19"/>
      <c r="D64" s="66"/>
      <c r="E64" s="90" t="s">
        <v>281</v>
      </c>
      <c r="F64" s="90">
        <v>16</v>
      </c>
      <c r="G64" s="90" t="s">
        <v>282</v>
      </c>
      <c r="H64" s="114" t="s">
        <v>283</v>
      </c>
      <c r="I64" s="114" t="s">
        <v>284</v>
      </c>
      <c r="J64" s="114" t="s">
        <v>39</v>
      </c>
      <c r="K64" s="114"/>
      <c r="L64" s="90" t="s">
        <v>40</v>
      </c>
      <c r="M64" s="121">
        <v>0</v>
      </c>
      <c r="N64" s="121">
        <v>0.5</v>
      </c>
      <c r="O64" s="121">
        <v>1</v>
      </c>
      <c r="P64" s="121">
        <v>1</v>
      </c>
      <c r="Q64" s="121">
        <v>1</v>
      </c>
      <c r="R64" s="122" t="s">
        <v>285</v>
      </c>
      <c r="S64" s="114" t="s">
        <v>286</v>
      </c>
      <c r="T64" s="114" t="s">
        <v>287</v>
      </c>
      <c r="U64" s="32" t="s">
        <v>288</v>
      </c>
      <c r="V64" s="32" t="s">
        <v>289</v>
      </c>
      <c r="W64" s="33">
        <v>1</v>
      </c>
      <c r="X64" s="34" t="s">
        <v>285</v>
      </c>
      <c r="Y64" s="114" t="s">
        <v>290</v>
      </c>
      <c r="Z64" s="26">
        <v>43556</v>
      </c>
      <c r="AA64" s="26">
        <v>43616</v>
      </c>
      <c r="AB64" s="19"/>
      <c r="AC64" s="19"/>
      <c r="AD64" s="9"/>
      <c r="AE64" s="118" t="s">
        <v>291</v>
      </c>
      <c r="AF64" s="118" t="s">
        <v>292</v>
      </c>
    </row>
    <row r="65" spans="2:32" ht="25.5" x14ac:dyDescent="0.25">
      <c r="B65" s="91"/>
      <c r="C65" s="19"/>
      <c r="D65" s="66"/>
      <c r="E65" s="91"/>
      <c r="F65" s="91"/>
      <c r="G65" s="91"/>
      <c r="H65" s="115"/>
      <c r="I65" s="115"/>
      <c r="J65" s="115"/>
      <c r="K65" s="115"/>
      <c r="L65" s="91"/>
      <c r="M65" s="91"/>
      <c r="N65" s="91"/>
      <c r="O65" s="91"/>
      <c r="P65" s="91"/>
      <c r="Q65" s="91"/>
      <c r="R65" s="123"/>
      <c r="S65" s="115"/>
      <c r="T65" s="115"/>
      <c r="U65" s="32" t="s">
        <v>293</v>
      </c>
      <c r="V65" s="32" t="s">
        <v>294</v>
      </c>
      <c r="W65" s="33">
        <v>1</v>
      </c>
      <c r="X65" s="34" t="s">
        <v>285</v>
      </c>
      <c r="Y65" s="115"/>
      <c r="Z65" s="26">
        <v>43586</v>
      </c>
      <c r="AA65" s="26">
        <v>43616</v>
      </c>
      <c r="AB65" s="19"/>
      <c r="AC65" s="19"/>
      <c r="AD65" s="9"/>
      <c r="AE65" s="119"/>
      <c r="AF65" s="119"/>
    </row>
    <row r="66" spans="2:32" ht="25.5" x14ac:dyDescent="0.25">
      <c r="B66" s="91"/>
      <c r="C66" s="19"/>
      <c r="D66" s="66"/>
      <c r="E66" s="91"/>
      <c r="F66" s="91"/>
      <c r="G66" s="91"/>
      <c r="H66" s="115"/>
      <c r="I66" s="115"/>
      <c r="J66" s="115"/>
      <c r="K66" s="115"/>
      <c r="L66" s="91"/>
      <c r="M66" s="91"/>
      <c r="N66" s="91"/>
      <c r="O66" s="91"/>
      <c r="P66" s="91"/>
      <c r="Q66" s="91"/>
      <c r="R66" s="123"/>
      <c r="S66" s="115"/>
      <c r="T66" s="115"/>
      <c r="U66" s="32" t="s">
        <v>295</v>
      </c>
      <c r="V66" s="32" t="s">
        <v>296</v>
      </c>
      <c r="W66" s="33">
        <v>1</v>
      </c>
      <c r="X66" s="34" t="s">
        <v>285</v>
      </c>
      <c r="Y66" s="115"/>
      <c r="Z66" s="26">
        <v>43586</v>
      </c>
      <c r="AA66" s="26">
        <v>43677</v>
      </c>
      <c r="AB66" s="19"/>
      <c r="AC66" s="19"/>
      <c r="AD66" s="9"/>
      <c r="AE66" s="119"/>
      <c r="AF66" s="119"/>
    </row>
    <row r="67" spans="2:32" ht="38.25" x14ac:dyDescent="0.25">
      <c r="B67" s="91"/>
      <c r="C67" s="19"/>
      <c r="D67" s="66"/>
      <c r="E67" s="91"/>
      <c r="F67" s="91"/>
      <c r="G67" s="91"/>
      <c r="H67" s="115"/>
      <c r="I67" s="115"/>
      <c r="J67" s="115"/>
      <c r="K67" s="115"/>
      <c r="L67" s="91"/>
      <c r="M67" s="91"/>
      <c r="N67" s="91"/>
      <c r="O67" s="91"/>
      <c r="P67" s="91"/>
      <c r="Q67" s="91"/>
      <c r="R67" s="123"/>
      <c r="S67" s="115"/>
      <c r="T67" s="115"/>
      <c r="U67" s="32" t="s">
        <v>297</v>
      </c>
      <c r="V67" s="32" t="s">
        <v>298</v>
      </c>
      <c r="W67" s="33">
        <v>1</v>
      </c>
      <c r="X67" s="34" t="s">
        <v>285</v>
      </c>
      <c r="Y67" s="115"/>
      <c r="Z67" s="26">
        <v>43586</v>
      </c>
      <c r="AA67" s="26">
        <v>43738</v>
      </c>
      <c r="AB67" s="19"/>
      <c r="AC67" s="19"/>
      <c r="AD67" s="9"/>
      <c r="AE67" s="119"/>
      <c r="AF67" s="119"/>
    </row>
    <row r="68" spans="2:32" ht="38.25" x14ac:dyDescent="0.25">
      <c r="B68" s="91"/>
      <c r="C68" s="19"/>
      <c r="D68" s="66"/>
      <c r="E68" s="91"/>
      <c r="F68" s="91"/>
      <c r="G68" s="91"/>
      <c r="H68" s="115"/>
      <c r="I68" s="115"/>
      <c r="J68" s="115"/>
      <c r="K68" s="115"/>
      <c r="L68" s="91"/>
      <c r="M68" s="91"/>
      <c r="N68" s="91"/>
      <c r="O68" s="91"/>
      <c r="P68" s="91"/>
      <c r="Q68" s="91"/>
      <c r="R68" s="123"/>
      <c r="S68" s="115"/>
      <c r="T68" s="115"/>
      <c r="U68" s="32" t="s">
        <v>299</v>
      </c>
      <c r="V68" s="32" t="s">
        <v>300</v>
      </c>
      <c r="W68" s="33">
        <v>1</v>
      </c>
      <c r="X68" s="34" t="s">
        <v>285</v>
      </c>
      <c r="Y68" s="115"/>
      <c r="Z68" s="26">
        <v>43586</v>
      </c>
      <c r="AA68" s="26">
        <v>43738</v>
      </c>
      <c r="AB68" s="19"/>
      <c r="AC68" s="19"/>
      <c r="AD68" s="9"/>
      <c r="AE68" s="119"/>
      <c r="AF68" s="119"/>
    </row>
    <row r="69" spans="2:32" ht="25.5" x14ac:dyDescent="0.25">
      <c r="B69" s="91"/>
      <c r="C69" s="19"/>
      <c r="D69" s="66"/>
      <c r="E69" s="91"/>
      <c r="F69" s="91"/>
      <c r="G69" s="91"/>
      <c r="H69" s="115"/>
      <c r="I69" s="115"/>
      <c r="J69" s="115"/>
      <c r="K69" s="115"/>
      <c r="L69" s="91"/>
      <c r="M69" s="91"/>
      <c r="N69" s="91"/>
      <c r="O69" s="91"/>
      <c r="P69" s="91"/>
      <c r="Q69" s="91"/>
      <c r="R69" s="123"/>
      <c r="S69" s="115"/>
      <c r="T69" s="115"/>
      <c r="U69" s="32" t="s">
        <v>301</v>
      </c>
      <c r="V69" s="32" t="s">
        <v>302</v>
      </c>
      <c r="W69" s="33">
        <v>1</v>
      </c>
      <c r="X69" s="34" t="s">
        <v>285</v>
      </c>
      <c r="Y69" s="115"/>
      <c r="Z69" s="26">
        <v>43647</v>
      </c>
      <c r="AA69" s="26">
        <v>43738</v>
      </c>
      <c r="AB69" s="19"/>
      <c r="AC69" s="19"/>
      <c r="AD69" s="9"/>
      <c r="AE69" s="119"/>
      <c r="AF69" s="119"/>
    </row>
    <row r="70" spans="2:32" x14ac:dyDescent="0.25">
      <c r="B70" s="91"/>
      <c r="C70" s="19"/>
      <c r="D70" s="66"/>
      <c r="E70" s="91"/>
      <c r="F70" s="91"/>
      <c r="G70" s="91"/>
      <c r="H70" s="115"/>
      <c r="I70" s="115"/>
      <c r="J70" s="115"/>
      <c r="K70" s="115"/>
      <c r="L70" s="91"/>
      <c r="M70" s="91"/>
      <c r="N70" s="91"/>
      <c r="O70" s="91"/>
      <c r="P70" s="91"/>
      <c r="Q70" s="91"/>
      <c r="R70" s="123"/>
      <c r="S70" s="115"/>
      <c r="T70" s="115"/>
      <c r="U70" s="32" t="s">
        <v>303</v>
      </c>
      <c r="V70" s="35" t="s">
        <v>304</v>
      </c>
      <c r="W70" s="33">
        <v>1</v>
      </c>
      <c r="X70" s="34" t="s">
        <v>285</v>
      </c>
      <c r="Y70" s="115"/>
      <c r="Z70" s="26">
        <v>43678</v>
      </c>
      <c r="AA70" s="26">
        <v>43799</v>
      </c>
      <c r="AB70" s="19"/>
      <c r="AC70" s="19"/>
      <c r="AD70" s="9"/>
      <c r="AE70" s="119"/>
      <c r="AF70" s="119"/>
    </row>
    <row r="71" spans="2:32" ht="25.5" x14ac:dyDescent="0.25">
      <c r="B71" s="91"/>
      <c r="C71" s="19"/>
      <c r="D71" s="66"/>
      <c r="E71" s="91"/>
      <c r="F71" s="91"/>
      <c r="G71" s="91"/>
      <c r="H71" s="115"/>
      <c r="I71" s="115"/>
      <c r="J71" s="115"/>
      <c r="K71" s="115"/>
      <c r="L71" s="91"/>
      <c r="M71" s="91"/>
      <c r="N71" s="91"/>
      <c r="O71" s="91"/>
      <c r="P71" s="91"/>
      <c r="Q71" s="91"/>
      <c r="R71" s="123"/>
      <c r="S71" s="115"/>
      <c r="T71" s="115"/>
      <c r="U71" s="32" t="s">
        <v>305</v>
      </c>
      <c r="V71" s="32" t="s">
        <v>306</v>
      </c>
      <c r="W71" s="33">
        <v>1</v>
      </c>
      <c r="X71" s="34" t="s">
        <v>285</v>
      </c>
      <c r="Y71" s="115"/>
      <c r="Z71" s="26">
        <v>43678</v>
      </c>
      <c r="AA71" s="26">
        <v>43830</v>
      </c>
      <c r="AB71" s="19"/>
      <c r="AC71" s="19"/>
      <c r="AD71" s="9"/>
      <c r="AE71" s="119"/>
      <c r="AF71" s="119"/>
    </row>
    <row r="72" spans="2:32" x14ac:dyDescent="0.25">
      <c r="B72" s="91"/>
      <c r="C72" s="19"/>
      <c r="D72" s="66"/>
      <c r="E72" s="91"/>
      <c r="F72" s="91"/>
      <c r="G72" s="91"/>
      <c r="H72" s="115"/>
      <c r="I72" s="115"/>
      <c r="J72" s="115"/>
      <c r="K72" s="115"/>
      <c r="L72" s="91"/>
      <c r="M72" s="91"/>
      <c r="N72" s="91"/>
      <c r="O72" s="91"/>
      <c r="P72" s="91"/>
      <c r="Q72" s="91"/>
      <c r="R72" s="123"/>
      <c r="S72" s="115"/>
      <c r="T72" s="115"/>
      <c r="U72" s="32" t="s">
        <v>307</v>
      </c>
      <c r="V72" s="35" t="s">
        <v>308</v>
      </c>
      <c r="W72" s="33">
        <v>1</v>
      </c>
      <c r="X72" s="34" t="s">
        <v>285</v>
      </c>
      <c r="Y72" s="115"/>
      <c r="Z72" s="26">
        <v>43678</v>
      </c>
      <c r="AA72" s="26">
        <v>43830</v>
      </c>
      <c r="AB72" s="19"/>
      <c r="AC72" s="19"/>
      <c r="AD72" s="9"/>
      <c r="AE72" s="119"/>
      <c r="AF72" s="119"/>
    </row>
    <row r="73" spans="2:32" x14ac:dyDescent="0.25">
      <c r="B73" s="91"/>
      <c r="C73" s="19"/>
      <c r="D73" s="66"/>
      <c r="E73" s="91"/>
      <c r="F73" s="91"/>
      <c r="G73" s="91"/>
      <c r="H73" s="115"/>
      <c r="I73" s="115"/>
      <c r="J73" s="115"/>
      <c r="K73" s="115"/>
      <c r="L73" s="91"/>
      <c r="M73" s="91"/>
      <c r="N73" s="91"/>
      <c r="O73" s="91"/>
      <c r="P73" s="91"/>
      <c r="Q73" s="91"/>
      <c r="R73" s="123"/>
      <c r="S73" s="115"/>
      <c r="T73" s="115"/>
      <c r="U73" s="32" t="s">
        <v>309</v>
      </c>
      <c r="V73" s="35" t="s">
        <v>310</v>
      </c>
      <c r="W73" s="33">
        <v>1</v>
      </c>
      <c r="X73" s="34" t="s">
        <v>285</v>
      </c>
      <c r="Y73" s="115"/>
      <c r="Z73" s="26">
        <v>43647</v>
      </c>
      <c r="AA73" s="26">
        <v>43830</v>
      </c>
      <c r="AB73" s="19"/>
      <c r="AC73" s="19"/>
      <c r="AD73" s="9"/>
      <c r="AE73" s="119"/>
      <c r="AF73" s="119"/>
    </row>
    <row r="74" spans="2:32" ht="25.5" x14ac:dyDescent="0.25">
      <c r="B74" s="91"/>
      <c r="C74" s="19"/>
      <c r="D74" s="66"/>
      <c r="E74" s="91"/>
      <c r="F74" s="91"/>
      <c r="G74" s="91"/>
      <c r="H74" s="115"/>
      <c r="I74" s="115"/>
      <c r="J74" s="115"/>
      <c r="K74" s="115"/>
      <c r="L74" s="91"/>
      <c r="M74" s="91"/>
      <c r="N74" s="91"/>
      <c r="O74" s="91"/>
      <c r="P74" s="91"/>
      <c r="Q74" s="91"/>
      <c r="R74" s="123"/>
      <c r="S74" s="115"/>
      <c r="T74" s="115"/>
      <c r="U74" s="32" t="s">
        <v>311</v>
      </c>
      <c r="V74" s="35" t="s">
        <v>312</v>
      </c>
      <c r="W74" s="33">
        <v>1</v>
      </c>
      <c r="X74" s="34" t="s">
        <v>285</v>
      </c>
      <c r="Y74" s="115"/>
      <c r="Z74" s="26">
        <v>43647</v>
      </c>
      <c r="AA74" s="26">
        <v>43830</v>
      </c>
      <c r="AB74" s="19"/>
      <c r="AC74" s="19"/>
      <c r="AD74" s="9"/>
      <c r="AE74" s="120"/>
      <c r="AF74" s="120"/>
    </row>
    <row r="75" spans="2:32" ht="25.5" customHeight="1" x14ac:dyDescent="0.25">
      <c r="B75" s="91"/>
      <c r="C75" s="19"/>
      <c r="D75" s="66"/>
      <c r="E75" s="66" t="s">
        <v>281</v>
      </c>
      <c r="F75" s="66">
        <v>16</v>
      </c>
      <c r="G75" s="66" t="s">
        <v>282</v>
      </c>
      <c r="H75" s="66" t="s">
        <v>313</v>
      </c>
      <c r="I75" s="66" t="s">
        <v>314</v>
      </c>
      <c r="J75" s="66" t="s">
        <v>39</v>
      </c>
      <c r="K75" s="66"/>
      <c r="L75" s="66" t="s">
        <v>40</v>
      </c>
      <c r="M75" s="81">
        <v>0</v>
      </c>
      <c r="N75" s="82">
        <v>0.3</v>
      </c>
      <c r="O75" s="82">
        <v>0.5</v>
      </c>
      <c r="P75" s="82">
        <v>0.8</v>
      </c>
      <c r="Q75" s="82">
        <v>1</v>
      </c>
      <c r="R75" s="77" t="s">
        <v>285</v>
      </c>
      <c r="S75" s="66" t="s">
        <v>286</v>
      </c>
      <c r="T75" s="103" t="s">
        <v>315</v>
      </c>
      <c r="U75" s="36" t="s">
        <v>316</v>
      </c>
      <c r="V75" s="23" t="s">
        <v>317</v>
      </c>
      <c r="W75" s="37">
        <v>1</v>
      </c>
      <c r="X75" s="29" t="s">
        <v>285</v>
      </c>
      <c r="Y75" s="13" t="s">
        <v>286</v>
      </c>
      <c r="Z75" s="38">
        <v>43497</v>
      </c>
      <c r="AA75" s="38">
        <v>43830</v>
      </c>
      <c r="AB75" s="66"/>
      <c r="AC75" s="66"/>
      <c r="AD75" s="66"/>
      <c r="AE75" s="103" t="s">
        <v>291</v>
      </c>
      <c r="AF75" s="103" t="s">
        <v>292</v>
      </c>
    </row>
    <row r="76" spans="2:32" ht="25.5" x14ac:dyDescent="0.25">
      <c r="B76" s="91"/>
      <c r="C76" s="19"/>
      <c r="D76" s="66"/>
      <c r="E76" s="66"/>
      <c r="F76" s="66"/>
      <c r="G76" s="66"/>
      <c r="H76" s="66"/>
      <c r="I76" s="66"/>
      <c r="J76" s="66"/>
      <c r="K76" s="66"/>
      <c r="L76" s="66"/>
      <c r="M76" s="81"/>
      <c r="N76" s="82"/>
      <c r="O76" s="82"/>
      <c r="P76" s="82"/>
      <c r="Q76" s="82"/>
      <c r="R76" s="77"/>
      <c r="S76" s="66"/>
      <c r="T76" s="103"/>
      <c r="U76" s="36" t="s">
        <v>318</v>
      </c>
      <c r="V76" s="23" t="s">
        <v>319</v>
      </c>
      <c r="W76" s="37">
        <v>1</v>
      </c>
      <c r="X76" s="29" t="s">
        <v>285</v>
      </c>
      <c r="Y76" s="13" t="s">
        <v>286</v>
      </c>
      <c r="Z76" s="38">
        <v>43497</v>
      </c>
      <c r="AA76" s="38">
        <v>43830</v>
      </c>
      <c r="AB76" s="66"/>
      <c r="AC76" s="66"/>
      <c r="AD76" s="66"/>
      <c r="AE76" s="103"/>
      <c r="AF76" s="103"/>
    </row>
    <row r="77" spans="2:32" ht="33.75" customHeight="1" x14ac:dyDescent="0.25">
      <c r="B77" s="91"/>
      <c r="C77" s="19"/>
      <c r="D77" s="66"/>
      <c r="E77" s="66"/>
      <c r="F77" s="66"/>
      <c r="G77" s="66"/>
      <c r="H77" s="66" t="s">
        <v>320</v>
      </c>
      <c r="I77" s="66" t="s">
        <v>321</v>
      </c>
      <c r="J77" s="66" t="s">
        <v>39</v>
      </c>
      <c r="K77" s="66"/>
      <c r="L77" s="66" t="s">
        <v>40</v>
      </c>
      <c r="M77" s="81">
        <v>0</v>
      </c>
      <c r="N77" s="82">
        <v>0.1</v>
      </c>
      <c r="O77" s="82">
        <v>0.2</v>
      </c>
      <c r="P77" s="82">
        <v>0.4</v>
      </c>
      <c r="Q77" s="82">
        <v>0.5</v>
      </c>
      <c r="R77" s="77" t="s">
        <v>285</v>
      </c>
      <c r="S77" s="66"/>
      <c r="T77" s="103" t="s">
        <v>322</v>
      </c>
      <c r="U77" s="36" t="s">
        <v>323</v>
      </c>
      <c r="V77" s="23" t="s">
        <v>324</v>
      </c>
      <c r="W77" s="37">
        <v>1</v>
      </c>
      <c r="X77" s="29" t="s">
        <v>285</v>
      </c>
      <c r="Y77" s="13" t="s">
        <v>286</v>
      </c>
      <c r="Z77" s="38">
        <v>43497</v>
      </c>
      <c r="AA77" s="38">
        <v>43830</v>
      </c>
      <c r="AB77" s="66"/>
      <c r="AC77" s="66"/>
      <c r="AD77" s="66"/>
      <c r="AE77" s="103"/>
      <c r="AF77" s="103"/>
    </row>
    <row r="78" spans="2:32" ht="33.75" customHeight="1" x14ac:dyDescent="0.25">
      <c r="B78" s="91"/>
      <c r="C78" s="19"/>
      <c r="D78" s="66"/>
      <c r="E78" s="66"/>
      <c r="F78" s="66"/>
      <c r="G78" s="66"/>
      <c r="H78" s="66"/>
      <c r="I78" s="66"/>
      <c r="J78" s="66"/>
      <c r="K78" s="66"/>
      <c r="L78" s="66"/>
      <c r="M78" s="81"/>
      <c r="N78" s="82"/>
      <c r="O78" s="82"/>
      <c r="P78" s="82"/>
      <c r="Q78" s="82"/>
      <c r="R78" s="77"/>
      <c r="S78" s="66"/>
      <c r="T78" s="103"/>
      <c r="U78" s="36" t="s">
        <v>325</v>
      </c>
      <c r="V78" s="23" t="s">
        <v>326</v>
      </c>
      <c r="W78" s="37">
        <v>1</v>
      </c>
      <c r="X78" s="29" t="s">
        <v>285</v>
      </c>
      <c r="Y78" s="13" t="s">
        <v>286</v>
      </c>
      <c r="Z78" s="38">
        <v>43497</v>
      </c>
      <c r="AA78" s="38">
        <v>43830</v>
      </c>
      <c r="AB78" s="66"/>
      <c r="AC78" s="66"/>
      <c r="AD78" s="66"/>
      <c r="AE78" s="103"/>
      <c r="AF78" s="103"/>
    </row>
    <row r="79" spans="2:32" ht="78.75" customHeight="1" x14ac:dyDescent="0.25">
      <c r="B79" s="91"/>
      <c r="C79" s="19"/>
      <c r="D79" s="66"/>
      <c r="E79" s="66"/>
      <c r="F79" s="66"/>
      <c r="G79" s="66"/>
      <c r="H79" s="9" t="s">
        <v>327</v>
      </c>
      <c r="I79" s="9" t="s">
        <v>328</v>
      </c>
      <c r="J79" s="9" t="s">
        <v>39</v>
      </c>
      <c r="K79" s="9"/>
      <c r="L79" s="9" t="s">
        <v>40</v>
      </c>
      <c r="M79" s="39">
        <v>0</v>
      </c>
      <c r="N79" s="40">
        <v>0.5</v>
      </c>
      <c r="O79" s="39">
        <v>0.7</v>
      </c>
      <c r="P79" s="40">
        <v>0.9</v>
      </c>
      <c r="Q79" s="40">
        <v>1</v>
      </c>
      <c r="R79" s="20" t="s">
        <v>285</v>
      </c>
      <c r="S79" s="66"/>
      <c r="T79" s="13" t="s">
        <v>329</v>
      </c>
      <c r="U79" s="41" t="s">
        <v>330</v>
      </c>
      <c r="V79" s="23" t="s">
        <v>331</v>
      </c>
      <c r="W79" s="37">
        <v>1</v>
      </c>
      <c r="X79" s="29" t="s">
        <v>285</v>
      </c>
      <c r="Y79" s="13" t="s">
        <v>290</v>
      </c>
      <c r="Z79" s="38">
        <v>43497</v>
      </c>
      <c r="AA79" s="38">
        <v>43830</v>
      </c>
      <c r="AB79" s="9"/>
      <c r="AC79" s="9"/>
      <c r="AD79" s="9"/>
      <c r="AE79" s="103"/>
      <c r="AF79" s="103"/>
    </row>
    <row r="80" spans="2:32" ht="63.75" customHeight="1" x14ac:dyDescent="0.25">
      <c r="B80" s="91"/>
      <c r="C80" s="19"/>
      <c r="D80" s="66"/>
      <c r="E80" s="66" t="s">
        <v>202</v>
      </c>
      <c r="F80" s="66">
        <v>16</v>
      </c>
      <c r="G80" s="66" t="s">
        <v>332</v>
      </c>
      <c r="H80" s="67" t="s">
        <v>333</v>
      </c>
      <c r="I80" s="67" t="s">
        <v>98</v>
      </c>
      <c r="J80" s="67" t="s">
        <v>39</v>
      </c>
      <c r="K80" s="67"/>
      <c r="L80" s="82" t="s">
        <v>131</v>
      </c>
      <c r="M80" s="66">
        <v>76</v>
      </c>
      <c r="N80" s="97">
        <v>77</v>
      </c>
      <c r="O80" s="97">
        <v>79</v>
      </c>
      <c r="P80" s="97">
        <v>81</v>
      </c>
      <c r="Q80" s="97">
        <v>82</v>
      </c>
      <c r="R80" s="66" t="s">
        <v>334</v>
      </c>
      <c r="S80" s="66" t="s">
        <v>335</v>
      </c>
      <c r="T80" s="66" t="s">
        <v>336</v>
      </c>
      <c r="U80" s="12" t="s">
        <v>337</v>
      </c>
      <c r="V80" s="12" t="s">
        <v>338</v>
      </c>
      <c r="W80" s="20">
        <v>1</v>
      </c>
      <c r="X80" s="9" t="s">
        <v>334</v>
      </c>
      <c r="Y80" s="9" t="s">
        <v>339</v>
      </c>
      <c r="Z80" s="10">
        <v>43497</v>
      </c>
      <c r="AA80" s="10">
        <v>43585</v>
      </c>
      <c r="AB80" s="42"/>
      <c r="AC80" s="19"/>
      <c r="AD80" s="9"/>
      <c r="AE80" s="9" t="s">
        <v>340</v>
      </c>
      <c r="AF80" s="9" t="s">
        <v>341</v>
      </c>
    </row>
    <row r="81" spans="1:33" ht="25.5" x14ac:dyDescent="0.25">
      <c r="B81" s="91"/>
      <c r="C81" s="19"/>
      <c r="D81" s="66"/>
      <c r="E81" s="66"/>
      <c r="F81" s="66"/>
      <c r="G81" s="66"/>
      <c r="H81" s="67"/>
      <c r="I81" s="67"/>
      <c r="J81" s="67"/>
      <c r="K81" s="67"/>
      <c r="L81" s="82"/>
      <c r="M81" s="66"/>
      <c r="N81" s="97"/>
      <c r="O81" s="97"/>
      <c r="P81" s="97"/>
      <c r="Q81" s="97"/>
      <c r="R81" s="66"/>
      <c r="S81" s="66"/>
      <c r="T81" s="66"/>
      <c r="U81" s="12" t="s">
        <v>342</v>
      </c>
      <c r="V81" s="12" t="s">
        <v>343</v>
      </c>
      <c r="W81" s="20">
        <v>1</v>
      </c>
      <c r="X81" s="9" t="s">
        <v>334</v>
      </c>
      <c r="Y81" s="9" t="s">
        <v>339</v>
      </c>
      <c r="Z81" s="10">
        <v>43525</v>
      </c>
      <c r="AA81" s="10">
        <v>43646</v>
      </c>
      <c r="AB81" s="11"/>
      <c r="AC81" s="19"/>
      <c r="AD81" s="9"/>
      <c r="AE81" s="9" t="s">
        <v>340</v>
      </c>
      <c r="AF81" s="9" t="s">
        <v>341</v>
      </c>
    </row>
    <row r="82" spans="1:33" ht="38.25" x14ac:dyDescent="0.25">
      <c r="B82" s="91"/>
      <c r="C82" s="19"/>
      <c r="D82" s="66"/>
      <c r="E82" s="66"/>
      <c r="F82" s="66"/>
      <c r="G82" s="66"/>
      <c r="H82" s="67"/>
      <c r="I82" s="67"/>
      <c r="J82" s="67"/>
      <c r="K82" s="67"/>
      <c r="L82" s="82"/>
      <c r="M82" s="66"/>
      <c r="N82" s="97"/>
      <c r="O82" s="97"/>
      <c r="P82" s="97"/>
      <c r="Q82" s="97"/>
      <c r="R82" s="66"/>
      <c r="S82" s="66"/>
      <c r="T82" s="77" t="s">
        <v>344</v>
      </c>
      <c r="U82" s="12" t="s">
        <v>345</v>
      </c>
      <c r="V82" s="12" t="s">
        <v>346</v>
      </c>
      <c r="W82" s="20">
        <v>1</v>
      </c>
      <c r="X82" s="20" t="s">
        <v>334</v>
      </c>
      <c r="Y82" s="9" t="s">
        <v>339</v>
      </c>
      <c r="Z82" s="15">
        <v>43497</v>
      </c>
      <c r="AA82" s="15">
        <v>43830</v>
      </c>
      <c r="AB82" s="43"/>
      <c r="AC82" s="9"/>
      <c r="AD82" s="20"/>
      <c r="AE82" s="9" t="s">
        <v>340</v>
      </c>
      <c r="AF82" s="9" t="s">
        <v>347</v>
      </c>
    </row>
    <row r="83" spans="1:33" ht="51" x14ac:dyDescent="0.25">
      <c r="B83" s="91"/>
      <c r="C83" s="19"/>
      <c r="D83" s="66"/>
      <c r="E83" s="66"/>
      <c r="F83" s="66"/>
      <c r="G83" s="66"/>
      <c r="H83" s="67"/>
      <c r="I83" s="67"/>
      <c r="J83" s="67"/>
      <c r="K83" s="67"/>
      <c r="L83" s="82"/>
      <c r="M83" s="66"/>
      <c r="N83" s="97"/>
      <c r="O83" s="97"/>
      <c r="P83" s="97"/>
      <c r="Q83" s="97"/>
      <c r="R83" s="66"/>
      <c r="S83" s="66"/>
      <c r="T83" s="77"/>
      <c r="U83" s="12" t="s">
        <v>348</v>
      </c>
      <c r="V83" s="12" t="s">
        <v>349</v>
      </c>
      <c r="W83" s="20">
        <v>4</v>
      </c>
      <c r="X83" s="20" t="s">
        <v>334</v>
      </c>
      <c r="Y83" s="9" t="s">
        <v>339</v>
      </c>
      <c r="Z83" s="15">
        <v>43497</v>
      </c>
      <c r="AA83" s="15">
        <v>43830</v>
      </c>
      <c r="AB83" s="93"/>
      <c r="AC83" s="66"/>
      <c r="AD83" s="20"/>
      <c r="AE83" s="9" t="s">
        <v>340</v>
      </c>
      <c r="AF83" s="9" t="s">
        <v>350</v>
      </c>
    </row>
    <row r="84" spans="1:33" ht="25.5" x14ac:dyDescent="0.25">
      <c r="B84" s="91"/>
      <c r="C84" s="19"/>
      <c r="D84" s="66"/>
      <c r="E84" s="66"/>
      <c r="F84" s="66"/>
      <c r="G84" s="66"/>
      <c r="H84" s="67"/>
      <c r="I84" s="67"/>
      <c r="J84" s="67"/>
      <c r="K84" s="67"/>
      <c r="L84" s="82"/>
      <c r="M84" s="66"/>
      <c r="N84" s="97"/>
      <c r="O84" s="97"/>
      <c r="P84" s="97"/>
      <c r="Q84" s="97"/>
      <c r="R84" s="66"/>
      <c r="S84" s="66"/>
      <c r="T84" s="77"/>
      <c r="U84" s="12" t="s">
        <v>351</v>
      </c>
      <c r="V84" s="12" t="s">
        <v>352</v>
      </c>
      <c r="W84" s="20">
        <v>11</v>
      </c>
      <c r="X84" s="20" t="s">
        <v>334</v>
      </c>
      <c r="Y84" s="9" t="s">
        <v>339</v>
      </c>
      <c r="Z84" s="15">
        <v>43466</v>
      </c>
      <c r="AA84" s="15">
        <v>43830</v>
      </c>
      <c r="AB84" s="93"/>
      <c r="AC84" s="66"/>
      <c r="AD84" s="20"/>
      <c r="AE84" s="9" t="s">
        <v>340</v>
      </c>
      <c r="AF84" s="9" t="s">
        <v>341</v>
      </c>
    </row>
    <row r="85" spans="1:33" ht="38.25" x14ac:dyDescent="0.25">
      <c r="B85" s="91"/>
      <c r="C85" s="19"/>
      <c r="D85" s="66"/>
      <c r="E85" s="66"/>
      <c r="F85" s="66"/>
      <c r="G85" s="66"/>
      <c r="H85" s="67"/>
      <c r="I85" s="67"/>
      <c r="J85" s="67"/>
      <c r="K85" s="67"/>
      <c r="L85" s="82"/>
      <c r="M85" s="66"/>
      <c r="N85" s="97"/>
      <c r="O85" s="97"/>
      <c r="P85" s="97"/>
      <c r="Q85" s="97"/>
      <c r="R85" s="66"/>
      <c r="S85" s="66"/>
      <c r="T85" s="66" t="s">
        <v>353</v>
      </c>
      <c r="U85" s="12" t="s">
        <v>354</v>
      </c>
      <c r="V85" s="12" t="s">
        <v>338</v>
      </c>
      <c r="W85" s="20">
        <v>1</v>
      </c>
      <c r="X85" s="20" t="s">
        <v>334</v>
      </c>
      <c r="Y85" s="9" t="s">
        <v>339</v>
      </c>
      <c r="Z85" s="15">
        <v>43466</v>
      </c>
      <c r="AA85" s="15">
        <v>43585</v>
      </c>
      <c r="AB85" s="93"/>
      <c r="AC85" s="66"/>
      <c r="AD85" s="9"/>
      <c r="AE85" s="9" t="s">
        <v>340</v>
      </c>
      <c r="AF85" s="9" t="s">
        <v>355</v>
      </c>
    </row>
    <row r="86" spans="1:33" ht="38.25" x14ac:dyDescent="0.25">
      <c r="B86" s="92"/>
      <c r="C86" s="19"/>
      <c r="D86" s="66"/>
      <c r="E86" s="66"/>
      <c r="F86" s="66"/>
      <c r="G86" s="66"/>
      <c r="H86" s="67"/>
      <c r="I86" s="67"/>
      <c r="J86" s="67"/>
      <c r="K86" s="67"/>
      <c r="L86" s="82"/>
      <c r="M86" s="66"/>
      <c r="N86" s="97"/>
      <c r="O86" s="97"/>
      <c r="P86" s="97"/>
      <c r="Q86" s="97"/>
      <c r="R86" s="66"/>
      <c r="S86" s="66"/>
      <c r="T86" s="66"/>
      <c r="U86" s="12" t="s">
        <v>356</v>
      </c>
      <c r="V86" s="12" t="s">
        <v>357</v>
      </c>
      <c r="W86" s="20">
        <v>1</v>
      </c>
      <c r="X86" s="20" t="s">
        <v>334</v>
      </c>
      <c r="Y86" s="9" t="s">
        <v>339</v>
      </c>
      <c r="Z86" s="15">
        <v>43556</v>
      </c>
      <c r="AA86" s="15">
        <v>43646</v>
      </c>
      <c r="AB86" s="93"/>
      <c r="AC86" s="66"/>
      <c r="AD86" s="9"/>
      <c r="AE86" s="9" t="s">
        <v>340</v>
      </c>
      <c r="AF86" s="9" t="s">
        <v>355</v>
      </c>
    </row>
    <row r="87" spans="1:33" s="17" customFormat="1" ht="63.75" customHeight="1" x14ac:dyDescent="0.25">
      <c r="B87" s="90" t="s">
        <v>32</v>
      </c>
      <c r="C87" s="66"/>
      <c r="D87" s="66" t="s">
        <v>358</v>
      </c>
      <c r="E87" s="66" t="s">
        <v>359</v>
      </c>
      <c r="F87" s="44"/>
      <c r="G87" s="90" t="s">
        <v>96</v>
      </c>
      <c r="H87" s="66" t="s">
        <v>360</v>
      </c>
      <c r="I87" s="66" t="s">
        <v>361</v>
      </c>
      <c r="J87" s="66" t="s">
        <v>39</v>
      </c>
      <c r="K87" s="66"/>
      <c r="L87" s="66" t="s">
        <v>40</v>
      </c>
      <c r="M87" s="82">
        <v>0</v>
      </c>
      <c r="N87" s="82">
        <v>0.25</v>
      </c>
      <c r="O87" s="82">
        <v>0.5</v>
      </c>
      <c r="P87" s="82">
        <v>0.75</v>
      </c>
      <c r="Q87" s="82">
        <v>1</v>
      </c>
      <c r="R87" s="66" t="s">
        <v>362</v>
      </c>
      <c r="S87" s="66" t="s">
        <v>363</v>
      </c>
      <c r="T87" s="66" t="s">
        <v>364</v>
      </c>
      <c r="U87" s="12" t="s">
        <v>365</v>
      </c>
      <c r="V87" s="12" t="s">
        <v>366</v>
      </c>
      <c r="W87" s="9">
        <v>1</v>
      </c>
      <c r="X87" s="9" t="s">
        <v>367</v>
      </c>
      <c r="Y87" s="9" t="s">
        <v>368</v>
      </c>
      <c r="Z87" s="10">
        <v>43497</v>
      </c>
      <c r="AA87" s="10">
        <v>43616</v>
      </c>
      <c r="AB87" s="11"/>
      <c r="AC87" s="12"/>
      <c r="AD87" s="9"/>
      <c r="AE87" s="9" t="s">
        <v>369</v>
      </c>
      <c r="AF87" s="9" t="s">
        <v>158</v>
      </c>
      <c r="AG87" s="45"/>
    </row>
    <row r="88" spans="1:33" s="17" customFormat="1" ht="38.25" x14ac:dyDescent="0.25">
      <c r="B88" s="91"/>
      <c r="C88" s="66"/>
      <c r="D88" s="66"/>
      <c r="E88" s="66"/>
      <c r="F88" s="46"/>
      <c r="G88" s="91"/>
      <c r="H88" s="66"/>
      <c r="I88" s="66"/>
      <c r="J88" s="66"/>
      <c r="K88" s="66"/>
      <c r="L88" s="66"/>
      <c r="M88" s="66"/>
      <c r="N88" s="66"/>
      <c r="O88" s="66"/>
      <c r="P88" s="66"/>
      <c r="Q88" s="66"/>
      <c r="R88" s="66"/>
      <c r="S88" s="66"/>
      <c r="T88" s="66"/>
      <c r="U88" s="12" t="s">
        <v>370</v>
      </c>
      <c r="V88" s="12" t="s">
        <v>371</v>
      </c>
      <c r="W88" s="9">
        <v>5</v>
      </c>
      <c r="X88" s="9" t="s">
        <v>372</v>
      </c>
      <c r="Y88" s="9" t="s">
        <v>1099</v>
      </c>
      <c r="Z88" s="10">
        <v>43616</v>
      </c>
      <c r="AA88" s="10">
        <v>43708</v>
      </c>
      <c r="AB88" s="11"/>
      <c r="AC88" s="12"/>
      <c r="AD88" s="9"/>
      <c r="AE88" s="9" t="s">
        <v>369</v>
      </c>
      <c r="AF88" s="9" t="s">
        <v>158</v>
      </c>
      <c r="AG88" s="45"/>
    </row>
    <row r="89" spans="1:33" s="17" customFormat="1" ht="38.25" x14ac:dyDescent="0.25">
      <c r="B89" s="91"/>
      <c r="C89" s="66"/>
      <c r="D89" s="66"/>
      <c r="E89" s="66"/>
      <c r="F89" s="46"/>
      <c r="G89" s="91"/>
      <c r="H89" s="66"/>
      <c r="I89" s="66"/>
      <c r="J89" s="66"/>
      <c r="K89" s="66"/>
      <c r="L89" s="66"/>
      <c r="M89" s="66"/>
      <c r="N89" s="66"/>
      <c r="O89" s="66"/>
      <c r="P89" s="66"/>
      <c r="Q89" s="66"/>
      <c r="R89" s="66"/>
      <c r="S89" s="66"/>
      <c r="T89" s="66"/>
      <c r="U89" s="12" t="s">
        <v>373</v>
      </c>
      <c r="V89" s="12" t="s">
        <v>374</v>
      </c>
      <c r="W89" s="9">
        <v>5</v>
      </c>
      <c r="X89" s="9" t="s">
        <v>372</v>
      </c>
      <c r="Y89" s="9" t="s">
        <v>1099</v>
      </c>
      <c r="Z89" s="10">
        <v>43708</v>
      </c>
      <c r="AA89" s="10">
        <v>43769</v>
      </c>
      <c r="AB89" s="11"/>
      <c r="AC89" s="12"/>
      <c r="AD89" s="9"/>
      <c r="AE89" s="9" t="s">
        <v>369</v>
      </c>
      <c r="AF89" s="9" t="s">
        <v>158</v>
      </c>
      <c r="AG89" s="45"/>
    </row>
    <row r="90" spans="1:33" ht="38.25" x14ac:dyDescent="0.25">
      <c r="A90" s="17"/>
      <c r="B90" s="91"/>
      <c r="C90" s="66"/>
      <c r="D90" s="66"/>
      <c r="E90" s="66"/>
      <c r="F90" s="46"/>
      <c r="G90" s="92"/>
      <c r="H90" s="66"/>
      <c r="I90" s="66"/>
      <c r="J90" s="66"/>
      <c r="K90" s="66"/>
      <c r="L90" s="66"/>
      <c r="M90" s="66"/>
      <c r="N90" s="66"/>
      <c r="O90" s="66"/>
      <c r="P90" s="66"/>
      <c r="Q90" s="66"/>
      <c r="R90" s="66"/>
      <c r="S90" s="66"/>
      <c r="T90" s="66"/>
      <c r="U90" s="12" t="s">
        <v>375</v>
      </c>
      <c r="V90" s="12" t="s">
        <v>376</v>
      </c>
      <c r="W90" s="9">
        <v>5</v>
      </c>
      <c r="X90" s="9" t="s">
        <v>372</v>
      </c>
      <c r="Y90" s="9" t="s">
        <v>1099</v>
      </c>
      <c r="Z90" s="10">
        <v>43769</v>
      </c>
      <c r="AA90" s="10">
        <v>43830</v>
      </c>
      <c r="AB90" s="11"/>
      <c r="AC90" s="12"/>
      <c r="AD90" s="9"/>
      <c r="AE90" s="9" t="s">
        <v>369</v>
      </c>
      <c r="AF90" s="9" t="s">
        <v>158</v>
      </c>
      <c r="AG90" s="3"/>
    </row>
    <row r="91" spans="1:33" ht="38.25" customHeight="1" x14ac:dyDescent="0.25">
      <c r="A91" s="17"/>
      <c r="B91" s="91"/>
      <c r="C91" s="9"/>
      <c r="D91" s="66"/>
      <c r="E91" s="66" t="s">
        <v>377</v>
      </c>
      <c r="F91" s="46"/>
      <c r="G91" s="90" t="s">
        <v>378</v>
      </c>
      <c r="H91" s="66" t="s">
        <v>379</v>
      </c>
      <c r="I91" s="66" t="s">
        <v>380</v>
      </c>
      <c r="J91" s="66" t="s">
        <v>381</v>
      </c>
      <c r="K91" s="66"/>
      <c r="L91" s="66" t="s">
        <v>40</v>
      </c>
      <c r="M91" s="77">
        <v>0</v>
      </c>
      <c r="N91" s="86">
        <v>0.5</v>
      </c>
      <c r="O91" s="81">
        <v>1</v>
      </c>
      <c r="P91" s="81">
        <v>1</v>
      </c>
      <c r="Q91" s="81">
        <v>1</v>
      </c>
      <c r="R91" s="66" t="s">
        <v>382</v>
      </c>
      <c r="S91" s="66" t="s">
        <v>383</v>
      </c>
      <c r="T91" s="67" t="s">
        <v>384</v>
      </c>
      <c r="U91" s="14" t="s">
        <v>385</v>
      </c>
      <c r="V91" s="14" t="s">
        <v>386</v>
      </c>
      <c r="W91" s="47">
        <v>2</v>
      </c>
      <c r="X91" s="66" t="s">
        <v>387</v>
      </c>
      <c r="Y91" s="66" t="s">
        <v>388</v>
      </c>
      <c r="Z91" s="10">
        <v>43525</v>
      </c>
      <c r="AA91" s="10">
        <v>43769</v>
      </c>
      <c r="AB91" s="75"/>
      <c r="AC91" s="66"/>
      <c r="AD91" s="74"/>
      <c r="AE91" s="66" t="s">
        <v>389</v>
      </c>
      <c r="AF91" s="66" t="s">
        <v>390</v>
      </c>
      <c r="AG91" s="3"/>
    </row>
    <row r="92" spans="1:33" ht="25.5" customHeight="1" x14ac:dyDescent="0.25">
      <c r="A92" s="17"/>
      <c r="B92" s="91"/>
      <c r="C92" s="9"/>
      <c r="D92" s="66"/>
      <c r="E92" s="66"/>
      <c r="F92" s="46"/>
      <c r="G92" s="91"/>
      <c r="H92" s="66"/>
      <c r="I92" s="66"/>
      <c r="J92" s="66"/>
      <c r="K92" s="66"/>
      <c r="L92" s="66"/>
      <c r="M92" s="77"/>
      <c r="N92" s="86"/>
      <c r="O92" s="81"/>
      <c r="P92" s="81"/>
      <c r="Q92" s="81"/>
      <c r="R92" s="66"/>
      <c r="S92" s="66"/>
      <c r="T92" s="67"/>
      <c r="U92" s="14" t="s">
        <v>391</v>
      </c>
      <c r="V92" s="14" t="s">
        <v>392</v>
      </c>
      <c r="W92" s="47">
        <v>1</v>
      </c>
      <c r="X92" s="66"/>
      <c r="Y92" s="66"/>
      <c r="Z92" s="10">
        <v>43617</v>
      </c>
      <c r="AA92" s="10">
        <v>43814</v>
      </c>
      <c r="AB92" s="75"/>
      <c r="AC92" s="66"/>
      <c r="AD92" s="74"/>
      <c r="AE92" s="66"/>
      <c r="AF92" s="66"/>
      <c r="AG92" s="3"/>
    </row>
    <row r="93" spans="1:33" ht="38.25" customHeight="1" x14ac:dyDescent="0.25">
      <c r="A93" s="17"/>
      <c r="B93" s="91"/>
      <c r="C93" s="9"/>
      <c r="D93" s="66"/>
      <c r="E93" s="66"/>
      <c r="F93" s="46"/>
      <c r="G93" s="91"/>
      <c r="H93" s="66"/>
      <c r="I93" s="66"/>
      <c r="J93" s="66"/>
      <c r="K93" s="66"/>
      <c r="L93" s="66"/>
      <c r="M93" s="77"/>
      <c r="N93" s="86"/>
      <c r="O93" s="81"/>
      <c r="P93" s="81"/>
      <c r="Q93" s="81"/>
      <c r="R93" s="66"/>
      <c r="S93" s="66"/>
      <c r="T93" s="67"/>
      <c r="U93" s="14" t="s">
        <v>393</v>
      </c>
      <c r="V93" s="14" t="s">
        <v>394</v>
      </c>
      <c r="W93" s="47">
        <v>1</v>
      </c>
      <c r="X93" s="66"/>
      <c r="Y93" s="66"/>
      <c r="Z93" s="10">
        <v>43617</v>
      </c>
      <c r="AA93" s="10">
        <v>43814</v>
      </c>
      <c r="AB93" s="75"/>
      <c r="AC93" s="66"/>
      <c r="AD93" s="74"/>
      <c r="AE93" s="66"/>
      <c r="AF93" s="66"/>
      <c r="AG93" s="3"/>
    </row>
    <row r="94" spans="1:33" ht="15" customHeight="1" x14ac:dyDescent="0.25">
      <c r="A94" s="17"/>
      <c r="B94" s="91"/>
      <c r="C94" s="9"/>
      <c r="D94" s="66"/>
      <c r="E94" s="66"/>
      <c r="F94" s="46"/>
      <c r="G94" s="91"/>
      <c r="H94" s="66"/>
      <c r="I94" s="66"/>
      <c r="J94" s="66"/>
      <c r="K94" s="66"/>
      <c r="L94" s="66"/>
      <c r="M94" s="77"/>
      <c r="N94" s="86"/>
      <c r="O94" s="81"/>
      <c r="P94" s="81"/>
      <c r="Q94" s="81"/>
      <c r="R94" s="66"/>
      <c r="S94" s="66"/>
      <c r="T94" s="67"/>
      <c r="U94" s="14" t="s">
        <v>395</v>
      </c>
      <c r="V94" s="14" t="s">
        <v>396</v>
      </c>
      <c r="W94" s="47">
        <v>1</v>
      </c>
      <c r="X94" s="66"/>
      <c r="Y94" s="66"/>
      <c r="Z94" s="10">
        <v>43739</v>
      </c>
      <c r="AA94" s="10">
        <v>43814</v>
      </c>
      <c r="AB94" s="75"/>
      <c r="AC94" s="66"/>
      <c r="AD94" s="74"/>
      <c r="AE94" s="66"/>
      <c r="AF94" s="66"/>
      <c r="AG94" s="3"/>
    </row>
    <row r="95" spans="1:33" ht="25.5" customHeight="1" x14ac:dyDescent="0.25">
      <c r="A95" s="17"/>
      <c r="B95" s="91"/>
      <c r="C95" s="9"/>
      <c r="D95" s="66"/>
      <c r="E95" s="66"/>
      <c r="F95" s="46"/>
      <c r="G95" s="92"/>
      <c r="H95" s="66"/>
      <c r="I95" s="66"/>
      <c r="J95" s="66"/>
      <c r="K95" s="66"/>
      <c r="L95" s="66"/>
      <c r="M95" s="77"/>
      <c r="N95" s="86"/>
      <c r="O95" s="81"/>
      <c r="P95" s="81"/>
      <c r="Q95" s="81"/>
      <c r="R95" s="66"/>
      <c r="S95" s="66"/>
      <c r="T95" s="67"/>
      <c r="U95" s="14" t="s">
        <v>397</v>
      </c>
      <c r="V95" s="14" t="s">
        <v>398</v>
      </c>
      <c r="W95" s="47">
        <v>1</v>
      </c>
      <c r="X95" s="66"/>
      <c r="Y95" s="66"/>
      <c r="Z95" s="10">
        <v>43770</v>
      </c>
      <c r="AA95" s="10">
        <v>43814</v>
      </c>
      <c r="AB95" s="75"/>
      <c r="AC95" s="66"/>
      <c r="AD95" s="74"/>
      <c r="AE95" s="66"/>
      <c r="AF95" s="66"/>
      <c r="AG95" s="3"/>
    </row>
    <row r="96" spans="1:33" ht="48.75" customHeight="1" x14ac:dyDescent="0.25">
      <c r="A96" s="17"/>
      <c r="B96" s="91"/>
      <c r="C96" s="9"/>
      <c r="D96" s="66"/>
      <c r="E96" s="66" t="s">
        <v>399</v>
      </c>
      <c r="F96" s="46"/>
      <c r="G96" s="90" t="s">
        <v>400</v>
      </c>
      <c r="H96" s="66" t="s">
        <v>401</v>
      </c>
      <c r="I96" s="66" t="s">
        <v>98</v>
      </c>
      <c r="J96" s="66" t="s">
        <v>39</v>
      </c>
      <c r="K96" s="66"/>
      <c r="L96" s="66" t="s">
        <v>40</v>
      </c>
      <c r="M96" s="113">
        <v>0</v>
      </c>
      <c r="N96" s="113">
        <v>0.01</v>
      </c>
      <c r="O96" s="113">
        <v>0.01</v>
      </c>
      <c r="P96" s="113">
        <v>0.01</v>
      </c>
      <c r="Q96" s="113">
        <v>0.01</v>
      </c>
      <c r="R96" s="66" t="s">
        <v>41</v>
      </c>
      <c r="S96" s="66" t="s">
        <v>42</v>
      </c>
      <c r="T96" s="112" t="s">
        <v>402</v>
      </c>
      <c r="U96" s="23" t="s">
        <v>403</v>
      </c>
      <c r="V96" s="18" t="s">
        <v>404</v>
      </c>
      <c r="W96" s="9">
        <v>1</v>
      </c>
      <c r="X96" s="9" t="s">
        <v>136</v>
      </c>
      <c r="Y96" s="9" t="s">
        <v>405</v>
      </c>
      <c r="Z96" s="10">
        <v>43466</v>
      </c>
      <c r="AA96" s="10">
        <v>43496</v>
      </c>
      <c r="AB96" s="11"/>
      <c r="AC96" s="9"/>
      <c r="AD96" s="9"/>
      <c r="AE96" s="9" t="s">
        <v>406</v>
      </c>
      <c r="AF96" s="9" t="s">
        <v>158</v>
      </c>
      <c r="AG96" s="3"/>
    </row>
    <row r="97" spans="1:33" ht="48.75" customHeight="1" x14ac:dyDescent="0.25">
      <c r="A97" s="17"/>
      <c r="B97" s="91"/>
      <c r="C97" s="9"/>
      <c r="D97" s="66"/>
      <c r="E97" s="66"/>
      <c r="F97" s="46"/>
      <c r="G97" s="91"/>
      <c r="H97" s="66"/>
      <c r="I97" s="66"/>
      <c r="J97" s="66"/>
      <c r="K97" s="66"/>
      <c r="L97" s="66"/>
      <c r="M97" s="113"/>
      <c r="N97" s="113"/>
      <c r="O97" s="113"/>
      <c r="P97" s="113"/>
      <c r="Q97" s="113"/>
      <c r="R97" s="66"/>
      <c r="S97" s="66"/>
      <c r="T97" s="112"/>
      <c r="U97" s="18" t="s">
        <v>407</v>
      </c>
      <c r="V97" s="18" t="s">
        <v>142</v>
      </c>
      <c r="W97" s="9">
        <v>4</v>
      </c>
      <c r="X97" s="9" t="s">
        <v>136</v>
      </c>
      <c r="Y97" s="9" t="s">
        <v>405</v>
      </c>
      <c r="Z97" s="10">
        <v>43497</v>
      </c>
      <c r="AA97" s="10">
        <v>43830</v>
      </c>
      <c r="AB97" s="11"/>
      <c r="AC97" s="9"/>
      <c r="AD97" s="9"/>
      <c r="AE97" s="9" t="s">
        <v>406</v>
      </c>
      <c r="AF97" s="9" t="s">
        <v>158</v>
      </c>
      <c r="AG97" s="3"/>
    </row>
    <row r="98" spans="1:33" ht="48.75" customHeight="1" x14ac:dyDescent="0.25">
      <c r="A98" s="17"/>
      <c r="B98" s="91"/>
      <c r="C98" s="9"/>
      <c r="D98" s="66"/>
      <c r="E98" s="66"/>
      <c r="F98" s="46"/>
      <c r="G98" s="92"/>
      <c r="H98" s="66"/>
      <c r="I98" s="66"/>
      <c r="J98" s="66"/>
      <c r="K98" s="66"/>
      <c r="L98" s="66"/>
      <c r="M98" s="113"/>
      <c r="N98" s="113"/>
      <c r="O98" s="113"/>
      <c r="P98" s="113"/>
      <c r="Q98" s="113"/>
      <c r="R98" s="66"/>
      <c r="S98" s="66"/>
      <c r="T98" s="112"/>
      <c r="U98" s="23" t="s">
        <v>408</v>
      </c>
      <c r="V98" s="18" t="s">
        <v>409</v>
      </c>
      <c r="W98" s="9">
        <v>4</v>
      </c>
      <c r="X98" s="9" t="s">
        <v>136</v>
      </c>
      <c r="Y98" s="9" t="s">
        <v>410</v>
      </c>
      <c r="Z98" s="10">
        <v>43556</v>
      </c>
      <c r="AA98" s="10">
        <v>43830</v>
      </c>
      <c r="AB98" s="11"/>
      <c r="AC98" s="9"/>
      <c r="AD98" s="9"/>
      <c r="AE98" s="9" t="s">
        <v>406</v>
      </c>
      <c r="AF98" s="9" t="s">
        <v>158</v>
      </c>
      <c r="AG98" s="3"/>
    </row>
    <row r="99" spans="1:33" ht="38.25" x14ac:dyDescent="0.25">
      <c r="A99" s="17"/>
      <c r="B99" s="91"/>
      <c r="C99" s="9"/>
      <c r="D99" s="66"/>
      <c r="E99" s="90" t="s">
        <v>411</v>
      </c>
      <c r="F99" s="9">
        <v>16</v>
      </c>
      <c r="G99" s="90" t="s">
        <v>412</v>
      </c>
      <c r="H99" s="66" t="s">
        <v>413</v>
      </c>
      <c r="I99" s="66" t="s">
        <v>414</v>
      </c>
      <c r="J99" s="66" t="s">
        <v>39</v>
      </c>
      <c r="K99" s="66"/>
      <c r="L99" s="66" t="s">
        <v>40</v>
      </c>
      <c r="M99" s="66" t="s">
        <v>132</v>
      </c>
      <c r="N99" s="82">
        <v>0.6</v>
      </c>
      <c r="O99" s="82">
        <v>0.75</v>
      </c>
      <c r="P99" s="82">
        <v>0.9</v>
      </c>
      <c r="Q99" s="82">
        <v>1</v>
      </c>
      <c r="R99" s="66" t="s">
        <v>415</v>
      </c>
      <c r="S99" s="66" t="s">
        <v>416</v>
      </c>
      <c r="T99" s="66" t="s">
        <v>417</v>
      </c>
      <c r="U99" s="19" t="s">
        <v>418</v>
      </c>
      <c r="V99" s="19" t="s">
        <v>419</v>
      </c>
      <c r="W99" s="9">
        <v>4</v>
      </c>
      <c r="X99" s="9" t="s">
        <v>420</v>
      </c>
      <c r="Y99" s="9" t="s">
        <v>421</v>
      </c>
      <c r="Z99" s="48">
        <v>43497</v>
      </c>
      <c r="AA99" s="10">
        <v>43830</v>
      </c>
      <c r="AB99" s="9"/>
      <c r="AC99" s="9"/>
      <c r="AD99" s="66"/>
      <c r="AE99" s="9">
        <v>1</v>
      </c>
      <c r="AF99" s="66" t="s">
        <v>78</v>
      </c>
      <c r="AG99" s="3"/>
    </row>
    <row r="100" spans="1:33" ht="25.5" x14ac:dyDescent="0.25">
      <c r="A100" s="17"/>
      <c r="B100" s="91"/>
      <c r="C100" s="9"/>
      <c r="D100" s="66"/>
      <c r="E100" s="91"/>
      <c r="F100" s="9">
        <v>17</v>
      </c>
      <c r="G100" s="91"/>
      <c r="H100" s="66"/>
      <c r="I100" s="66"/>
      <c r="J100" s="66"/>
      <c r="K100" s="66"/>
      <c r="L100" s="66"/>
      <c r="M100" s="66"/>
      <c r="N100" s="82"/>
      <c r="O100" s="82"/>
      <c r="P100" s="82"/>
      <c r="Q100" s="82"/>
      <c r="R100" s="66"/>
      <c r="S100" s="66"/>
      <c r="T100" s="66"/>
      <c r="U100" s="19" t="s">
        <v>422</v>
      </c>
      <c r="V100" s="12" t="s">
        <v>423</v>
      </c>
      <c r="W100" s="9">
        <v>6</v>
      </c>
      <c r="X100" s="9" t="s">
        <v>420</v>
      </c>
      <c r="Y100" s="9" t="s">
        <v>421</v>
      </c>
      <c r="Z100" s="10">
        <v>43497</v>
      </c>
      <c r="AA100" s="10">
        <v>43830</v>
      </c>
      <c r="AB100" s="9"/>
      <c r="AC100" s="9"/>
      <c r="AD100" s="66"/>
      <c r="AE100" s="9">
        <v>5</v>
      </c>
      <c r="AF100" s="66"/>
      <c r="AG100" s="3"/>
    </row>
    <row r="101" spans="1:33" ht="51" x14ac:dyDescent="0.25">
      <c r="A101" s="17"/>
      <c r="B101" s="91"/>
      <c r="C101" s="9"/>
      <c r="D101" s="66"/>
      <c r="E101" s="91"/>
      <c r="F101" s="9">
        <v>17</v>
      </c>
      <c r="G101" s="91"/>
      <c r="H101" s="66"/>
      <c r="I101" s="66"/>
      <c r="J101" s="66"/>
      <c r="K101" s="66"/>
      <c r="L101" s="66"/>
      <c r="M101" s="66"/>
      <c r="N101" s="82"/>
      <c r="O101" s="82"/>
      <c r="P101" s="82"/>
      <c r="Q101" s="82"/>
      <c r="R101" s="66"/>
      <c r="S101" s="66"/>
      <c r="T101" s="66"/>
      <c r="U101" s="19" t="s">
        <v>424</v>
      </c>
      <c r="V101" s="12" t="s">
        <v>425</v>
      </c>
      <c r="W101" s="9">
        <v>6</v>
      </c>
      <c r="X101" s="9" t="s">
        <v>420</v>
      </c>
      <c r="Y101" s="9" t="s">
        <v>421</v>
      </c>
      <c r="Z101" s="10">
        <v>43497</v>
      </c>
      <c r="AA101" s="10">
        <v>43830</v>
      </c>
      <c r="AB101" s="9"/>
      <c r="AC101" s="9"/>
      <c r="AD101" s="66"/>
      <c r="AE101" s="9">
        <v>1</v>
      </c>
      <c r="AF101" s="66"/>
      <c r="AG101" s="3"/>
    </row>
    <row r="102" spans="1:33" ht="38.25" x14ac:dyDescent="0.25">
      <c r="A102" s="17"/>
      <c r="B102" s="91"/>
      <c r="C102" s="9"/>
      <c r="D102" s="66"/>
      <c r="E102" s="92"/>
      <c r="F102" s="9">
        <v>17</v>
      </c>
      <c r="G102" s="92"/>
      <c r="H102" s="66"/>
      <c r="I102" s="66"/>
      <c r="J102" s="66"/>
      <c r="K102" s="66"/>
      <c r="L102" s="66"/>
      <c r="M102" s="66"/>
      <c r="N102" s="82"/>
      <c r="O102" s="82"/>
      <c r="P102" s="82"/>
      <c r="Q102" s="82"/>
      <c r="R102" s="66"/>
      <c r="S102" s="66"/>
      <c r="T102" s="66"/>
      <c r="U102" s="19" t="s">
        <v>426</v>
      </c>
      <c r="V102" s="12" t="s">
        <v>427</v>
      </c>
      <c r="W102" s="9">
        <v>4</v>
      </c>
      <c r="X102" s="9" t="s">
        <v>420</v>
      </c>
      <c r="Y102" s="9" t="s">
        <v>421</v>
      </c>
      <c r="Z102" s="10">
        <v>43497</v>
      </c>
      <c r="AA102" s="10">
        <v>43830</v>
      </c>
      <c r="AB102" s="9"/>
      <c r="AC102" s="9"/>
      <c r="AD102" s="66"/>
      <c r="AE102" s="9">
        <v>1</v>
      </c>
      <c r="AF102" s="66"/>
      <c r="AG102" s="3"/>
    </row>
    <row r="103" spans="1:33" ht="25.5" x14ac:dyDescent="0.25">
      <c r="A103" s="17"/>
      <c r="B103" s="91"/>
      <c r="C103" s="9"/>
      <c r="D103" s="66"/>
      <c r="E103" s="66" t="s">
        <v>411</v>
      </c>
      <c r="F103" s="66" t="s">
        <v>428</v>
      </c>
      <c r="G103" s="66" t="s">
        <v>429</v>
      </c>
      <c r="H103" s="66" t="s">
        <v>430</v>
      </c>
      <c r="I103" s="66" t="s">
        <v>431</v>
      </c>
      <c r="J103" s="66" t="s">
        <v>39</v>
      </c>
      <c r="K103" s="66"/>
      <c r="L103" s="82" t="s">
        <v>40</v>
      </c>
      <c r="M103" s="82">
        <v>0.75</v>
      </c>
      <c r="N103" s="82">
        <v>1</v>
      </c>
      <c r="O103" s="82">
        <v>1</v>
      </c>
      <c r="P103" s="82">
        <v>1</v>
      </c>
      <c r="Q103" s="82">
        <v>1</v>
      </c>
      <c r="R103" s="66" t="s">
        <v>415</v>
      </c>
      <c r="S103" s="66" t="s">
        <v>432</v>
      </c>
      <c r="T103" s="66" t="s">
        <v>433</v>
      </c>
      <c r="U103" s="12" t="s">
        <v>434</v>
      </c>
      <c r="V103" s="12" t="s">
        <v>435</v>
      </c>
      <c r="W103" s="9">
        <v>12</v>
      </c>
      <c r="X103" s="9" t="s">
        <v>436</v>
      </c>
      <c r="Y103" s="9" t="s">
        <v>437</v>
      </c>
      <c r="Z103" s="10">
        <v>43466</v>
      </c>
      <c r="AA103" s="10">
        <v>43830</v>
      </c>
      <c r="AB103" s="9"/>
      <c r="AC103" s="9"/>
      <c r="AD103" s="66"/>
      <c r="AE103" s="9">
        <v>5</v>
      </c>
      <c r="AF103" s="66" t="s">
        <v>158</v>
      </c>
      <c r="AG103" s="3"/>
    </row>
    <row r="104" spans="1:33" ht="38.25" x14ac:dyDescent="0.25">
      <c r="A104" s="17"/>
      <c r="B104" s="91"/>
      <c r="C104" s="9"/>
      <c r="D104" s="66"/>
      <c r="E104" s="66"/>
      <c r="F104" s="66"/>
      <c r="G104" s="66"/>
      <c r="H104" s="66"/>
      <c r="I104" s="66"/>
      <c r="J104" s="66"/>
      <c r="K104" s="66"/>
      <c r="L104" s="82"/>
      <c r="M104" s="82"/>
      <c r="N104" s="82"/>
      <c r="O104" s="82"/>
      <c r="P104" s="82"/>
      <c r="Q104" s="82"/>
      <c r="R104" s="66"/>
      <c r="S104" s="66"/>
      <c r="T104" s="66"/>
      <c r="U104" s="12" t="s">
        <v>438</v>
      </c>
      <c r="V104" s="12" t="s">
        <v>439</v>
      </c>
      <c r="W104" s="9">
        <v>9</v>
      </c>
      <c r="X104" s="9" t="s">
        <v>436</v>
      </c>
      <c r="Y104" s="9" t="s">
        <v>437</v>
      </c>
      <c r="Z104" s="10">
        <v>43540</v>
      </c>
      <c r="AA104" s="10">
        <v>43830</v>
      </c>
      <c r="AB104" s="9"/>
      <c r="AC104" s="9"/>
      <c r="AD104" s="66"/>
      <c r="AE104" s="9">
        <v>5</v>
      </c>
      <c r="AF104" s="66"/>
      <c r="AG104" s="3"/>
    </row>
    <row r="105" spans="1:33" ht="38.25" x14ac:dyDescent="0.25">
      <c r="A105" s="17"/>
      <c r="B105" s="91"/>
      <c r="C105" s="9"/>
      <c r="D105" s="66"/>
      <c r="E105" s="66"/>
      <c r="F105" s="66"/>
      <c r="G105" s="66"/>
      <c r="H105" s="66"/>
      <c r="I105" s="66"/>
      <c r="J105" s="66"/>
      <c r="K105" s="66"/>
      <c r="L105" s="82"/>
      <c r="M105" s="82"/>
      <c r="N105" s="82"/>
      <c r="O105" s="82"/>
      <c r="P105" s="82"/>
      <c r="Q105" s="82"/>
      <c r="R105" s="66"/>
      <c r="S105" s="66"/>
      <c r="T105" s="66"/>
      <c r="U105" s="12" t="s">
        <v>440</v>
      </c>
      <c r="V105" s="12" t="s">
        <v>441</v>
      </c>
      <c r="W105" s="9">
        <v>9</v>
      </c>
      <c r="X105" s="9" t="s">
        <v>436</v>
      </c>
      <c r="Y105" s="9" t="s">
        <v>437</v>
      </c>
      <c r="Z105" s="10">
        <v>43540</v>
      </c>
      <c r="AA105" s="10">
        <v>43830</v>
      </c>
      <c r="AB105" s="9"/>
      <c r="AC105" s="9"/>
      <c r="AD105" s="66"/>
      <c r="AE105" s="9" t="s">
        <v>442</v>
      </c>
      <c r="AF105" s="66"/>
      <c r="AG105" s="3"/>
    </row>
    <row r="106" spans="1:33" ht="38.25" x14ac:dyDescent="0.25">
      <c r="A106" s="17"/>
      <c r="B106" s="91"/>
      <c r="C106" s="9"/>
      <c r="D106" s="66"/>
      <c r="E106" s="66" t="s">
        <v>411</v>
      </c>
      <c r="F106" s="66" t="s">
        <v>428</v>
      </c>
      <c r="G106" s="66" t="s">
        <v>429</v>
      </c>
      <c r="H106" s="66" t="s">
        <v>443</v>
      </c>
      <c r="I106" s="66" t="s">
        <v>444</v>
      </c>
      <c r="J106" s="66" t="s">
        <v>39</v>
      </c>
      <c r="K106" s="66"/>
      <c r="L106" s="82" t="s">
        <v>40</v>
      </c>
      <c r="M106" s="82">
        <v>0.65</v>
      </c>
      <c r="N106" s="82">
        <v>0.8</v>
      </c>
      <c r="O106" s="82">
        <v>0.8</v>
      </c>
      <c r="P106" s="82">
        <v>0.8</v>
      </c>
      <c r="Q106" s="82">
        <v>0.9</v>
      </c>
      <c r="R106" s="66" t="s">
        <v>415</v>
      </c>
      <c r="S106" s="66" t="s">
        <v>432</v>
      </c>
      <c r="T106" s="66" t="s">
        <v>445</v>
      </c>
      <c r="U106" s="12" t="s">
        <v>446</v>
      </c>
      <c r="V106" s="12" t="s">
        <v>447</v>
      </c>
      <c r="W106" s="9">
        <v>2</v>
      </c>
      <c r="X106" s="9" t="s">
        <v>436</v>
      </c>
      <c r="Y106" s="9" t="s">
        <v>437</v>
      </c>
      <c r="Z106" s="10">
        <v>43466</v>
      </c>
      <c r="AA106" s="10">
        <v>43830</v>
      </c>
      <c r="AB106" s="9"/>
      <c r="AC106" s="9"/>
      <c r="AD106" s="9"/>
      <c r="AE106" s="9" t="s">
        <v>442</v>
      </c>
      <c r="AF106" s="9" t="s">
        <v>158</v>
      </c>
      <c r="AG106" s="3"/>
    </row>
    <row r="107" spans="1:33" ht="38.25" x14ac:dyDescent="0.25">
      <c r="A107" s="17"/>
      <c r="B107" s="91"/>
      <c r="C107" s="9"/>
      <c r="D107" s="66"/>
      <c r="E107" s="66"/>
      <c r="F107" s="66"/>
      <c r="G107" s="66"/>
      <c r="H107" s="66"/>
      <c r="I107" s="66"/>
      <c r="J107" s="66"/>
      <c r="K107" s="66"/>
      <c r="L107" s="82"/>
      <c r="M107" s="82"/>
      <c r="N107" s="82"/>
      <c r="O107" s="82"/>
      <c r="P107" s="82"/>
      <c r="Q107" s="82"/>
      <c r="R107" s="66"/>
      <c r="S107" s="66"/>
      <c r="T107" s="66"/>
      <c r="U107" s="12" t="s">
        <v>448</v>
      </c>
      <c r="V107" s="12" t="s">
        <v>449</v>
      </c>
      <c r="W107" s="9">
        <v>12</v>
      </c>
      <c r="X107" s="9" t="s">
        <v>436</v>
      </c>
      <c r="Y107" s="9" t="s">
        <v>437</v>
      </c>
      <c r="Z107" s="10">
        <v>43466</v>
      </c>
      <c r="AA107" s="10">
        <v>43830</v>
      </c>
      <c r="AB107" s="9"/>
      <c r="AC107" s="9"/>
      <c r="AD107" s="9"/>
      <c r="AE107" s="9" t="s">
        <v>442</v>
      </c>
      <c r="AF107" s="9" t="s">
        <v>158</v>
      </c>
      <c r="AG107" s="3"/>
    </row>
    <row r="108" spans="1:33" ht="25.5" x14ac:dyDescent="0.25">
      <c r="A108" s="17"/>
      <c r="B108" s="91"/>
      <c r="C108" s="9"/>
      <c r="D108" s="66"/>
      <c r="E108" s="66" t="s">
        <v>411</v>
      </c>
      <c r="F108" s="66" t="s">
        <v>428</v>
      </c>
      <c r="G108" s="66" t="s">
        <v>429</v>
      </c>
      <c r="H108" s="66" t="s">
        <v>450</v>
      </c>
      <c r="I108" s="66" t="s">
        <v>451</v>
      </c>
      <c r="J108" s="66" t="s">
        <v>39</v>
      </c>
      <c r="K108" s="66"/>
      <c r="L108" s="82" t="s">
        <v>40</v>
      </c>
      <c r="M108" s="82">
        <v>0.81</v>
      </c>
      <c r="N108" s="82">
        <v>1</v>
      </c>
      <c r="O108" s="82">
        <v>1</v>
      </c>
      <c r="P108" s="82">
        <v>1</v>
      </c>
      <c r="Q108" s="82">
        <v>1</v>
      </c>
      <c r="R108" s="66" t="s">
        <v>415</v>
      </c>
      <c r="S108" s="66" t="s">
        <v>432</v>
      </c>
      <c r="T108" s="66" t="s">
        <v>452</v>
      </c>
      <c r="U108" s="12" t="s">
        <v>453</v>
      </c>
      <c r="V108" s="12" t="s">
        <v>454</v>
      </c>
      <c r="W108" s="9">
        <v>1</v>
      </c>
      <c r="X108" s="9" t="s">
        <v>436</v>
      </c>
      <c r="Y108" s="9" t="s">
        <v>437</v>
      </c>
      <c r="Z108" s="10">
        <v>43554</v>
      </c>
      <c r="AA108" s="10">
        <v>43830</v>
      </c>
      <c r="AB108" s="9"/>
      <c r="AC108" s="9"/>
      <c r="AD108" s="66"/>
      <c r="AE108" s="66" t="s">
        <v>442</v>
      </c>
      <c r="AF108" s="66" t="s">
        <v>158</v>
      </c>
      <c r="AG108" s="3"/>
    </row>
    <row r="109" spans="1:33" ht="38.25" x14ac:dyDescent="0.25">
      <c r="A109" s="17"/>
      <c r="B109" s="91"/>
      <c r="C109" s="9"/>
      <c r="D109" s="66"/>
      <c r="E109" s="66"/>
      <c r="F109" s="66"/>
      <c r="G109" s="66"/>
      <c r="H109" s="66"/>
      <c r="I109" s="66"/>
      <c r="J109" s="66"/>
      <c r="K109" s="66"/>
      <c r="L109" s="82"/>
      <c r="M109" s="82"/>
      <c r="N109" s="82"/>
      <c r="O109" s="82"/>
      <c r="P109" s="82"/>
      <c r="Q109" s="82"/>
      <c r="R109" s="66"/>
      <c r="S109" s="66"/>
      <c r="T109" s="66"/>
      <c r="U109" s="12" t="s">
        <v>455</v>
      </c>
      <c r="V109" s="12" t="s">
        <v>456</v>
      </c>
      <c r="W109" s="9">
        <v>1</v>
      </c>
      <c r="X109" s="9" t="s">
        <v>436</v>
      </c>
      <c r="Y109" s="9" t="s">
        <v>437</v>
      </c>
      <c r="Z109" s="10">
        <v>43585</v>
      </c>
      <c r="AA109" s="10">
        <v>43830</v>
      </c>
      <c r="AB109" s="9"/>
      <c r="AC109" s="9"/>
      <c r="AD109" s="66"/>
      <c r="AE109" s="66"/>
      <c r="AF109" s="66"/>
      <c r="AG109" s="3"/>
    </row>
    <row r="110" spans="1:33" ht="38.25" x14ac:dyDescent="0.25">
      <c r="A110" s="17"/>
      <c r="B110" s="91"/>
      <c r="C110" s="9"/>
      <c r="D110" s="66"/>
      <c r="E110" s="90" t="s">
        <v>411</v>
      </c>
      <c r="F110" s="9">
        <v>16</v>
      </c>
      <c r="G110" s="90" t="s">
        <v>457</v>
      </c>
      <c r="H110" s="66" t="s">
        <v>458</v>
      </c>
      <c r="I110" s="66" t="s">
        <v>459</v>
      </c>
      <c r="J110" s="66" t="s">
        <v>39</v>
      </c>
      <c r="K110" s="66"/>
      <c r="L110" s="66" t="s">
        <v>40</v>
      </c>
      <c r="M110" s="66" t="s">
        <v>132</v>
      </c>
      <c r="N110" s="82">
        <v>0.9</v>
      </c>
      <c r="O110" s="82">
        <v>0.9</v>
      </c>
      <c r="P110" s="82">
        <v>0.9</v>
      </c>
      <c r="Q110" s="82">
        <v>0.9</v>
      </c>
      <c r="R110" s="66" t="s">
        <v>415</v>
      </c>
      <c r="S110" s="9" t="s">
        <v>460</v>
      </c>
      <c r="T110" s="82" t="s">
        <v>461</v>
      </c>
      <c r="U110" s="12" t="s">
        <v>462</v>
      </c>
      <c r="V110" s="12" t="s">
        <v>463</v>
      </c>
      <c r="W110" s="9">
        <v>11</v>
      </c>
      <c r="X110" s="9" t="s">
        <v>464</v>
      </c>
      <c r="Y110" s="9" t="s">
        <v>437</v>
      </c>
      <c r="Z110" s="10">
        <v>43497</v>
      </c>
      <c r="AA110" s="10">
        <v>43830</v>
      </c>
      <c r="AB110" s="9"/>
      <c r="AC110" s="9"/>
      <c r="AD110" s="66"/>
      <c r="AE110" s="9">
        <v>6</v>
      </c>
      <c r="AF110" s="66" t="s">
        <v>78</v>
      </c>
      <c r="AG110" s="3"/>
    </row>
    <row r="111" spans="1:33" ht="38.25" x14ac:dyDescent="0.25">
      <c r="A111" s="17"/>
      <c r="B111" s="91"/>
      <c r="C111" s="9"/>
      <c r="D111" s="66"/>
      <c r="E111" s="92"/>
      <c r="F111" s="9">
        <v>16</v>
      </c>
      <c r="G111" s="92"/>
      <c r="H111" s="66"/>
      <c r="I111" s="66"/>
      <c r="J111" s="66"/>
      <c r="K111" s="66"/>
      <c r="L111" s="66"/>
      <c r="M111" s="66"/>
      <c r="N111" s="82"/>
      <c r="O111" s="82"/>
      <c r="P111" s="82"/>
      <c r="Q111" s="82"/>
      <c r="R111" s="66"/>
      <c r="S111" s="9" t="s">
        <v>465</v>
      </c>
      <c r="T111" s="82"/>
      <c r="U111" s="12" t="s">
        <v>466</v>
      </c>
      <c r="V111" s="12" t="s">
        <v>467</v>
      </c>
      <c r="W111" s="9">
        <v>11</v>
      </c>
      <c r="X111" s="9" t="s">
        <v>464</v>
      </c>
      <c r="Y111" s="9" t="s">
        <v>421</v>
      </c>
      <c r="Z111" s="10">
        <v>43497</v>
      </c>
      <c r="AA111" s="10">
        <v>43830</v>
      </c>
      <c r="AB111" s="9"/>
      <c r="AC111" s="9"/>
      <c r="AD111" s="66"/>
      <c r="AE111" s="9" t="s">
        <v>468</v>
      </c>
      <c r="AF111" s="66"/>
      <c r="AG111" s="3"/>
    </row>
    <row r="112" spans="1:33" ht="38.25" customHeight="1" x14ac:dyDescent="0.25">
      <c r="A112" s="17"/>
      <c r="B112" s="91"/>
      <c r="C112" s="9"/>
      <c r="D112" s="66"/>
      <c r="E112" s="66" t="s">
        <v>469</v>
      </c>
      <c r="F112" s="46"/>
      <c r="G112" s="90" t="s">
        <v>265</v>
      </c>
      <c r="H112" s="66" t="s">
        <v>470</v>
      </c>
      <c r="I112" s="66" t="s">
        <v>471</v>
      </c>
      <c r="J112" s="66" t="s">
        <v>39</v>
      </c>
      <c r="K112" s="66"/>
      <c r="L112" s="66" t="s">
        <v>40</v>
      </c>
      <c r="M112" s="66" t="s">
        <v>472</v>
      </c>
      <c r="N112" s="82">
        <v>0.8</v>
      </c>
      <c r="O112" s="87">
        <v>0.85</v>
      </c>
      <c r="P112" s="87">
        <v>0.9</v>
      </c>
      <c r="Q112" s="87">
        <v>0.9</v>
      </c>
      <c r="R112" s="66" t="s">
        <v>268</v>
      </c>
      <c r="S112" s="66" t="s">
        <v>473</v>
      </c>
      <c r="T112" s="112" t="s">
        <v>474</v>
      </c>
      <c r="U112" s="23" t="s">
        <v>475</v>
      </c>
      <c r="V112" s="23" t="s">
        <v>476</v>
      </c>
      <c r="W112" s="22">
        <v>30</v>
      </c>
      <c r="X112" s="22" t="s">
        <v>247</v>
      </c>
      <c r="Y112" s="22" t="s">
        <v>477</v>
      </c>
      <c r="Z112" s="26">
        <v>43514</v>
      </c>
      <c r="AA112" s="26">
        <v>43830</v>
      </c>
      <c r="AB112" s="49"/>
      <c r="AC112" s="19"/>
      <c r="AD112" s="66"/>
      <c r="AE112" s="66" t="s">
        <v>478</v>
      </c>
      <c r="AF112" s="112" t="s">
        <v>479</v>
      </c>
      <c r="AG112" s="3"/>
    </row>
    <row r="113" spans="1:33" ht="63.75" x14ac:dyDescent="0.25">
      <c r="A113" s="17"/>
      <c r="B113" s="91"/>
      <c r="C113" s="9"/>
      <c r="D113" s="66"/>
      <c r="E113" s="66"/>
      <c r="F113" s="46"/>
      <c r="G113" s="91"/>
      <c r="H113" s="66"/>
      <c r="I113" s="66"/>
      <c r="J113" s="66"/>
      <c r="K113" s="66"/>
      <c r="L113" s="66"/>
      <c r="M113" s="66"/>
      <c r="N113" s="82"/>
      <c r="O113" s="87"/>
      <c r="P113" s="87"/>
      <c r="Q113" s="87"/>
      <c r="R113" s="66"/>
      <c r="S113" s="66"/>
      <c r="T113" s="112"/>
      <c r="U113" s="23" t="s">
        <v>480</v>
      </c>
      <c r="V113" s="31" t="s">
        <v>481</v>
      </c>
      <c r="W113" s="9">
        <v>10</v>
      </c>
      <c r="X113" s="22" t="s">
        <v>482</v>
      </c>
      <c r="Y113" s="22" t="s">
        <v>483</v>
      </c>
      <c r="Z113" s="26">
        <v>43535</v>
      </c>
      <c r="AA113" s="26">
        <v>43830</v>
      </c>
      <c r="AB113" s="11"/>
      <c r="AC113" s="9"/>
      <c r="AD113" s="66"/>
      <c r="AE113" s="66"/>
      <c r="AF113" s="112"/>
      <c r="AG113" s="3"/>
    </row>
    <row r="114" spans="1:33" ht="38.25" x14ac:dyDescent="0.25">
      <c r="A114" s="17"/>
      <c r="B114" s="91"/>
      <c r="C114" s="9"/>
      <c r="D114" s="66"/>
      <c r="E114" s="66"/>
      <c r="F114" s="46"/>
      <c r="G114" s="91"/>
      <c r="H114" s="66"/>
      <c r="I114" s="66"/>
      <c r="J114" s="66"/>
      <c r="K114" s="66"/>
      <c r="L114" s="66"/>
      <c r="M114" s="66"/>
      <c r="N114" s="82"/>
      <c r="O114" s="87"/>
      <c r="P114" s="87"/>
      <c r="Q114" s="87"/>
      <c r="R114" s="66"/>
      <c r="S114" s="66"/>
      <c r="T114" s="112"/>
      <c r="U114" s="23" t="s">
        <v>484</v>
      </c>
      <c r="V114" s="31" t="s">
        <v>485</v>
      </c>
      <c r="W114" s="9">
        <v>2</v>
      </c>
      <c r="X114" s="22" t="s">
        <v>486</v>
      </c>
      <c r="Y114" s="9" t="s">
        <v>487</v>
      </c>
      <c r="Z114" s="26">
        <v>43535</v>
      </c>
      <c r="AA114" s="26">
        <v>43830</v>
      </c>
      <c r="AB114" s="11"/>
      <c r="AC114" s="12"/>
      <c r="AD114" s="66"/>
      <c r="AE114" s="66"/>
      <c r="AF114" s="112"/>
      <c r="AG114" s="3"/>
    </row>
    <row r="115" spans="1:33" ht="51" x14ac:dyDescent="0.25">
      <c r="A115" s="17"/>
      <c r="B115" s="91"/>
      <c r="C115" s="9"/>
      <c r="D115" s="66"/>
      <c r="E115" s="66"/>
      <c r="F115" s="46"/>
      <c r="G115" s="92"/>
      <c r="H115" s="66"/>
      <c r="I115" s="66"/>
      <c r="J115" s="66"/>
      <c r="K115" s="66"/>
      <c r="L115" s="66"/>
      <c r="M115" s="66"/>
      <c r="N115" s="82"/>
      <c r="O115" s="87"/>
      <c r="P115" s="87"/>
      <c r="Q115" s="87"/>
      <c r="R115" s="66"/>
      <c r="S115" s="66"/>
      <c r="T115" s="112"/>
      <c r="U115" s="23" t="s">
        <v>488</v>
      </c>
      <c r="V115" s="31" t="s">
        <v>489</v>
      </c>
      <c r="W115" s="22">
        <v>1</v>
      </c>
      <c r="X115" s="22" t="s">
        <v>490</v>
      </c>
      <c r="Y115" s="22" t="s">
        <v>491</v>
      </c>
      <c r="Z115" s="26">
        <v>43542</v>
      </c>
      <c r="AA115" s="26">
        <v>43830</v>
      </c>
      <c r="AB115" s="50"/>
      <c r="AC115" s="19"/>
      <c r="AD115" s="66"/>
      <c r="AE115" s="66"/>
      <c r="AF115" s="112"/>
      <c r="AG115" s="3"/>
    </row>
    <row r="116" spans="1:33" ht="63.75" x14ac:dyDescent="0.25">
      <c r="A116" s="17"/>
      <c r="B116" s="91"/>
      <c r="C116" s="9"/>
      <c r="D116" s="66"/>
      <c r="E116" s="66"/>
      <c r="F116" s="46"/>
      <c r="G116" s="66" t="s">
        <v>492</v>
      </c>
      <c r="H116" s="66" t="s">
        <v>493</v>
      </c>
      <c r="I116" s="66" t="s">
        <v>494</v>
      </c>
      <c r="J116" s="66" t="s">
        <v>39</v>
      </c>
      <c r="K116" s="66"/>
      <c r="L116" s="66" t="s">
        <v>40</v>
      </c>
      <c r="M116" s="82">
        <v>0.8</v>
      </c>
      <c r="N116" s="81">
        <v>0.8</v>
      </c>
      <c r="O116" s="81">
        <v>0.8</v>
      </c>
      <c r="P116" s="81">
        <v>0.8</v>
      </c>
      <c r="Q116" s="81">
        <v>0.8</v>
      </c>
      <c r="R116" s="66" t="s">
        <v>191</v>
      </c>
      <c r="S116" s="66" t="s">
        <v>192</v>
      </c>
      <c r="T116" s="66" t="s">
        <v>495</v>
      </c>
      <c r="U116" s="19" t="s">
        <v>496</v>
      </c>
      <c r="V116" s="12" t="s">
        <v>497</v>
      </c>
      <c r="W116" s="20">
        <v>11</v>
      </c>
      <c r="X116" s="9" t="s">
        <v>191</v>
      </c>
      <c r="Y116" s="9" t="s">
        <v>498</v>
      </c>
      <c r="Z116" s="15">
        <v>43497</v>
      </c>
      <c r="AA116" s="15">
        <v>43830</v>
      </c>
      <c r="AB116" s="77"/>
      <c r="AC116" s="66"/>
      <c r="AD116" s="66"/>
      <c r="AE116" s="67" t="s">
        <v>499</v>
      </c>
      <c r="AF116" s="9" t="s">
        <v>198</v>
      </c>
      <c r="AG116" s="3"/>
    </row>
    <row r="117" spans="1:33" ht="51" x14ac:dyDescent="0.25">
      <c r="A117" s="17"/>
      <c r="B117" s="91"/>
      <c r="C117" s="9"/>
      <c r="D117" s="66"/>
      <c r="E117" s="66"/>
      <c r="F117" s="46"/>
      <c r="G117" s="66"/>
      <c r="H117" s="66"/>
      <c r="I117" s="66"/>
      <c r="J117" s="66"/>
      <c r="K117" s="66"/>
      <c r="L117" s="66"/>
      <c r="M117" s="82"/>
      <c r="N117" s="81"/>
      <c r="O117" s="81"/>
      <c r="P117" s="81"/>
      <c r="Q117" s="81"/>
      <c r="R117" s="66"/>
      <c r="S117" s="66"/>
      <c r="T117" s="66"/>
      <c r="U117" s="19" t="s">
        <v>500</v>
      </c>
      <c r="V117" s="12" t="s">
        <v>501</v>
      </c>
      <c r="W117" s="20">
        <v>11</v>
      </c>
      <c r="X117" s="9" t="s">
        <v>191</v>
      </c>
      <c r="Y117" s="9" t="s">
        <v>502</v>
      </c>
      <c r="Z117" s="15">
        <v>43497</v>
      </c>
      <c r="AA117" s="15">
        <v>43830</v>
      </c>
      <c r="AB117" s="77"/>
      <c r="AC117" s="66"/>
      <c r="AD117" s="66"/>
      <c r="AE117" s="67"/>
      <c r="AF117" s="9" t="s">
        <v>198</v>
      </c>
      <c r="AG117" s="3"/>
    </row>
    <row r="118" spans="1:33" ht="38.25" x14ac:dyDescent="0.25">
      <c r="A118" s="17"/>
      <c r="B118" s="91"/>
      <c r="C118" s="9"/>
      <c r="D118" s="66"/>
      <c r="E118" s="66"/>
      <c r="F118" s="46"/>
      <c r="G118" s="66"/>
      <c r="H118" s="66"/>
      <c r="I118" s="66"/>
      <c r="J118" s="66"/>
      <c r="K118" s="66"/>
      <c r="L118" s="66"/>
      <c r="M118" s="82"/>
      <c r="N118" s="81"/>
      <c r="O118" s="81"/>
      <c r="P118" s="81"/>
      <c r="Q118" s="81"/>
      <c r="R118" s="66"/>
      <c r="S118" s="66"/>
      <c r="T118" s="66"/>
      <c r="U118" s="19" t="s">
        <v>503</v>
      </c>
      <c r="V118" s="12" t="s">
        <v>501</v>
      </c>
      <c r="W118" s="20">
        <v>11</v>
      </c>
      <c r="X118" s="9" t="s">
        <v>191</v>
      </c>
      <c r="Y118" s="9" t="s">
        <v>504</v>
      </c>
      <c r="Z118" s="15">
        <v>43497</v>
      </c>
      <c r="AA118" s="15">
        <v>43830</v>
      </c>
      <c r="AB118" s="77"/>
      <c r="AC118" s="66"/>
      <c r="AD118" s="66"/>
      <c r="AE118" s="67"/>
      <c r="AF118" s="9" t="s">
        <v>198</v>
      </c>
      <c r="AG118" s="3"/>
    </row>
    <row r="119" spans="1:33" ht="38.25" x14ac:dyDescent="0.25">
      <c r="A119" s="17"/>
      <c r="B119" s="91"/>
      <c r="C119" s="9"/>
      <c r="D119" s="66"/>
      <c r="E119" s="66"/>
      <c r="F119" s="46"/>
      <c r="G119" s="66"/>
      <c r="H119" s="66"/>
      <c r="I119" s="66"/>
      <c r="J119" s="66"/>
      <c r="K119" s="66"/>
      <c r="L119" s="66"/>
      <c r="M119" s="82"/>
      <c r="N119" s="81"/>
      <c r="O119" s="81"/>
      <c r="P119" s="81"/>
      <c r="Q119" s="81"/>
      <c r="R119" s="66"/>
      <c r="S119" s="66"/>
      <c r="T119" s="66"/>
      <c r="U119" s="19" t="s">
        <v>505</v>
      </c>
      <c r="V119" s="12" t="s">
        <v>501</v>
      </c>
      <c r="W119" s="20">
        <v>11</v>
      </c>
      <c r="X119" s="9" t="s">
        <v>191</v>
      </c>
      <c r="Y119" s="9" t="s">
        <v>506</v>
      </c>
      <c r="Z119" s="15">
        <v>43497</v>
      </c>
      <c r="AA119" s="15">
        <v>43830</v>
      </c>
      <c r="AB119" s="77"/>
      <c r="AC119" s="66"/>
      <c r="AD119" s="66"/>
      <c r="AE119" s="67"/>
      <c r="AF119" s="9" t="s">
        <v>198</v>
      </c>
      <c r="AG119" s="3"/>
    </row>
    <row r="120" spans="1:33" ht="63.75" x14ac:dyDescent="0.25">
      <c r="A120" s="17"/>
      <c r="B120" s="91"/>
      <c r="C120" s="9"/>
      <c r="D120" s="66"/>
      <c r="E120" s="66"/>
      <c r="F120" s="46"/>
      <c r="G120" s="66"/>
      <c r="H120" s="66"/>
      <c r="I120" s="66"/>
      <c r="J120" s="66"/>
      <c r="K120" s="66"/>
      <c r="L120" s="66"/>
      <c r="M120" s="82"/>
      <c r="N120" s="81"/>
      <c r="O120" s="81"/>
      <c r="P120" s="81"/>
      <c r="Q120" s="81"/>
      <c r="R120" s="66"/>
      <c r="S120" s="66"/>
      <c r="T120" s="66"/>
      <c r="U120" s="19" t="s">
        <v>507</v>
      </c>
      <c r="V120" s="12" t="s">
        <v>501</v>
      </c>
      <c r="W120" s="20">
        <v>11</v>
      </c>
      <c r="X120" s="9" t="s">
        <v>191</v>
      </c>
      <c r="Y120" s="9" t="s">
        <v>508</v>
      </c>
      <c r="Z120" s="15">
        <v>43497</v>
      </c>
      <c r="AA120" s="15">
        <v>43830</v>
      </c>
      <c r="AB120" s="77"/>
      <c r="AC120" s="66"/>
      <c r="AD120" s="66"/>
      <c r="AE120" s="67"/>
      <c r="AF120" s="9" t="s">
        <v>198</v>
      </c>
      <c r="AG120" s="3"/>
    </row>
    <row r="121" spans="1:33" ht="63.75" x14ac:dyDescent="0.25">
      <c r="A121" s="17"/>
      <c r="B121" s="91"/>
      <c r="C121" s="9"/>
      <c r="D121" s="66"/>
      <c r="E121" s="66"/>
      <c r="F121" s="51"/>
      <c r="G121" s="66"/>
      <c r="H121" s="66"/>
      <c r="I121" s="66"/>
      <c r="J121" s="66"/>
      <c r="K121" s="66"/>
      <c r="L121" s="66"/>
      <c r="M121" s="82"/>
      <c r="N121" s="81"/>
      <c r="O121" s="81"/>
      <c r="P121" s="81"/>
      <c r="Q121" s="81"/>
      <c r="R121" s="66"/>
      <c r="S121" s="66"/>
      <c r="T121" s="66"/>
      <c r="U121" s="19" t="s">
        <v>509</v>
      </c>
      <c r="V121" s="12" t="s">
        <v>501</v>
      </c>
      <c r="W121" s="20">
        <v>11</v>
      </c>
      <c r="X121" s="9" t="s">
        <v>191</v>
      </c>
      <c r="Y121" s="9" t="s">
        <v>510</v>
      </c>
      <c r="Z121" s="15">
        <v>43497</v>
      </c>
      <c r="AA121" s="15">
        <v>43830</v>
      </c>
      <c r="AB121" s="77"/>
      <c r="AC121" s="66"/>
      <c r="AD121" s="66"/>
      <c r="AE121" s="67"/>
      <c r="AF121" s="9" t="s">
        <v>198</v>
      </c>
      <c r="AG121" s="3"/>
    </row>
    <row r="122" spans="1:33" ht="25.5" customHeight="1" x14ac:dyDescent="0.25">
      <c r="B122" s="91"/>
      <c r="C122" s="19"/>
      <c r="D122" s="66"/>
      <c r="E122" s="66" t="s">
        <v>281</v>
      </c>
      <c r="F122" s="66">
        <v>16</v>
      </c>
      <c r="G122" s="66" t="s">
        <v>511</v>
      </c>
      <c r="H122" s="66" t="s">
        <v>512</v>
      </c>
      <c r="I122" s="66" t="s">
        <v>513</v>
      </c>
      <c r="J122" s="66" t="s">
        <v>39</v>
      </c>
      <c r="K122" s="66"/>
      <c r="L122" s="66" t="s">
        <v>40</v>
      </c>
      <c r="M122" s="81">
        <v>0</v>
      </c>
      <c r="N122" s="82">
        <v>0.25</v>
      </c>
      <c r="O122" s="82">
        <v>0.5</v>
      </c>
      <c r="P122" s="82">
        <v>0.75</v>
      </c>
      <c r="Q122" s="82">
        <v>1</v>
      </c>
      <c r="R122" s="77" t="s">
        <v>285</v>
      </c>
      <c r="S122" s="66" t="s">
        <v>286</v>
      </c>
      <c r="T122" s="103" t="s">
        <v>514</v>
      </c>
      <c r="U122" s="52" t="s">
        <v>515</v>
      </c>
      <c r="V122" s="52" t="s">
        <v>516</v>
      </c>
      <c r="W122" s="37">
        <v>1</v>
      </c>
      <c r="X122" s="37" t="s">
        <v>285</v>
      </c>
      <c r="Y122" s="103" t="s">
        <v>286</v>
      </c>
      <c r="Z122" s="38">
        <v>43556</v>
      </c>
      <c r="AA122" s="38">
        <v>43616</v>
      </c>
      <c r="AB122" s="90"/>
      <c r="AC122" s="66"/>
      <c r="AD122" s="66"/>
      <c r="AE122" s="66" t="s">
        <v>517</v>
      </c>
      <c r="AF122" s="103" t="s">
        <v>292</v>
      </c>
    </row>
    <row r="123" spans="1:33" x14ac:dyDescent="0.25">
      <c r="B123" s="91"/>
      <c r="C123" s="19"/>
      <c r="D123" s="66"/>
      <c r="E123" s="66"/>
      <c r="F123" s="66"/>
      <c r="G123" s="66"/>
      <c r="H123" s="66"/>
      <c r="I123" s="66"/>
      <c r="J123" s="66"/>
      <c r="K123" s="66"/>
      <c r="L123" s="66"/>
      <c r="M123" s="77"/>
      <c r="N123" s="66"/>
      <c r="O123" s="82"/>
      <c r="P123" s="82"/>
      <c r="Q123" s="82"/>
      <c r="R123" s="77"/>
      <c r="S123" s="66"/>
      <c r="T123" s="103"/>
      <c r="U123" s="52" t="s">
        <v>518</v>
      </c>
      <c r="V123" s="52" t="s">
        <v>519</v>
      </c>
      <c r="W123" s="37">
        <v>1</v>
      </c>
      <c r="X123" s="37" t="s">
        <v>285</v>
      </c>
      <c r="Y123" s="103"/>
      <c r="Z123" s="38">
        <v>43556</v>
      </c>
      <c r="AA123" s="38">
        <v>43616</v>
      </c>
      <c r="AB123" s="91"/>
      <c r="AC123" s="66"/>
      <c r="AD123" s="66"/>
      <c r="AE123" s="66"/>
      <c r="AF123" s="103"/>
    </row>
    <row r="124" spans="1:33" ht="25.5" x14ac:dyDescent="0.25">
      <c r="B124" s="91"/>
      <c r="C124" s="19"/>
      <c r="D124" s="66"/>
      <c r="E124" s="66"/>
      <c r="F124" s="66"/>
      <c r="G124" s="66"/>
      <c r="H124" s="66"/>
      <c r="I124" s="66"/>
      <c r="J124" s="66"/>
      <c r="K124" s="66"/>
      <c r="L124" s="66"/>
      <c r="M124" s="77"/>
      <c r="N124" s="66"/>
      <c r="O124" s="82"/>
      <c r="P124" s="82"/>
      <c r="Q124" s="82"/>
      <c r="R124" s="77"/>
      <c r="S124" s="66"/>
      <c r="T124" s="103"/>
      <c r="U124" s="52" t="s">
        <v>520</v>
      </c>
      <c r="V124" s="52" t="s">
        <v>521</v>
      </c>
      <c r="W124" s="37">
        <v>1</v>
      </c>
      <c r="X124" s="37" t="s">
        <v>285</v>
      </c>
      <c r="Y124" s="103"/>
      <c r="Z124" s="10">
        <v>43586</v>
      </c>
      <c r="AA124" s="10">
        <v>43646</v>
      </c>
      <c r="AB124" s="91"/>
      <c r="AC124" s="66"/>
      <c r="AD124" s="66"/>
      <c r="AE124" s="66"/>
      <c r="AF124" s="103"/>
    </row>
    <row r="125" spans="1:33" ht="38.25" x14ac:dyDescent="0.25">
      <c r="B125" s="91"/>
      <c r="C125" s="19"/>
      <c r="D125" s="66"/>
      <c r="E125" s="66"/>
      <c r="F125" s="66"/>
      <c r="G125" s="66"/>
      <c r="H125" s="66"/>
      <c r="I125" s="66"/>
      <c r="J125" s="66"/>
      <c r="K125" s="66"/>
      <c r="L125" s="66"/>
      <c r="M125" s="77"/>
      <c r="N125" s="66"/>
      <c r="O125" s="82"/>
      <c r="P125" s="82"/>
      <c r="Q125" s="82"/>
      <c r="R125" s="77"/>
      <c r="S125" s="66"/>
      <c r="T125" s="103"/>
      <c r="U125" s="52" t="s">
        <v>522</v>
      </c>
      <c r="V125" s="52" t="s">
        <v>523</v>
      </c>
      <c r="W125" s="37">
        <v>1</v>
      </c>
      <c r="X125" s="37" t="s">
        <v>285</v>
      </c>
      <c r="Y125" s="103"/>
      <c r="Z125" s="10">
        <v>43617</v>
      </c>
      <c r="AA125" s="10">
        <v>43677</v>
      </c>
      <c r="AB125" s="91"/>
      <c r="AC125" s="66"/>
      <c r="AD125" s="66"/>
      <c r="AE125" s="66"/>
      <c r="AF125" s="103"/>
    </row>
    <row r="126" spans="1:33" ht="25.5" x14ac:dyDescent="0.25">
      <c r="B126" s="91"/>
      <c r="C126" s="19"/>
      <c r="D126" s="66"/>
      <c r="E126" s="66"/>
      <c r="F126" s="66"/>
      <c r="G126" s="66"/>
      <c r="H126" s="66"/>
      <c r="I126" s="66"/>
      <c r="J126" s="66"/>
      <c r="K126" s="66"/>
      <c r="L126" s="66"/>
      <c r="M126" s="77"/>
      <c r="N126" s="66"/>
      <c r="O126" s="82"/>
      <c r="P126" s="82"/>
      <c r="Q126" s="82"/>
      <c r="R126" s="77"/>
      <c r="S126" s="66"/>
      <c r="T126" s="103"/>
      <c r="U126" s="52" t="s">
        <v>524</v>
      </c>
      <c r="V126" s="52" t="s">
        <v>525</v>
      </c>
      <c r="W126" s="37">
        <v>1</v>
      </c>
      <c r="X126" s="37" t="s">
        <v>285</v>
      </c>
      <c r="Y126" s="103"/>
      <c r="Z126" s="10">
        <v>43617</v>
      </c>
      <c r="AA126" s="10">
        <v>43677</v>
      </c>
      <c r="AB126" s="91"/>
      <c r="AC126" s="66"/>
      <c r="AD126" s="66"/>
      <c r="AE126" s="66"/>
      <c r="AF126" s="103"/>
    </row>
    <row r="127" spans="1:33" ht="25.5" x14ac:dyDescent="0.25">
      <c r="B127" s="91"/>
      <c r="C127" s="19"/>
      <c r="D127" s="66"/>
      <c r="E127" s="66"/>
      <c r="F127" s="66"/>
      <c r="G127" s="66"/>
      <c r="H127" s="66"/>
      <c r="I127" s="66"/>
      <c r="J127" s="66"/>
      <c r="K127" s="66"/>
      <c r="L127" s="66"/>
      <c r="M127" s="77"/>
      <c r="N127" s="66"/>
      <c r="O127" s="82"/>
      <c r="P127" s="82"/>
      <c r="Q127" s="82"/>
      <c r="R127" s="77"/>
      <c r="S127" s="66"/>
      <c r="T127" s="103"/>
      <c r="U127" s="52" t="s">
        <v>526</v>
      </c>
      <c r="V127" s="52" t="s">
        <v>527</v>
      </c>
      <c r="W127" s="37">
        <v>1</v>
      </c>
      <c r="X127" s="37" t="s">
        <v>285</v>
      </c>
      <c r="Y127" s="103"/>
      <c r="Z127" s="10">
        <v>43617</v>
      </c>
      <c r="AA127" s="10">
        <v>43677</v>
      </c>
      <c r="AB127" s="91"/>
      <c r="AC127" s="66"/>
      <c r="AD127" s="66"/>
      <c r="AE127" s="66"/>
      <c r="AF127" s="103"/>
    </row>
    <row r="128" spans="1:33" ht="25.5" x14ac:dyDescent="0.25">
      <c r="B128" s="91"/>
      <c r="C128" s="19"/>
      <c r="D128" s="66"/>
      <c r="E128" s="66"/>
      <c r="F128" s="66"/>
      <c r="G128" s="66"/>
      <c r="H128" s="66"/>
      <c r="I128" s="66"/>
      <c r="J128" s="66"/>
      <c r="K128" s="66"/>
      <c r="L128" s="66"/>
      <c r="M128" s="77"/>
      <c r="N128" s="66"/>
      <c r="O128" s="82"/>
      <c r="P128" s="82"/>
      <c r="Q128" s="82"/>
      <c r="R128" s="77"/>
      <c r="S128" s="66"/>
      <c r="T128" s="103"/>
      <c r="U128" s="52" t="s">
        <v>528</v>
      </c>
      <c r="V128" s="52" t="s">
        <v>529</v>
      </c>
      <c r="W128" s="37">
        <v>1</v>
      </c>
      <c r="X128" s="37" t="s">
        <v>285</v>
      </c>
      <c r="Y128" s="103"/>
      <c r="Z128" s="10">
        <v>43647</v>
      </c>
      <c r="AA128" s="10">
        <v>43708</v>
      </c>
      <c r="AB128" s="91"/>
      <c r="AC128" s="66"/>
      <c r="AD128" s="66"/>
      <c r="AE128" s="66"/>
      <c r="AF128" s="103"/>
    </row>
    <row r="129" spans="2:32" ht="25.5" x14ac:dyDescent="0.25">
      <c r="B129" s="91"/>
      <c r="C129" s="19"/>
      <c r="D129" s="66"/>
      <c r="E129" s="66"/>
      <c r="F129" s="66"/>
      <c r="G129" s="66"/>
      <c r="H129" s="66"/>
      <c r="I129" s="66"/>
      <c r="J129" s="66"/>
      <c r="K129" s="66"/>
      <c r="L129" s="66"/>
      <c r="M129" s="77"/>
      <c r="N129" s="66"/>
      <c r="O129" s="82"/>
      <c r="P129" s="82"/>
      <c r="Q129" s="82"/>
      <c r="R129" s="77"/>
      <c r="S129" s="66"/>
      <c r="T129" s="103"/>
      <c r="U129" s="52" t="s">
        <v>530</v>
      </c>
      <c r="V129" s="52" t="s">
        <v>531</v>
      </c>
      <c r="W129" s="37">
        <v>1</v>
      </c>
      <c r="X129" s="37" t="s">
        <v>285</v>
      </c>
      <c r="Y129" s="103"/>
      <c r="Z129" s="10">
        <v>43647</v>
      </c>
      <c r="AA129" s="10">
        <v>43708</v>
      </c>
      <c r="AB129" s="91"/>
      <c r="AC129" s="66"/>
      <c r="AD129" s="66"/>
      <c r="AE129" s="66"/>
      <c r="AF129" s="103"/>
    </row>
    <row r="130" spans="2:32" ht="25.5" x14ac:dyDescent="0.25">
      <c r="B130" s="91"/>
      <c r="C130" s="19"/>
      <c r="D130" s="66"/>
      <c r="E130" s="66"/>
      <c r="F130" s="66"/>
      <c r="G130" s="66"/>
      <c r="H130" s="66"/>
      <c r="I130" s="66"/>
      <c r="J130" s="66"/>
      <c r="K130" s="66"/>
      <c r="L130" s="66"/>
      <c r="M130" s="77"/>
      <c r="N130" s="66"/>
      <c r="O130" s="82"/>
      <c r="P130" s="82"/>
      <c r="Q130" s="82"/>
      <c r="R130" s="77"/>
      <c r="S130" s="66"/>
      <c r="T130" s="103"/>
      <c r="U130" s="52" t="s">
        <v>532</v>
      </c>
      <c r="V130" s="52" t="s">
        <v>533</v>
      </c>
      <c r="W130" s="37">
        <v>1</v>
      </c>
      <c r="X130" s="37" t="s">
        <v>285</v>
      </c>
      <c r="Y130" s="103"/>
      <c r="Z130" s="10">
        <v>43647</v>
      </c>
      <c r="AA130" s="10">
        <v>43708</v>
      </c>
      <c r="AB130" s="91"/>
      <c r="AC130" s="66"/>
      <c r="AD130" s="66"/>
      <c r="AE130" s="66"/>
      <c r="AF130" s="103"/>
    </row>
    <row r="131" spans="2:32" ht="25.5" x14ac:dyDescent="0.25">
      <c r="B131" s="91"/>
      <c r="C131" s="19"/>
      <c r="D131" s="66"/>
      <c r="E131" s="66"/>
      <c r="F131" s="66"/>
      <c r="G131" s="66"/>
      <c r="H131" s="66"/>
      <c r="I131" s="66"/>
      <c r="J131" s="66"/>
      <c r="K131" s="66"/>
      <c r="L131" s="66"/>
      <c r="M131" s="77"/>
      <c r="N131" s="66"/>
      <c r="O131" s="82"/>
      <c r="P131" s="82"/>
      <c r="Q131" s="82"/>
      <c r="R131" s="77"/>
      <c r="S131" s="66"/>
      <c r="T131" s="103"/>
      <c r="U131" s="52" t="s">
        <v>534</v>
      </c>
      <c r="V131" s="52" t="s">
        <v>535</v>
      </c>
      <c r="W131" s="37">
        <v>1</v>
      </c>
      <c r="X131" s="37" t="s">
        <v>285</v>
      </c>
      <c r="Y131" s="103"/>
      <c r="Z131" s="10">
        <v>43678</v>
      </c>
      <c r="AA131" s="10">
        <v>43708</v>
      </c>
      <c r="AB131" s="91"/>
      <c r="AC131" s="66"/>
      <c r="AD131" s="66"/>
      <c r="AE131" s="66"/>
      <c r="AF131" s="103"/>
    </row>
    <row r="132" spans="2:32" ht="25.5" x14ac:dyDescent="0.25">
      <c r="B132" s="91"/>
      <c r="C132" s="19"/>
      <c r="D132" s="66"/>
      <c r="E132" s="66"/>
      <c r="F132" s="66"/>
      <c r="G132" s="66"/>
      <c r="H132" s="66"/>
      <c r="I132" s="66"/>
      <c r="J132" s="66"/>
      <c r="K132" s="66"/>
      <c r="L132" s="66"/>
      <c r="M132" s="77"/>
      <c r="N132" s="66"/>
      <c r="O132" s="82"/>
      <c r="P132" s="82"/>
      <c r="Q132" s="82"/>
      <c r="R132" s="77"/>
      <c r="S132" s="66"/>
      <c r="T132" s="103"/>
      <c r="U132" s="52" t="s">
        <v>536</v>
      </c>
      <c r="V132" s="52" t="s">
        <v>537</v>
      </c>
      <c r="W132" s="37">
        <v>1</v>
      </c>
      <c r="X132" s="37" t="s">
        <v>285</v>
      </c>
      <c r="Y132" s="103"/>
      <c r="Z132" s="10">
        <v>43678</v>
      </c>
      <c r="AA132" s="10">
        <v>43738</v>
      </c>
      <c r="AB132" s="92"/>
      <c r="AC132" s="66"/>
      <c r="AD132" s="66"/>
      <c r="AE132" s="66"/>
      <c r="AF132" s="103"/>
    </row>
    <row r="133" spans="2:32" ht="25.5" customHeight="1" x14ac:dyDescent="0.25">
      <c r="B133" s="91"/>
      <c r="C133" s="19"/>
      <c r="D133" s="66"/>
      <c r="E133" s="66"/>
      <c r="F133" s="66"/>
      <c r="G133" s="66"/>
      <c r="H133" s="66" t="s">
        <v>538</v>
      </c>
      <c r="I133" s="66" t="s">
        <v>539</v>
      </c>
      <c r="J133" s="66" t="s">
        <v>39</v>
      </c>
      <c r="K133" s="66"/>
      <c r="L133" s="66" t="s">
        <v>40</v>
      </c>
      <c r="M133" s="81">
        <v>0</v>
      </c>
      <c r="N133" s="82">
        <v>0.25</v>
      </c>
      <c r="O133" s="82">
        <v>0.5</v>
      </c>
      <c r="P133" s="82">
        <v>0.75</v>
      </c>
      <c r="Q133" s="82">
        <v>1</v>
      </c>
      <c r="R133" s="77" t="s">
        <v>285</v>
      </c>
      <c r="S133" s="66" t="s">
        <v>286</v>
      </c>
      <c r="T133" s="106" t="s">
        <v>540</v>
      </c>
      <c r="U133" s="36" t="s">
        <v>541</v>
      </c>
      <c r="V133" s="31" t="s">
        <v>542</v>
      </c>
      <c r="W133" s="37">
        <v>1</v>
      </c>
      <c r="X133" s="22" t="s">
        <v>285</v>
      </c>
      <c r="Y133" s="106" t="s">
        <v>286</v>
      </c>
      <c r="Z133" s="38">
        <v>43497</v>
      </c>
      <c r="AA133" s="38">
        <v>43524</v>
      </c>
      <c r="AB133" s="90"/>
      <c r="AC133" s="90"/>
      <c r="AD133" s="90"/>
      <c r="AE133" s="90" t="s">
        <v>517</v>
      </c>
      <c r="AF133" s="106" t="s">
        <v>292</v>
      </c>
    </row>
    <row r="134" spans="2:32" x14ac:dyDescent="0.25">
      <c r="B134" s="91"/>
      <c r="C134" s="19"/>
      <c r="D134" s="66"/>
      <c r="E134" s="66"/>
      <c r="F134" s="66"/>
      <c r="G134" s="66"/>
      <c r="H134" s="66"/>
      <c r="I134" s="66"/>
      <c r="J134" s="66"/>
      <c r="K134" s="66"/>
      <c r="L134" s="66"/>
      <c r="M134" s="81"/>
      <c r="N134" s="82"/>
      <c r="O134" s="82"/>
      <c r="P134" s="82"/>
      <c r="Q134" s="82"/>
      <c r="R134" s="77"/>
      <c r="S134" s="66"/>
      <c r="T134" s="107"/>
      <c r="U134" s="36" t="s">
        <v>543</v>
      </c>
      <c r="V134" s="31" t="s">
        <v>544</v>
      </c>
      <c r="W134" s="37">
        <v>1</v>
      </c>
      <c r="X134" s="29" t="s">
        <v>285</v>
      </c>
      <c r="Y134" s="107"/>
      <c r="Z134" s="38">
        <v>43497</v>
      </c>
      <c r="AA134" s="38">
        <v>43555</v>
      </c>
      <c r="AB134" s="91"/>
      <c r="AC134" s="91"/>
      <c r="AD134" s="91"/>
      <c r="AE134" s="91"/>
      <c r="AF134" s="107"/>
    </row>
    <row r="135" spans="2:32" ht="25.5" x14ac:dyDescent="0.25">
      <c r="B135" s="91"/>
      <c r="C135" s="19"/>
      <c r="D135" s="66"/>
      <c r="E135" s="66"/>
      <c r="F135" s="66"/>
      <c r="G135" s="66"/>
      <c r="H135" s="66"/>
      <c r="I135" s="66"/>
      <c r="J135" s="66"/>
      <c r="K135" s="66"/>
      <c r="L135" s="66"/>
      <c r="M135" s="81"/>
      <c r="N135" s="82"/>
      <c r="O135" s="82"/>
      <c r="P135" s="82"/>
      <c r="Q135" s="82"/>
      <c r="R135" s="77"/>
      <c r="S135" s="66"/>
      <c r="T135" s="107"/>
      <c r="U135" s="36" t="s">
        <v>545</v>
      </c>
      <c r="V135" s="31" t="s">
        <v>546</v>
      </c>
      <c r="W135" s="37">
        <v>7</v>
      </c>
      <c r="X135" s="29" t="s">
        <v>285</v>
      </c>
      <c r="Y135" s="107"/>
      <c r="Z135" s="38">
        <v>43556</v>
      </c>
      <c r="AA135" s="38">
        <v>43769</v>
      </c>
      <c r="AB135" s="91"/>
      <c r="AC135" s="91"/>
      <c r="AD135" s="91"/>
      <c r="AE135" s="91"/>
      <c r="AF135" s="107"/>
    </row>
    <row r="136" spans="2:32" ht="25.5" x14ac:dyDescent="0.25">
      <c r="B136" s="91"/>
      <c r="C136" s="19"/>
      <c r="D136" s="66"/>
      <c r="E136" s="66"/>
      <c r="F136" s="66"/>
      <c r="G136" s="66"/>
      <c r="H136" s="66"/>
      <c r="I136" s="66"/>
      <c r="J136" s="66"/>
      <c r="K136" s="66"/>
      <c r="L136" s="66"/>
      <c r="M136" s="81"/>
      <c r="N136" s="82"/>
      <c r="O136" s="82"/>
      <c r="P136" s="82"/>
      <c r="Q136" s="82"/>
      <c r="R136" s="77"/>
      <c r="S136" s="66"/>
      <c r="T136" s="107"/>
      <c r="U136" s="14" t="s">
        <v>547</v>
      </c>
      <c r="V136" s="19" t="s">
        <v>548</v>
      </c>
      <c r="W136" s="20">
        <v>1</v>
      </c>
      <c r="X136" s="20" t="s">
        <v>285</v>
      </c>
      <c r="Y136" s="107"/>
      <c r="Z136" s="38">
        <v>43556</v>
      </c>
      <c r="AA136" s="38">
        <v>43616</v>
      </c>
      <c r="AB136" s="91"/>
      <c r="AC136" s="91"/>
      <c r="AD136" s="91"/>
      <c r="AE136" s="91"/>
      <c r="AF136" s="107"/>
    </row>
    <row r="137" spans="2:32" ht="38.25" x14ac:dyDescent="0.25">
      <c r="B137" s="91"/>
      <c r="C137" s="19"/>
      <c r="D137" s="66"/>
      <c r="E137" s="66"/>
      <c r="F137" s="66"/>
      <c r="G137" s="66"/>
      <c r="H137" s="66"/>
      <c r="I137" s="66"/>
      <c r="J137" s="66"/>
      <c r="K137" s="66"/>
      <c r="L137" s="66"/>
      <c r="M137" s="81"/>
      <c r="N137" s="82"/>
      <c r="O137" s="82"/>
      <c r="P137" s="82"/>
      <c r="Q137" s="82"/>
      <c r="R137" s="77"/>
      <c r="S137" s="66"/>
      <c r="T137" s="107"/>
      <c r="U137" s="36" t="s">
        <v>549</v>
      </c>
      <c r="V137" s="31" t="s">
        <v>550</v>
      </c>
      <c r="W137" s="37">
        <v>1</v>
      </c>
      <c r="X137" s="29" t="s">
        <v>285</v>
      </c>
      <c r="Y137" s="107"/>
      <c r="Z137" s="38">
        <v>43556</v>
      </c>
      <c r="AA137" s="38">
        <v>43616</v>
      </c>
      <c r="AB137" s="91"/>
      <c r="AC137" s="91"/>
      <c r="AD137" s="91"/>
      <c r="AE137" s="91"/>
      <c r="AF137" s="107"/>
    </row>
    <row r="138" spans="2:32" ht="38.25" x14ac:dyDescent="0.25">
      <c r="B138" s="91"/>
      <c r="C138" s="19"/>
      <c r="D138" s="66"/>
      <c r="E138" s="66"/>
      <c r="F138" s="66"/>
      <c r="G138" s="66"/>
      <c r="H138" s="66"/>
      <c r="I138" s="66"/>
      <c r="J138" s="66"/>
      <c r="K138" s="66"/>
      <c r="L138" s="66"/>
      <c r="M138" s="81"/>
      <c r="N138" s="82"/>
      <c r="O138" s="82"/>
      <c r="P138" s="82"/>
      <c r="Q138" s="82"/>
      <c r="R138" s="77"/>
      <c r="S138" s="66"/>
      <c r="T138" s="107"/>
      <c r="U138" s="36" t="s">
        <v>551</v>
      </c>
      <c r="V138" s="31" t="s">
        <v>552</v>
      </c>
      <c r="W138" s="37">
        <v>1</v>
      </c>
      <c r="X138" s="29" t="s">
        <v>285</v>
      </c>
      <c r="Y138" s="107"/>
      <c r="Z138" s="38">
        <v>43556</v>
      </c>
      <c r="AA138" s="38">
        <v>43616</v>
      </c>
      <c r="AB138" s="91"/>
      <c r="AC138" s="91"/>
      <c r="AD138" s="91"/>
      <c r="AE138" s="91"/>
      <c r="AF138" s="107"/>
    </row>
    <row r="139" spans="2:32" ht="51" x14ac:dyDescent="0.25">
      <c r="B139" s="91"/>
      <c r="C139" s="19"/>
      <c r="D139" s="66"/>
      <c r="E139" s="66"/>
      <c r="F139" s="66"/>
      <c r="G139" s="66"/>
      <c r="H139" s="66"/>
      <c r="I139" s="66"/>
      <c r="J139" s="66"/>
      <c r="K139" s="66"/>
      <c r="L139" s="66"/>
      <c r="M139" s="81"/>
      <c r="N139" s="82"/>
      <c r="O139" s="82"/>
      <c r="P139" s="82"/>
      <c r="Q139" s="82"/>
      <c r="R139" s="77"/>
      <c r="S139" s="66"/>
      <c r="T139" s="107"/>
      <c r="U139" s="36" t="s">
        <v>553</v>
      </c>
      <c r="V139" s="31" t="s">
        <v>554</v>
      </c>
      <c r="W139" s="37">
        <v>1</v>
      </c>
      <c r="X139" s="29" t="s">
        <v>285</v>
      </c>
      <c r="Y139" s="107"/>
      <c r="Z139" s="38">
        <v>43586</v>
      </c>
      <c r="AA139" s="38">
        <v>43677</v>
      </c>
      <c r="AB139" s="91"/>
      <c r="AC139" s="91"/>
      <c r="AD139" s="91"/>
      <c r="AE139" s="91"/>
      <c r="AF139" s="107"/>
    </row>
    <row r="140" spans="2:32" ht="38.25" x14ac:dyDescent="0.25">
      <c r="B140" s="91"/>
      <c r="C140" s="19"/>
      <c r="D140" s="66"/>
      <c r="E140" s="66"/>
      <c r="F140" s="66"/>
      <c r="G140" s="66"/>
      <c r="H140" s="66"/>
      <c r="I140" s="66"/>
      <c r="J140" s="66"/>
      <c r="K140" s="66"/>
      <c r="L140" s="66"/>
      <c r="M140" s="81"/>
      <c r="N140" s="82"/>
      <c r="O140" s="82"/>
      <c r="P140" s="82"/>
      <c r="Q140" s="82"/>
      <c r="R140" s="77"/>
      <c r="S140" s="66"/>
      <c r="T140" s="107"/>
      <c r="U140" s="36" t="s">
        <v>555</v>
      </c>
      <c r="V140" s="31" t="s">
        <v>556</v>
      </c>
      <c r="W140" s="37">
        <v>1</v>
      </c>
      <c r="X140" s="29" t="s">
        <v>285</v>
      </c>
      <c r="Y140" s="107"/>
      <c r="Z140" s="38">
        <v>43647</v>
      </c>
      <c r="AA140" s="38">
        <v>43677</v>
      </c>
      <c r="AB140" s="91"/>
      <c r="AC140" s="91"/>
      <c r="AD140" s="91"/>
      <c r="AE140" s="91"/>
      <c r="AF140" s="107"/>
    </row>
    <row r="141" spans="2:32" ht="51" x14ac:dyDescent="0.25">
      <c r="B141" s="91"/>
      <c r="C141" s="19"/>
      <c r="D141" s="66"/>
      <c r="E141" s="66"/>
      <c r="F141" s="66"/>
      <c r="G141" s="66"/>
      <c r="H141" s="66"/>
      <c r="I141" s="66"/>
      <c r="J141" s="66"/>
      <c r="K141" s="66"/>
      <c r="L141" s="66"/>
      <c r="M141" s="81"/>
      <c r="N141" s="82"/>
      <c r="O141" s="82"/>
      <c r="P141" s="82"/>
      <c r="Q141" s="82"/>
      <c r="R141" s="77"/>
      <c r="S141" s="66"/>
      <c r="T141" s="107"/>
      <c r="U141" s="36" t="s">
        <v>557</v>
      </c>
      <c r="V141" s="31" t="s">
        <v>558</v>
      </c>
      <c r="W141" s="37">
        <v>1</v>
      </c>
      <c r="X141" s="29" t="s">
        <v>285</v>
      </c>
      <c r="Y141" s="107"/>
      <c r="Z141" s="38">
        <v>43556</v>
      </c>
      <c r="AA141" s="38">
        <v>43677</v>
      </c>
      <c r="AB141" s="91"/>
      <c r="AC141" s="91"/>
      <c r="AD141" s="91"/>
      <c r="AE141" s="91"/>
      <c r="AF141" s="107"/>
    </row>
    <row r="142" spans="2:32" x14ac:dyDescent="0.25">
      <c r="B142" s="91"/>
      <c r="C142" s="19"/>
      <c r="D142" s="66"/>
      <c r="E142" s="66"/>
      <c r="F142" s="66"/>
      <c r="G142" s="66"/>
      <c r="H142" s="66"/>
      <c r="I142" s="66"/>
      <c r="J142" s="66"/>
      <c r="K142" s="66"/>
      <c r="L142" s="66"/>
      <c r="M142" s="81"/>
      <c r="N142" s="82"/>
      <c r="O142" s="82"/>
      <c r="P142" s="82"/>
      <c r="Q142" s="82"/>
      <c r="R142" s="77"/>
      <c r="S142" s="66"/>
      <c r="T142" s="107"/>
      <c r="U142" s="36" t="s">
        <v>559</v>
      </c>
      <c r="V142" s="31" t="s">
        <v>560</v>
      </c>
      <c r="W142" s="37">
        <v>1</v>
      </c>
      <c r="X142" s="29" t="s">
        <v>285</v>
      </c>
      <c r="Y142" s="107"/>
      <c r="Z142" s="38">
        <v>43556</v>
      </c>
      <c r="AA142" s="38">
        <v>43677</v>
      </c>
      <c r="AB142" s="91"/>
      <c r="AC142" s="91"/>
      <c r="AD142" s="91"/>
      <c r="AE142" s="91"/>
      <c r="AF142" s="107"/>
    </row>
    <row r="143" spans="2:32" ht="114.75" x14ac:dyDescent="0.25">
      <c r="B143" s="91"/>
      <c r="C143" s="19"/>
      <c r="D143" s="66"/>
      <c r="E143" s="66"/>
      <c r="F143" s="66"/>
      <c r="G143" s="66"/>
      <c r="H143" s="66"/>
      <c r="I143" s="66"/>
      <c r="J143" s="66"/>
      <c r="K143" s="66"/>
      <c r="L143" s="66"/>
      <c r="M143" s="81"/>
      <c r="N143" s="82"/>
      <c r="O143" s="82"/>
      <c r="P143" s="82"/>
      <c r="Q143" s="82"/>
      <c r="R143" s="77"/>
      <c r="S143" s="66"/>
      <c r="T143" s="107"/>
      <c r="U143" s="36" t="s">
        <v>561</v>
      </c>
      <c r="V143" s="31" t="s">
        <v>562</v>
      </c>
      <c r="W143" s="37">
        <v>1</v>
      </c>
      <c r="X143" s="29" t="s">
        <v>285</v>
      </c>
      <c r="Y143" s="107"/>
      <c r="Z143" s="38">
        <v>43617</v>
      </c>
      <c r="AA143" s="38">
        <v>43677</v>
      </c>
      <c r="AB143" s="91"/>
      <c r="AC143" s="91"/>
      <c r="AD143" s="91"/>
      <c r="AE143" s="91"/>
      <c r="AF143" s="107"/>
    </row>
    <row r="144" spans="2:32" ht="38.25" x14ac:dyDescent="0.25">
      <c r="B144" s="91"/>
      <c r="C144" s="19"/>
      <c r="D144" s="66"/>
      <c r="E144" s="66"/>
      <c r="F144" s="66"/>
      <c r="G144" s="66"/>
      <c r="H144" s="66"/>
      <c r="I144" s="66"/>
      <c r="J144" s="66"/>
      <c r="K144" s="66"/>
      <c r="L144" s="66"/>
      <c r="M144" s="81"/>
      <c r="N144" s="82"/>
      <c r="O144" s="82"/>
      <c r="P144" s="82"/>
      <c r="Q144" s="82"/>
      <c r="R144" s="77"/>
      <c r="S144" s="66"/>
      <c r="T144" s="107"/>
      <c r="U144" s="36" t="s">
        <v>563</v>
      </c>
      <c r="V144" s="31" t="s">
        <v>564</v>
      </c>
      <c r="W144" s="37">
        <v>2</v>
      </c>
      <c r="X144" s="29" t="s">
        <v>285</v>
      </c>
      <c r="Y144" s="107"/>
      <c r="Z144" s="38">
        <v>43586</v>
      </c>
      <c r="AA144" s="38">
        <v>43708</v>
      </c>
      <c r="AB144" s="91"/>
      <c r="AC144" s="91"/>
      <c r="AD144" s="91"/>
      <c r="AE144" s="91"/>
      <c r="AF144" s="107"/>
    </row>
    <row r="145" spans="2:32" ht="38.25" x14ac:dyDescent="0.25">
      <c r="B145" s="91"/>
      <c r="C145" s="19"/>
      <c r="D145" s="66"/>
      <c r="E145" s="66"/>
      <c r="F145" s="66"/>
      <c r="G145" s="66"/>
      <c r="H145" s="66"/>
      <c r="I145" s="66"/>
      <c r="J145" s="66"/>
      <c r="K145" s="66"/>
      <c r="L145" s="66"/>
      <c r="M145" s="81"/>
      <c r="N145" s="82"/>
      <c r="O145" s="82"/>
      <c r="P145" s="82"/>
      <c r="Q145" s="82"/>
      <c r="R145" s="77"/>
      <c r="S145" s="66"/>
      <c r="T145" s="107"/>
      <c r="U145" s="36" t="s">
        <v>565</v>
      </c>
      <c r="V145" s="31" t="s">
        <v>566</v>
      </c>
      <c r="W145" s="37">
        <v>1</v>
      </c>
      <c r="X145" s="29" t="s">
        <v>285</v>
      </c>
      <c r="Y145" s="107"/>
      <c r="Z145" s="38">
        <v>43617</v>
      </c>
      <c r="AA145" s="38">
        <v>43677</v>
      </c>
      <c r="AB145" s="91"/>
      <c r="AC145" s="91"/>
      <c r="AD145" s="91"/>
      <c r="AE145" s="91"/>
      <c r="AF145" s="107"/>
    </row>
    <row r="146" spans="2:32" ht="38.25" x14ac:dyDescent="0.25">
      <c r="B146" s="91"/>
      <c r="C146" s="19"/>
      <c r="D146" s="66"/>
      <c r="E146" s="66"/>
      <c r="F146" s="66"/>
      <c r="G146" s="66"/>
      <c r="H146" s="66"/>
      <c r="I146" s="66"/>
      <c r="J146" s="66"/>
      <c r="K146" s="66"/>
      <c r="L146" s="66"/>
      <c r="M146" s="81"/>
      <c r="N146" s="82"/>
      <c r="O146" s="82"/>
      <c r="P146" s="82"/>
      <c r="Q146" s="82"/>
      <c r="R146" s="77"/>
      <c r="S146" s="66"/>
      <c r="T146" s="107"/>
      <c r="U146" s="36" t="s">
        <v>567</v>
      </c>
      <c r="V146" s="31" t="s">
        <v>568</v>
      </c>
      <c r="W146" s="37">
        <v>1</v>
      </c>
      <c r="X146" s="29" t="s">
        <v>285</v>
      </c>
      <c r="Y146" s="107"/>
      <c r="Z146" s="38">
        <v>43647</v>
      </c>
      <c r="AA146" s="38">
        <v>43708</v>
      </c>
      <c r="AB146" s="91"/>
      <c r="AC146" s="91"/>
      <c r="AD146" s="91"/>
      <c r="AE146" s="91"/>
      <c r="AF146" s="107"/>
    </row>
    <row r="147" spans="2:32" ht="25.5" x14ac:dyDescent="0.25">
      <c r="B147" s="91"/>
      <c r="C147" s="19"/>
      <c r="D147" s="66"/>
      <c r="E147" s="66"/>
      <c r="F147" s="66"/>
      <c r="G147" s="66"/>
      <c r="H147" s="66"/>
      <c r="I147" s="66"/>
      <c r="J147" s="66"/>
      <c r="K147" s="66"/>
      <c r="L147" s="66"/>
      <c r="M147" s="81"/>
      <c r="N147" s="82"/>
      <c r="O147" s="82"/>
      <c r="P147" s="82"/>
      <c r="Q147" s="82"/>
      <c r="R147" s="77"/>
      <c r="S147" s="66"/>
      <c r="T147" s="107"/>
      <c r="U147" s="36" t="s">
        <v>569</v>
      </c>
      <c r="V147" s="31" t="s">
        <v>570</v>
      </c>
      <c r="W147" s="37">
        <v>1</v>
      </c>
      <c r="X147" s="29" t="s">
        <v>285</v>
      </c>
      <c r="Y147" s="107"/>
      <c r="Z147" s="38">
        <v>43678</v>
      </c>
      <c r="AA147" s="38">
        <v>43708</v>
      </c>
      <c r="AB147" s="91"/>
      <c r="AC147" s="91"/>
      <c r="AD147" s="91"/>
      <c r="AE147" s="91"/>
      <c r="AF147" s="107"/>
    </row>
    <row r="148" spans="2:32" ht="51" x14ac:dyDescent="0.25">
      <c r="B148" s="91"/>
      <c r="C148" s="19"/>
      <c r="D148" s="66"/>
      <c r="E148" s="66"/>
      <c r="F148" s="66"/>
      <c r="G148" s="66"/>
      <c r="H148" s="66"/>
      <c r="I148" s="66"/>
      <c r="J148" s="66"/>
      <c r="K148" s="66"/>
      <c r="L148" s="66"/>
      <c r="M148" s="81"/>
      <c r="N148" s="82"/>
      <c r="O148" s="82"/>
      <c r="P148" s="82"/>
      <c r="Q148" s="82"/>
      <c r="R148" s="77"/>
      <c r="S148" s="66"/>
      <c r="T148" s="107"/>
      <c r="U148" s="36" t="s">
        <v>571</v>
      </c>
      <c r="V148" s="31" t="s">
        <v>572</v>
      </c>
      <c r="W148" s="37">
        <v>1</v>
      </c>
      <c r="X148" s="29" t="s">
        <v>285</v>
      </c>
      <c r="Y148" s="107"/>
      <c r="Z148" s="38">
        <v>43586</v>
      </c>
      <c r="AA148" s="38">
        <v>43677</v>
      </c>
      <c r="AB148" s="91"/>
      <c r="AC148" s="91"/>
      <c r="AD148" s="91"/>
      <c r="AE148" s="91"/>
      <c r="AF148" s="107"/>
    </row>
    <row r="149" spans="2:32" ht="51" x14ac:dyDescent="0.25">
      <c r="B149" s="91"/>
      <c r="C149" s="19"/>
      <c r="D149" s="66"/>
      <c r="E149" s="66"/>
      <c r="F149" s="66"/>
      <c r="G149" s="66"/>
      <c r="H149" s="66"/>
      <c r="I149" s="66"/>
      <c r="J149" s="66"/>
      <c r="K149" s="66"/>
      <c r="L149" s="66"/>
      <c r="M149" s="81"/>
      <c r="N149" s="82"/>
      <c r="O149" s="82"/>
      <c r="P149" s="82"/>
      <c r="Q149" s="82"/>
      <c r="R149" s="77"/>
      <c r="S149" s="66"/>
      <c r="T149" s="107"/>
      <c r="U149" s="36" t="s">
        <v>573</v>
      </c>
      <c r="V149" s="31" t="s">
        <v>574</v>
      </c>
      <c r="W149" s="37">
        <v>1</v>
      </c>
      <c r="X149" s="29" t="s">
        <v>285</v>
      </c>
      <c r="Y149" s="107"/>
      <c r="Z149" s="38">
        <v>43617</v>
      </c>
      <c r="AA149" s="38">
        <v>43677</v>
      </c>
      <c r="AB149" s="91"/>
      <c r="AC149" s="91"/>
      <c r="AD149" s="91"/>
      <c r="AE149" s="91"/>
      <c r="AF149" s="107"/>
    </row>
    <row r="150" spans="2:32" ht="38.25" x14ac:dyDescent="0.25">
      <c r="B150" s="91"/>
      <c r="C150" s="19"/>
      <c r="D150" s="66"/>
      <c r="E150" s="66"/>
      <c r="F150" s="66"/>
      <c r="G150" s="66"/>
      <c r="H150" s="66"/>
      <c r="I150" s="66"/>
      <c r="J150" s="66"/>
      <c r="K150" s="66"/>
      <c r="L150" s="66"/>
      <c r="M150" s="81"/>
      <c r="N150" s="82"/>
      <c r="O150" s="82"/>
      <c r="P150" s="82"/>
      <c r="Q150" s="82"/>
      <c r="R150" s="77"/>
      <c r="S150" s="66"/>
      <c r="T150" s="107"/>
      <c r="U150" s="36" t="s">
        <v>575</v>
      </c>
      <c r="V150" s="31" t="s">
        <v>576</v>
      </c>
      <c r="W150" s="37">
        <v>1</v>
      </c>
      <c r="X150" s="29" t="s">
        <v>285</v>
      </c>
      <c r="Y150" s="107"/>
      <c r="Z150" s="38">
        <v>43617</v>
      </c>
      <c r="AA150" s="38">
        <v>43708</v>
      </c>
      <c r="AB150" s="91"/>
      <c r="AC150" s="91"/>
      <c r="AD150" s="91"/>
      <c r="AE150" s="91"/>
      <c r="AF150" s="107"/>
    </row>
    <row r="151" spans="2:32" ht="63.75" x14ac:dyDescent="0.25">
      <c r="B151" s="91"/>
      <c r="C151" s="19"/>
      <c r="D151" s="66"/>
      <c r="E151" s="66"/>
      <c r="F151" s="66"/>
      <c r="G151" s="66"/>
      <c r="H151" s="66"/>
      <c r="I151" s="66"/>
      <c r="J151" s="66"/>
      <c r="K151" s="66"/>
      <c r="L151" s="66"/>
      <c r="M151" s="81"/>
      <c r="N151" s="82"/>
      <c r="O151" s="82"/>
      <c r="P151" s="82"/>
      <c r="Q151" s="82"/>
      <c r="R151" s="77"/>
      <c r="S151" s="66"/>
      <c r="T151" s="107"/>
      <c r="U151" s="36" t="s">
        <v>577</v>
      </c>
      <c r="V151" s="31" t="s">
        <v>578</v>
      </c>
      <c r="W151" s="37">
        <v>1</v>
      </c>
      <c r="X151" s="29" t="s">
        <v>285</v>
      </c>
      <c r="Y151" s="107"/>
      <c r="Z151" s="38">
        <v>43647</v>
      </c>
      <c r="AA151" s="38">
        <v>43708</v>
      </c>
      <c r="AB151" s="91"/>
      <c r="AC151" s="91"/>
      <c r="AD151" s="91"/>
      <c r="AE151" s="91"/>
      <c r="AF151" s="107"/>
    </row>
    <row r="152" spans="2:32" ht="38.25" x14ac:dyDescent="0.25">
      <c r="B152" s="91"/>
      <c r="C152" s="19"/>
      <c r="D152" s="66"/>
      <c r="E152" s="66"/>
      <c r="F152" s="66"/>
      <c r="G152" s="66"/>
      <c r="H152" s="66"/>
      <c r="I152" s="66"/>
      <c r="J152" s="66"/>
      <c r="K152" s="66"/>
      <c r="L152" s="66"/>
      <c r="M152" s="81"/>
      <c r="N152" s="82"/>
      <c r="O152" s="82"/>
      <c r="P152" s="82"/>
      <c r="Q152" s="82"/>
      <c r="R152" s="77"/>
      <c r="S152" s="66"/>
      <c r="T152" s="107"/>
      <c r="U152" s="36" t="s">
        <v>579</v>
      </c>
      <c r="V152" s="31" t="s">
        <v>580</v>
      </c>
      <c r="W152" s="37">
        <v>1</v>
      </c>
      <c r="X152" s="29" t="s">
        <v>285</v>
      </c>
      <c r="Y152" s="107"/>
      <c r="Z152" s="38">
        <v>43647</v>
      </c>
      <c r="AA152" s="38">
        <v>43708</v>
      </c>
      <c r="AB152" s="91"/>
      <c r="AC152" s="91"/>
      <c r="AD152" s="91"/>
      <c r="AE152" s="91"/>
      <c r="AF152" s="107"/>
    </row>
    <row r="153" spans="2:32" ht="38.25" x14ac:dyDescent="0.25">
      <c r="B153" s="91"/>
      <c r="C153" s="19"/>
      <c r="D153" s="66"/>
      <c r="E153" s="66"/>
      <c r="F153" s="66"/>
      <c r="G153" s="66"/>
      <c r="H153" s="66"/>
      <c r="I153" s="66"/>
      <c r="J153" s="66"/>
      <c r="K153" s="66"/>
      <c r="L153" s="66"/>
      <c r="M153" s="81"/>
      <c r="N153" s="82"/>
      <c r="O153" s="82"/>
      <c r="P153" s="82"/>
      <c r="Q153" s="82"/>
      <c r="R153" s="77"/>
      <c r="S153" s="66"/>
      <c r="T153" s="107"/>
      <c r="U153" s="36" t="s">
        <v>581</v>
      </c>
      <c r="V153" s="31" t="s">
        <v>582</v>
      </c>
      <c r="W153" s="37">
        <v>1</v>
      </c>
      <c r="X153" s="29" t="s">
        <v>285</v>
      </c>
      <c r="Y153" s="107"/>
      <c r="Z153" s="38">
        <v>43678</v>
      </c>
      <c r="AA153" s="38">
        <v>43738</v>
      </c>
      <c r="AB153" s="91"/>
      <c r="AC153" s="91"/>
      <c r="AD153" s="91"/>
      <c r="AE153" s="91"/>
      <c r="AF153" s="107"/>
    </row>
    <row r="154" spans="2:32" ht="38.25" x14ac:dyDescent="0.25">
      <c r="B154" s="91"/>
      <c r="C154" s="19"/>
      <c r="D154" s="66"/>
      <c r="E154" s="66"/>
      <c r="F154" s="66"/>
      <c r="G154" s="66"/>
      <c r="H154" s="66"/>
      <c r="I154" s="66"/>
      <c r="J154" s="66"/>
      <c r="K154" s="66"/>
      <c r="L154" s="66"/>
      <c r="M154" s="81"/>
      <c r="N154" s="82"/>
      <c r="O154" s="82"/>
      <c r="P154" s="82"/>
      <c r="Q154" s="82"/>
      <c r="R154" s="77"/>
      <c r="S154" s="66"/>
      <c r="T154" s="107"/>
      <c r="U154" s="36" t="s">
        <v>583</v>
      </c>
      <c r="V154" s="31" t="s">
        <v>584</v>
      </c>
      <c r="W154" s="37">
        <v>1</v>
      </c>
      <c r="X154" s="29" t="s">
        <v>285</v>
      </c>
      <c r="Y154" s="107"/>
      <c r="Z154" s="38">
        <v>43678</v>
      </c>
      <c r="AA154" s="38">
        <v>43738</v>
      </c>
      <c r="AB154" s="91"/>
      <c r="AC154" s="91"/>
      <c r="AD154" s="91"/>
      <c r="AE154" s="91"/>
      <c r="AF154" s="107"/>
    </row>
    <row r="155" spans="2:32" ht="51" x14ac:dyDescent="0.25">
      <c r="B155" s="91"/>
      <c r="C155" s="19"/>
      <c r="D155" s="66"/>
      <c r="E155" s="66"/>
      <c r="F155" s="66"/>
      <c r="G155" s="66"/>
      <c r="H155" s="66"/>
      <c r="I155" s="66"/>
      <c r="J155" s="66"/>
      <c r="K155" s="66"/>
      <c r="L155" s="66"/>
      <c r="M155" s="81"/>
      <c r="N155" s="82"/>
      <c r="O155" s="82"/>
      <c r="P155" s="82"/>
      <c r="Q155" s="82"/>
      <c r="R155" s="77"/>
      <c r="S155" s="66"/>
      <c r="T155" s="107"/>
      <c r="U155" s="36" t="s">
        <v>585</v>
      </c>
      <c r="V155" s="31" t="s">
        <v>586</v>
      </c>
      <c r="W155" s="37">
        <v>1</v>
      </c>
      <c r="X155" s="29" t="s">
        <v>285</v>
      </c>
      <c r="Y155" s="107"/>
      <c r="Z155" s="38">
        <v>43678</v>
      </c>
      <c r="AA155" s="38">
        <v>43738</v>
      </c>
      <c r="AB155" s="91"/>
      <c r="AC155" s="91"/>
      <c r="AD155" s="91"/>
      <c r="AE155" s="91"/>
      <c r="AF155" s="107"/>
    </row>
    <row r="156" spans="2:32" ht="38.25" x14ac:dyDescent="0.25">
      <c r="B156" s="91"/>
      <c r="C156" s="19"/>
      <c r="D156" s="66"/>
      <c r="E156" s="66"/>
      <c r="F156" s="66"/>
      <c r="G156" s="66"/>
      <c r="H156" s="66"/>
      <c r="I156" s="66"/>
      <c r="J156" s="66"/>
      <c r="K156" s="66"/>
      <c r="L156" s="66"/>
      <c r="M156" s="81"/>
      <c r="N156" s="82"/>
      <c r="O156" s="82"/>
      <c r="P156" s="82"/>
      <c r="Q156" s="82"/>
      <c r="R156" s="77"/>
      <c r="S156" s="66"/>
      <c r="T156" s="107"/>
      <c r="U156" s="36" t="s">
        <v>587</v>
      </c>
      <c r="V156" s="31" t="s">
        <v>588</v>
      </c>
      <c r="W156" s="37">
        <v>1</v>
      </c>
      <c r="X156" s="29" t="s">
        <v>285</v>
      </c>
      <c r="Y156" s="107"/>
      <c r="Z156" s="38">
        <v>43678</v>
      </c>
      <c r="AA156" s="38">
        <v>43738</v>
      </c>
      <c r="AB156" s="91"/>
      <c r="AC156" s="91"/>
      <c r="AD156" s="91"/>
      <c r="AE156" s="91"/>
      <c r="AF156" s="107"/>
    </row>
    <row r="157" spans="2:32" ht="127.5" x14ac:dyDescent="0.25">
      <c r="B157" s="91"/>
      <c r="C157" s="19"/>
      <c r="D157" s="66"/>
      <c r="E157" s="66"/>
      <c r="F157" s="66"/>
      <c r="G157" s="66"/>
      <c r="H157" s="66"/>
      <c r="I157" s="66"/>
      <c r="J157" s="66"/>
      <c r="K157" s="66"/>
      <c r="L157" s="66"/>
      <c r="M157" s="81"/>
      <c r="N157" s="82"/>
      <c r="O157" s="82"/>
      <c r="P157" s="82"/>
      <c r="Q157" s="82"/>
      <c r="R157" s="77"/>
      <c r="S157" s="66"/>
      <c r="T157" s="107"/>
      <c r="U157" s="36" t="s">
        <v>589</v>
      </c>
      <c r="V157" s="31" t="s">
        <v>590</v>
      </c>
      <c r="W157" s="37">
        <v>1</v>
      </c>
      <c r="X157" s="29" t="s">
        <v>285</v>
      </c>
      <c r="Y157" s="107"/>
      <c r="Z157" s="38">
        <v>43678</v>
      </c>
      <c r="AA157" s="38">
        <v>43769</v>
      </c>
      <c r="AB157" s="91"/>
      <c r="AC157" s="91"/>
      <c r="AD157" s="91"/>
      <c r="AE157" s="91"/>
      <c r="AF157" s="107"/>
    </row>
    <row r="158" spans="2:32" ht="51" x14ac:dyDescent="0.25">
      <c r="B158" s="91"/>
      <c r="C158" s="19"/>
      <c r="D158" s="66"/>
      <c r="E158" s="66"/>
      <c r="F158" s="66"/>
      <c r="G158" s="66"/>
      <c r="H158" s="66"/>
      <c r="I158" s="66"/>
      <c r="J158" s="66"/>
      <c r="K158" s="66"/>
      <c r="L158" s="66"/>
      <c r="M158" s="81"/>
      <c r="N158" s="82"/>
      <c r="O158" s="82"/>
      <c r="P158" s="82"/>
      <c r="Q158" s="82"/>
      <c r="R158" s="77"/>
      <c r="S158" s="66"/>
      <c r="T158" s="107"/>
      <c r="U158" s="36" t="s">
        <v>591</v>
      </c>
      <c r="V158" s="31" t="s">
        <v>592</v>
      </c>
      <c r="W158" s="37">
        <v>1</v>
      </c>
      <c r="X158" s="29" t="s">
        <v>285</v>
      </c>
      <c r="Y158" s="107"/>
      <c r="Z158" s="38">
        <v>43739</v>
      </c>
      <c r="AA158" s="38">
        <v>43769</v>
      </c>
      <c r="AB158" s="91"/>
      <c r="AC158" s="91"/>
      <c r="AD158" s="91"/>
      <c r="AE158" s="91"/>
      <c r="AF158" s="107"/>
    </row>
    <row r="159" spans="2:32" ht="38.25" x14ac:dyDescent="0.25">
      <c r="B159" s="91"/>
      <c r="C159" s="19"/>
      <c r="D159" s="66"/>
      <c r="E159" s="66"/>
      <c r="F159" s="66"/>
      <c r="G159" s="66"/>
      <c r="H159" s="66"/>
      <c r="I159" s="66"/>
      <c r="J159" s="66"/>
      <c r="K159" s="66"/>
      <c r="L159" s="66"/>
      <c r="M159" s="81"/>
      <c r="N159" s="82"/>
      <c r="O159" s="82"/>
      <c r="P159" s="82"/>
      <c r="Q159" s="82"/>
      <c r="R159" s="77"/>
      <c r="S159" s="66"/>
      <c r="T159" s="107"/>
      <c r="U159" s="36" t="s">
        <v>593</v>
      </c>
      <c r="V159" s="31" t="s">
        <v>594</v>
      </c>
      <c r="W159" s="37">
        <v>1</v>
      </c>
      <c r="X159" s="29" t="s">
        <v>285</v>
      </c>
      <c r="Y159" s="107"/>
      <c r="Z159" s="38">
        <v>43739</v>
      </c>
      <c r="AA159" s="38">
        <v>43769</v>
      </c>
      <c r="AB159" s="91"/>
      <c r="AC159" s="91"/>
      <c r="AD159" s="91"/>
      <c r="AE159" s="91"/>
      <c r="AF159" s="107"/>
    </row>
    <row r="160" spans="2:32" ht="51" x14ac:dyDescent="0.25">
      <c r="B160" s="91"/>
      <c r="C160" s="19"/>
      <c r="D160" s="66"/>
      <c r="E160" s="66"/>
      <c r="F160" s="66"/>
      <c r="G160" s="66"/>
      <c r="H160" s="66"/>
      <c r="I160" s="66"/>
      <c r="J160" s="66"/>
      <c r="K160" s="66"/>
      <c r="L160" s="66"/>
      <c r="M160" s="81"/>
      <c r="N160" s="82"/>
      <c r="O160" s="82"/>
      <c r="P160" s="82"/>
      <c r="Q160" s="82"/>
      <c r="R160" s="77"/>
      <c r="S160" s="66"/>
      <c r="T160" s="107"/>
      <c r="U160" s="36" t="s">
        <v>595</v>
      </c>
      <c r="V160" s="31" t="s">
        <v>596</v>
      </c>
      <c r="W160" s="37">
        <v>1</v>
      </c>
      <c r="X160" s="29" t="s">
        <v>285</v>
      </c>
      <c r="Y160" s="107"/>
      <c r="Z160" s="38">
        <v>43586</v>
      </c>
      <c r="AA160" s="38">
        <v>43677</v>
      </c>
      <c r="AB160" s="91"/>
      <c r="AC160" s="91"/>
      <c r="AD160" s="91"/>
      <c r="AE160" s="91"/>
      <c r="AF160" s="107"/>
    </row>
    <row r="161" spans="2:32" ht="38.25" x14ac:dyDescent="0.25">
      <c r="B161" s="91"/>
      <c r="C161" s="19"/>
      <c r="D161" s="66"/>
      <c r="E161" s="66"/>
      <c r="F161" s="66"/>
      <c r="G161" s="66"/>
      <c r="H161" s="66"/>
      <c r="I161" s="66"/>
      <c r="J161" s="66"/>
      <c r="K161" s="66"/>
      <c r="L161" s="66"/>
      <c r="M161" s="81"/>
      <c r="N161" s="82"/>
      <c r="O161" s="82"/>
      <c r="P161" s="82"/>
      <c r="Q161" s="82"/>
      <c r="R161" s="77"/>
      <c r="S161" s="66"/>
      <c r="T161" s="107"/>
      <c r="U161" s="36" t="s">
        <v>597</v>
      </c>
      <c r="V161" s="31" t="s">
        <v>598</v>
      </c>
      <c r="W161" s="37">
        <v>1</v>
      </c>
      <c r="X161" s="29" t="s">
        <v>285</v>
      </c>
      <c r="Y161" s="107"/>
      <c r="Z161" s="38">
        <v>43586</v>
      </c>
      <c r="AA161" s="38">
        <v>43677</v>
      </c>
      <c r="AB161" s="91"/>
      <c r="AC161" s="91"/>
      <c r="AD161" s="91"/>
      <c r="AE161" s="91"/>
      <c r="AF161" s="107"/>
    </row>
    <row r="162" spans="2:32" ht="51" x14ac:dyDescent="0.25">
      <c r="B162" s="91"/>
      <c r="C162" s="19"/>
      <c r="D162" s="66"/>
      <c r="E162" s="66"/>
      <c r="F162" s="66"/>
      <c r="G162" s="66"/>
      <c r="H162" s="66"/>
      <c r="I162" s="66"/>
      <c r="J162" s="66"/>
      <c r="K162" s="66"/>
      <c r="L162" s="66"/>
      <c r="M162" s="81"/>
      <c r="N162" s="82"/>
      <c r="O162" s="82"/>
      <c r="P162" s="82"/>
      <c r="Q162" s="82"/>
      <c r="R162" s="77"/>
      <c r="S162" s="66"/>
      <c r="T162" s="107"/>
      <c r="U162" s="36" t="s">
        <v>599</v>
      </c>
      <c r="V162" s="31" t="s">
        <v>600</v>
      </c>
      <c r="W162" s="37">
        <v>1</v>
      </c>
      <c r="X162" s="29" t="s">
        <v>285</v>
      </c>
      <c r="Y162" s="107"/>
      <c r="Z162" s="38">
        <v>43586</v>
      </c>
      <c r="AA162" s="38">
        <v>43677</v>
      </c>
      <c r="AB162" s="91"/>
      <c r="AC162" s="91"/>
      <c r="AD162" s="91"/>
      <c r="AE162" s="91"/>
      <c r="AF162" s="107"/>
    </row>
    <row r="163" spans="2:32" ht="38.25" x14ac:dyDescent="0.25">
      <c r="B163" s="91"/>
      <c r="C163" s="19"/>
      <c r="D163" s="66"/>
      <c r="E163" s="66"/>
      <c r="F163" s="66"/>
      <c r="G163" s="66"/>
      <c r="H163" s="66"/>
      <c r="I163" s="66"/>
      <c r="J163" s="66"/>
      <c r="K163" s="66"/>
      <c r="L163" s="66"/>
      <c r="M163" s="81"/>
      <c r="N163" s="82"/>
      <c r="O163" s="82"/>
      <c r="P163" s="82"/>
      <c r="Q163" s="82"/>
      <c r="R163" s="77"/>
      <c r="S163" s="66"/>
      <c r="T163" s="107"/>
      <c r="U163" s="36" t="s">
        <v>601</v>
      </c>
      <c r="V163" s="31" t="s">
        <v>602</v>
      </c>
      <c r="W163" s="37">
        <v>1</v>
      </c>
      <c r="X163" s="29" t="s">
        <v>285</v>
      </c>
      <c r="Y163" s="107"/>
      <c r="Z163" s="38">
        <v>43586</v>
      </c>
      <c r="AA163" s="38">
        <v>43677</v>
      </c>
      <c r="AB163" s="91"/>
      <c r="AC163" s="91"/>
      <c r="AD163" s="91"/>
      <c r="AE163" s="91"/>
      <c r="AF163" s="107"/>
    </row>
    <row r="164" spans="2:32" ht="38.25" x14ac:dyDescent="0.25">
      <c r="B164" s="91"/>
      <c r="C164" s="19"/>
      <c r="D164" s="66"/>
      <c r="E164" s="66"/>
      <c r="F164" s="66"/>
      <c r="G164" s="66"/>
      <c r="H164" s="66"/>
      <c r="I164" s="66"/>
      <c r="J164" s="66"/>
      <c r="K164" s="66"/>
      <c r="L164" s="66"/>
      <c r="M164" s="81"/>
      <c r="N164" s="82"/>
      <c r="O164" s="82"/>
      <c r="P164" s="82"/>
      <c r="Q164" s="82"/>
      <c r="R164" s="77"/>
      <c r="S164" s="66"/>
      <c r="T164" s="107"/>
      <c r="U164" s="36" t="s">
        <v>603</v>
      </c>
      <c r="V164" s="31" t="s">
        <v>604</v>
      </c>
      <c r="W164" s="37">
        <v>1</v>
      </c>
      <c r="X164" s="29" t="s">
        <v>285</v>
      </c>
      <c r="Y164" s="107"/>
      <c r="Z164" s="38">
        <v>43586</v>
      </c>
      <c r="AA164" s="38">
        <v>43677</v>
      </c>
      <c r="AB164" s="91"/>
      <c r="AC164" s="91"/>
      <c r="AD164" s="91"/>
      <c r="AE164" s="91"/>
      <c r="AF164" s="107"/>
    </row>
    <row r="165" spans="2:32" ht="38.25" x14ac:dyDescent="0.25">
      <c r="B165" s="91"/>
      <c r="C165" s="19"/>
      <c r="D165" s="66"/>
      <c r="E165" s="66"/>
      <c r="F165" s="66"/>
      <c r="G165" s="66"/>
      <c r="H165" s="66"/>
      <c r="I165" s="66"/>
      <c r="J165" s="66"/>
      <c r="K165" s="66"/>
      <c r="L165" s="66"/>
      <c r="M165" s="81"/>
      <c r="N165" s="82"/>
      <c r="O165" s="82"/>
      <c r="P165" s="82"/>
      <c r="Q165" s="82"/>
      <c r="R165" s="77"/>
      <c r="S165" s="66"/>
      <c r="T165" s="107"/>
      <c r="U165" s="36" t="s">
        <v>605</v>
      </c>
      <c r="V165" s="31" t="s">
        <v>606</v>
      </c>
      <c r="W165" s="37">
        <v>1</v>
      </c>
      <c r="X165" s="29" t="s">
        <v>285</v>
      </c>
      <c r="Y165" s="107"/>
      <c r="Z165" s="38">
        <v>43586</v>
      </c>
      <c r="AA165" s="38">
        <v>43677</v>
      </c>
      <c r="AB165" s="91"/>
      <c r="AC165" s="91"/>
      <c r="AD165" s="91"/>
      <c r="AE165" s="91"/>
      <c r="AF165" s="107"/>
    </row>
    <row r="166" spans="2:32" ht="51" x14ac:dyDescent="0.25">
      <c r="B166" s="91"/>
      <c r="C166" s="19"/>
      <c r="D166" s="66"/>
      <c r="E166" s="66"/>
      <c r="F166" s="66"/>
      <c r="G166" s="66"/>
      <c r="H166" s="66"/>
      <c r="I166" s="66"/>
      <c r="J166" s="66"/>
      <c r="K166" s="66"/>
      <c r="L166" s="66"/>
      <c r="M166" s="81"/>
      <c r="N166" s="82"/>
      <c r="O166" s="82"/>
      <c r="P166" s="82"/>
      <c r="Q166" s="82"/>
      <c r="R166" s="77"/>
      <c r="S166" s="66"/>
      <c r="T166" s="107"/>
      <c r="U166" s="36" t="s">
        <v>607</v>
      </c>
      <c r="V166" s="31" t="s">
        <v>608</v>
      </c>
      <c r="W166" s="37">
        <v>1</v>
      </c>
      <c r="X166" s="29" t="s">
        <v>285</v>
      </c>
      <c r="Y166" s="107"/>
      <c r="Z166" s="38">
        <v>43586</v>
      </c>
      <c r="AA166" s="38">
        <v>43677</v>
      </c>
      <c r="AB166" s="91"/>
      <c r="AC166" s="91"/>
      <c r="AD166" s="91"/>
      <c r="AE166" s="91"/>
      <c r="AF166" s="107"/>
    </row>
    <row r="167" spans="2:32" ht="38.25" x14ac:dyDescent="0.25">
      <c r="B167" s="91"/>
      <c r="C167" s="19"/>
      <c r="D167" s="66"/>
      <c r="E167" s="66"/>
      <c r="F167" s="66"/>
      <c r="G167" s="66"/>
      <c r="H167" s="66"/>
      <c r="I167" s="66"/>
      <c r="J167" s="66"/>
      <c r="K167" s="66"/>
      <c r="L167" s="66"/>
      <c r="M167" s="81"/>
      <c r="N167" s="82"/>
      <c r="O167" s="82"/>
      <c r="P167" s="82"/>
      <c r="Q167" s="82"/>
      <c r="R167" s="77"/>
      <c r="S167" s="66"/>
      <c r="T167" s="107"/>
      <c r="U167" s="36" t="s">
        <v>609</v>
      </c>
      <c r="V167" s="31" t="s">
        <v>610</v>
      </c>
      <c r="W167" s="37">
        <v>1</v>
      </c>
      <c r="X167" s="29" t="s">
        <v>285</v>
      </c>
      <c r="Y167" s="107"/>
      <c r="Z167" s="38">
        <v>43586</v>
      </c>
      <c r="AA167" s="38">
        <v>43677</v>
      </c>
      <c r="AB167" s="91"/>
      <c r="AC167" s="91"/>
      <c r="AD167" s="91"/>
      <c r="AE167" s="91"/>
      <c r="AF167" s="107"/>
    </row>
    <row r="168" spans="2:32" ht="114.75" x14ac:dyDescent="0.25">
      <c r="B168" s="91"/>
      <c r="C168" s="19"/>
      <c r="D168" s="66"/>
      <c r="E168" s="66"/>
      <c r="F168" s="66"/>
      <c r="G168" s="66"/>
      <c r="H168" s="66"/>
      <c r="I168" s="66"/>
      <c r="J168" s="66"/>
      <c r="K168" s="66"/>
      <c r="L168" s="66"/>
      <c r="M168" s="81"/>
      <c r="N168" s="82"/>
      <c r="O168" s="82"/>
      <c r="P168" s="82"/>
      <c r="Q168" s="82"/>
      <c r="R168" s="77"/>
      <c r="S168" s="66"/>
      <c r="T168" s="107"/>
      <c r="U168" s="36" t="s">
        <v>611</v>
      </c>
      <c r="V168" s="31" t="s">
        <v>612</v>
      </c>
      <c r="W168" s="37">
        <v>1</v>
      </c>
      <c r="X168" s="29" t="s">
        <v>285</v>
      </c>
      <c r="Y168" s="107"/>
      <c r="Z168" s="38">
        <v>43617</v>
      </c>
      <c r="AA168" s="38">
        <v>43708</v>
      </c>
      <c r="AB168" s="91"/>
      <c r="AC168" s="91"/>
      <c r="AD168" s="91"/>
      <c r="AE168" s="91"/>
      <c r="AF168" s="107"/>
    </row>
    <row r="169" spans="2:32" ht="63.75" x14ac:dyDescent="0.25">
      <c r="B169" s="91"/>
      <c r="C169" s="19"/>
      <c r="D169" s="66"/>
      <c r="E169" s="66"/>
      <c r="F169" s="66"/>
      <c r="G169" s="66"/>
      <c r="H169" s="66"/>
      <c r="I169" s="66"/>
      <c r="J169" s="66"/>
      <c r="K169" s="66"/>
      <c r="L169" s="66"/>
      <c r="M169" s="81"/>
      <c r="N169" s="82"/>
      <c r="O169" s="82"/>
      <c r="P169" s="82"/>
      <c r="Q169" s="82"/>
      <c r="R169" s="77"/>
      <c r="S169" s="66"/>
      <c r="T169" s="107"/>
      <c r="U169" s="36" t="s">
        <v>613</v>
      </c>
      <c r="V169" s="31" t="s">
        <v>614</v>
      </c>
      <c r="W169" s="37">
        <v>1</v>
      </c>
      <c r="X169" s="29" t="s">
        <v>285</v>
      </c>
      <c r="Y169" s="107"/>
      <c r="Z169" s="38">
        <v>43617</v>
      </c>
      <c r="AA169" s="38">
        <v>43708</v>
      </c>
      <c r="AB169" s="91"/>
      <c r="AC169" s="91"/>
      <c r="AD169" s="91"/>
      <c r="AE169" s="91"/>
      <c r="AF169" s="107"/>
    </row>
    <row r="170" spans="2:32" ht="38.25" x14ac:dyDescent="0.25">
      <c r="B170" s="91"/>
      <c r="C170" s="19"/>
      <c r="D170" s="66"/>
      <c r="E170" s="66"/>
      <c r="F170" s="66"/>
      <c r="G170" s="66"/>
      <c r="H170" s="66"/>
      <c r="I170" s="66"/>
      <c r="J170" s="66"/>
      <c r="K170" s="66"/>
      <c r="L170" s="66"/>
      <c r="M170" s="81"/>
      <c r="N170" s="82"/>
      <c r="O170" s="82"/>
      <c r="P170" s="82"/>
      <c r="Q170" s="82"/>
      <c r="R170" s="77"/>
      <c r="S170" s="66"/>
      <c r="T170" s="107"/>
      <c r="U170" s="36" t="s">
        <v>615</v>
      </c>
      <c r="V170" s="31" t="s">
        <v>616</v>
      </c>
      <c r="W170" s="37">
        <v>1</v>
      </c>
      <c r="X170" s="29" t="s">
        <v>285</v>
      </c>
      <c r="Y170" s="107"/>
      <c r="Z170" s="38">
        <v>43617</v>
      </c>
      <c r="AA170" s="38">
        <v>43708</v>
      </c>
      <c r="AB170" s="91"/>
      <c r="AC170" s="91"/>
      <c r="AD170" s="91"/>
      <c r="AE170" s="91"/>
      <c r="AF170" s="107"/>
    </row>
    <row r="171" spans="2:32" ht="38.25" x14ac:dyDescent="0.25">
      <c r="B171" s="91"/>
      <c r="C171" s="19"/>
      <c r="D171" s="66"/>
      <c r="E171" s="66"/>
      <c r="F171" s="66"/>
      <c r="G171" s="66"/>
      <c r="H171" s="66"/>
      <c r="I171" s="66"/>
      <c r="J171" s="66"/>
      <c r="K171" s="66"/>
      <c r="L171" s="66"/>
      <c r="M171" s="81"/>
      <c r="N171" s="82"/>
      <c r="O171" s="82"/>
      <c r="P171" s="82"/>
      <c r="Q171" s="82"/>
      <c r="R171" s="77"/>
      <c r="S171" s="66"/>
      <c r="T171" s="107"/>
      <c r="U171" s="36" t="s">
        <v>617</v>
      </c>
      <c r="V171" s="31" t="s">
        <v>618</v>
      </c>
      <c r="W171" s="37">
        <v>1</v>
      </c>
      <c r="X171" s="29" t="s">
        <v>285</v>
      </c>
      <c r="Y171" s="107"/>
      <c r="Z171" s="38">
        <v>43617</v>
      </c>
      <c r="AA171" s="38">
        <v>43708</v>
      </c>
      <c r="AB171" s="91"/>
      <c r="AC171" s="91"/>
      <c r="AD171" s="91"/>
      <c r="AE171" s="91"/>
      <c r="AF171" s="107"/>
    </row>
    <row r="172" spans="2:32" ht="63.75" x14ac:dyDescent="0.25">
      <c r="B172" s="91"/>
      <c r="C172" s="19"/>
      <c r="D172" s="66"/>
      <c r="E172" s="66"/>
      <c r="F172" s="66"/>
      <c r="G172" s="66"/>
      <c r="H172" s="66"/>
      <c r="I172" s="66"/>
      <c r="J172" s="66"/>
      <c r="K172" s="66"/>
      <c r="L172" s="66"/>
      <c r="M172" s="81"/>
      <c r="N172" s="82"/>
      <c r="O172" s="82"/>
      <c r="P172" s="82"/>
      <c r="Q172" s="82"/>
      <c r="R172" s="77"/>
      <c r="S172" s="66"/>
      <c r="T172" s="107"/>
      <c r="U172" s="36" t="s">
        <v>619</v>
      </c>
      <c r="V172" s="31" t="s">
        <v>620</v>
      </c>
      <c r="W172" s="37">
        <v>1</v>
      </c>
      <c r="X172" s="29" t="s">
        <v>285</v>
      </c>
      <c r="Y172" s="107"/>
      <c r="Z172" s="38">
        <v>43647</v>
      </c>
      <c r="AA172" s="38">
        <v>43738</v>
      </c>
      <c r="AB172" s="91"/>
      <c r="AC172" s="91"/>
      <c r="AD172" s="91"/>
      <c r="AE172" s="91"/>
      <c r="AF172" s="107"/>
    </row>
    <row r="173" spans="2:32" ht="89.25" x14ac:dyDescent="0.25">
      <c r="B173" s="91"/>
      <c r="C173" s="19"/>
      <c r="D173" s="66"/>
      <c r="E173" s="66"/>
      <c r="F173" s="66"/>
      <c r="G173" s="66"/>
      <c r="H173" s="66"/>
      <c r="I173" s="66"/>
      <c r="J173" s="66"/>
      <c r="K173" s="66"/>
      <c r="L173" s="66"/>
      <c r="M173" s="81"/>
      <c r="N173" s="82"/>
      <c r="O173" s="82"/>
      <c r="P173" s="82"/>
      <c r="Q173" s="82"/>
      <c r="R173" s="77"/>
      <c r="S173" s="66"/>
      <c r="T173" s="107"/>
      <c r="U173" s="36" t="s">
        <v>621</v>
      </c>
      <c r="V173" s="31" t="s">
        <v>622</v>
      </c>
      <c r="W173" s="37">
        <v>1</v>
      </c>
      <c r="X173" s="29" t="s">
        <v>285</v>
      </c>
      <c r="Y173" s="107"/>
      <c r="Z173" s="38">
        <v>43647</v>
      </c>
      <c r="AA173" s="38">
        <v>43677</v>
      </c>
      <c r="AB173" s="91"/>
      <c r="AC173" s="91"/>
      <c r="AD173" s="91"/>
      <c r="AE173" s="91"/>
      <c r="AF173" s="107"/>
    </row>
    <row r="174" spans="2:32" ht="102" x14ac:dyDescent="0.25">
      <c r="B174" s="91"/>
      <c r="C174" s="19"/>
      <c r="D174" s="66"/>
      <c r="E174" s="66"/>
      <c r="F174" s="66"/>
      <c r="G174" s="66"/>
      <c r="H174" s="66"/>
      <c r="I174" s="66"/>
      <c r="J174" s="66"/>
      <c r="K174" s="66"/>
      <c r="L174" s="66"/>
      <c r="M174" s="81"/>
      <c r="N174" s="82"/>
      <c r="O174" s="82"/>
      <c r="P174" s="82"/>
      <c r="Q174" s="82"/>
      <c r="R174" s="77"/>
      <c r="S174" s="66"/>
      <c r="T174" s="107"/>
      <c r="U174" s="36" t="s">
        <v>623</v>
      </c>
      <c r="V174" s="31" t="s">
        <v>624</v>
      </c>
      <c r="W174" s="37">
        <v>1</v>
      </c>
      <c r="X174" s="29" t="s">
        <v>285</v>
      </c>
      <c r="Y174" s="107"/>
      <c r="Z174" s="38">
        <v>43647</v>
      </c>
      <c r="AA174" s="38">
        <v>43738</v>
      </c>
      <c r="AB174" s="91"/>
      <c r="AC174" s="91"/>
      <c r="AD174" s="91"/>
      <c r="AE174" s="91"/>
      <c r="AF174" s="107"/>
    </row>
    <row r="175" spans="2:32" ht="102" x14ac:dyDescent="0.25">
      <c r="B175" s="91"/>
      <c r="C175" s="19"/>
      <c r="D175" s="66"/>
      <c r="E175" s="66"/>
      <c r="F175" s="66"/>
      <c r="G175" s="66"/>
      <c r="H175" s="66"/>
      <c r="I175" s="66"/>
      <c r="J175" s="66"/>
      <c r="K175" s="66"/>
      <c r="L175" s="66"/>
      <c r="M175" s="81"/>
      <c r="N175" s="82"/>
      <c r="O175" s="82"/>
      <c r="P175" s="82"/>
      <c r="Q175" s="82"/>
      <c r="R175" s="77"/>
      <c r="S175" s="66"/>
      <c r="T175" s="107"/>
      <c r="U175" s="36" t="s">
        <v>625</v>
      </c>
      <c r="V175" s="31" t="s">
        <v>626</v>
      </c>
      <c r="W175" s="37">
        <v>1</v>
      </c>
      <c r="X175" s="29" t="s">
        <v>285</v>
      </c>
      <c r="Y175" s="107"/>
      <c r="Z175" s="38">
        <v>43647</v>
      </c>
      <c r="AA175" s="38">
        <v>43738</v>
      </c>
      <c r="AB175" s="91"/>
      <c r="AC175" s="91"/>
      <c r="AD175" s="91"/>
      <c r="AE175" s="91"/>
      <c r="AF175" s="107"/>
    </row>
    <row r="176" spans="2:32" x14ac:dyDescent="0.25">
      <c r="B176" s="91"/>
      <c r="C176" s="19"/>
      <c r="D176" s="66"/>
      <c r="E176" s="66"/>
      <c r="F176" s="66"/>
      <c r="G176" s="66"/>
      <c r="H176" s="66"/>
      <c r="I176" s="66"/>
      <c r="J176" s="66"/>
      <c r="K176" s="66"/>
      <c r="L176" s="66"/>
      <c r="M176" s="81"/>
      <c r="N176" s="82"/>
      <c r="O176" s="82"/>
      <c r="P176" s="82"/>
      <c r="Q176" s="82"/>
      <c r="R176" s="77"/>
      <c r="S176" s="66"/>
      <c r="T176" s="107"/>
      <c r="U176" s="36" t="s">
        <v>627</v>
      </c>
      <c r="V176" s="31" t="s">
        <v>628</v>
      </c>
      <c r="W176" s="37">
        <v>1</v>
      </c>
      <c r="X176" s="29" t="s">
        <v>285</v>
      </c>
      <c r="Y176" s="107"/>
      <c r="Z176" s="38">
        <v>43739</v>
      </c>
      <c r="AA176" s="38">
        <v>43769</v>
      </c>
      <c r="AB176" s="91"/>
      <c r="AC176" s="91"/>
      <c r="AD176" s="91"/>
      <c r="AE176" s="91"/>
      <c r="AF176" s="107"/>
    </row>
    <row r="177" spans="1:33" ht="38.25" x14ac:dyDescent="0.25">
      <c r="B177" s="91"/>
      <c r="C177" s="19"/>
      <c r="D177" s="66"/>
      <c r="E177" s="66"/>
      <c r="F177" s="66"/>
      <c r="G177" s="66"/>
      <c r="H177" s="66"/>
      <c r="I177" s="66"/>
      <c r="J177" s="66"/>
      <c r="K177" s="66"/>
      <c r="L177" s="66"/>
      <c r="M177" s="81"/>
      <c r="N177" s="82"/>
      <c r="O177" s="82"/>
      <c r="P177" s="82"/>
      <c r="Q177" s="82"/>
      <c r="R177" s="77"/>
      <c r="S177" s="66"/>
      <c r="T177" s="103" t="s">
        <v>629</v>
      </c>
      <c r="U177" s="36" t="s">
        <v>630</v>
      </c>
      <c r="V177" s="31" t="s">
        <v>631</v>
      </c>
      <c r="W177" s="37">
        <v>1</v>
      </c>
      <c r="X177" s="29" t="s">
        <v>285</v>
      </c>
      <c r="Y177" s="103" t="s">
        <v>286</v>
      </c>
      <c r="Z177" s="38">
        <v>43678</v>
      </c>
      <c r="AA177" s="38">
        <v>43769</v>
      </c>
      <c r="AB177" s="90"/>
      <c r="AC177" s="90"/>
      <c r="AD177" s="90"/>
      <c r="AE177" s="90" t="s">
        <v>517</v>
      </c>
      <c r="AF177" s="106" t="s">
        <v>292</v>
      </c>
    </row>
    <row r="178" spans="1:33" ht="38.25" x14ac:dyDescent="0.25">
      <c r="B178" s="92"/>
      <c r="C178" s="19"/>
      <c r="D178" s="66"/>
      <c r="E178" s="66"/>
      <c r="F178" s="66"/>
      <c r="G178" s="66"/>
      <c r="H178" s="66"/>
      <c r="I178" s="66"/>
      <c r="J178" s="66"/>
      <c r="K178" s="66"/>
      <c r="L178" s="66"/>
      <c r="M178" s="81"/>
      <c r="N178" s="82"/>
      <c r="O178" s="82"/>
      <c r="P178" s="82"/>
      <c r="Q178" s="82"/>
      <c r="R178" s="77"/>
      <c r="S178" s="66"/>
      <c r="T178" s="103"/>
      <c r="U178" s="36" t="s">
        <v>632</v>
      </c>
      <c r="V178" s="31" t="s">
        <v>633</v>
      </c>
      <c r="W178" s="37">
        <v>2</v>
      </c>
      <c r="X178" s="29" t="s">
        <v>285</v>
      </c>
      <c r="Y178" s="103"/>
      <c r="Z178" s="38">
        <v>43770</v>
      </c>
      <c r="AA178" s="38">
        <v>43830</v>
      </c>
      <c r="AB178" s="92"/>
      <c r="AC178" s="92"/>
      <c r="AD178" s="92"/>
      <c r="AE178" s="92"/>
      <c r="AF178" s="108"/>
    </row>
    <row r="179" spans="1:33" ht="48.75" customHeight="1" x14ac:dyDescent="0.25">
      <c r="A179" s="17"/>
      <c r="B179" s="90" t="s">
        <v>32</v>
      </c>
      <c r="C179" s="66" t="s">
        <v>33</v>
      </c>
      <c r="D179" s="66" t="s">
        <v>634</v>
      </c>
      <c r="E179" s="90" t="s">
        <v>635</v>
      </c>
      <c r="F179" s="66" t="s">
        <v>636</v>
      </c>
      <c r="G179" s="90" t="s">
        <v>637</v>
      </c>
      <c r="H179" s="66" t="s">
        <v>638</v>
      </c>
      <c r="I179" s="66" t="s">
        <v>98</v>
      </c>
      <c r="J179" s="66" t="s">
        <v>39</v>
      </c>
      <c r="K179" s="66"/>
      <c r="L179" s="66" t="s">
        <v>40</v>
      </c>
      <c r="M179" s="82">
        <v>0</v>
      </c>
      <c r="N179" s="111">
        <v>0.01</v>
      </c>
      <c r="O179" s="111">
        <v>0.01</v>
      </c>
      <c r="P179" s="111">
        <v>0.01</v>
      </c>
      <c r="Q179" s="111">
        <v>0.01</v>
      </c>
      <c r="R179" s="66" t="s">
        <v>639</v>
      </c>
      <c r="S179" s="66" t="s">
        <v>640</v>
      </c>
      <c r="T179" s="110" t="s">
        <v>641</v>
      </c>
      <c r="U179" s="18" t="s">
        <v>642</v>
      </c>
      <c r="V179" s="18" t="s">
        <v>643</v>
      </c>
      <c r="W179" s="9">
        <v>1</v>
      </c>
      <c r="X179" s="9" t="s">
        <v>41</v>
      </c>
      <c r="Y179" s="9" t="s">
        <v>644</v>
      </c>
      <c r="Z179" s="10">
        <v>43586</v>
      </c>
      <c r="AA179" s="10">
        <v>43646</v>
      </c>
      <c r="AB179" s="11"/>
      <c r="AC179" s="12"/>
      <c r="AD179" s="9"/>
      <c r="AE179" s="9">
        <v>14</v>
      </c>
      <c r="AF179" s="9" t="s">
        <v>49</v>
      </c>
      <c r="AG179" s="3"/>
    </row>
    <row r="180" spans="1:33" ht="48.75" customHeight="1" x14ac:dyDescent="0.25">
      <c r="A180" s="17"/>
      <c r="B180" s="91"/>
      <c r="C180" s="66"/>
      <c r="D180" s="66"/>
      <c r="E180" s="91"/>
      <c r="F180" s="66"/>
      <c r="G180" s="91"/>
      <c r="H180" s="66"/>
      <c r="I180" s="66"/>
      <c r="J180" s="66"/>
      <c r="K180" s="66"/>
      <c r="L180" s="66"/>
      <c r="M180" s="82"/>
      <c r="N180" s="111"/>
      <c r="O180" s="111"/>
      <c r="P180" s="111"/>
      <c r="Q180" s="111"/>
      <c r="R180" s="66"/>
      <c r="S180" s="66"/>
      <c r="T180" s="110"/>
      <c r="U180" s="23" t="s">
        <v>645</v>
      </c>
      <c r="V180" s="18" t="s">
        <v>646</v>
      </c>
      <c r="W180" s="9">
        <v>1</v>
      </c>
      <c r="X180" s="9" t="s">
        <v>41</v>
      </c>
      <c r="Y180" s="9" t="s">
        <v>644</v>
      </c>
      <c r="Z180" s="10">
        <v>43647</v>
      </c>
      <c r="AA180" s="10">
        <v>43677</v>
      </c>
      <c r="AB180" s="11"/>
      <c r="AC180" s="53"/>
      <c r="AD180" s="9"/>
      <c r="AE180" s="9">
        <v>14</v>
      </c>
      <c r="AF180" s="9" t="s">
        <v>49</v>
      </c>
      <c r="AG180" s="3"/>
    </row>
    <row r="181" spans="1:33" ht="63.75" x14ac:dyDescent="0.25">
      <c r="B181" s="91"/>
      <c r="C181" s="19"/>
      <c r="D181" s="66"/>
      <c r="E181" s="91"/>
      <c r="F181" s="66"/>
      <c r="G181" s="91"/>
      <c r="H181" s="66"/>
      <c r="I181" s="66"/>
      <c r="J181" s="66"/>
      <c r="K181" s="66"/>
      <c r="L181" s="66"/>
      <c r="M181" s="82"/>
      <c r="N181" s="111"/>
      <c r="O181" s="111"/>
      <c r="P181" s="111"/>
      <c r="Q181" s="111"/>
      <c r="R181" s="66"/>
      <c r="S181" s="66"/>
      <c r="T181" s="13" t="s">
        <v>647</v>
      </c>
      <c r="U181" s="18" t="s">
        <v>648</v>
      </c>
      <c r="V181" s="18" t="s">
        <v>649</v>
      </c>
      <c r="W181" s="13">
        <v>1</v>
      </c>
      <c r="X181" s="9" t="s">
        <v>41</v>
      </c>
      <c r="Y181" s="9" t="s">
        <v>644</v>
      </c>
      <c r="Z181" s="10">
        <v>43647</v>
      </c>
      <c r="AA181" s="10">
        <v>43830</v>
      </c>
      <c r="AB181" s="11"/>
      <c r="AC181" s="53"/>
      <c r="AD181" s="9"/>
      <c r="AE181" s="9">
        <v>14</v>
      </c>
      <c r="AF181" s="9" t="s">
        <v>49</v>
      </c>
    </row>
    <row r="182" spans="1:33" ht="25.5" x14ac:dyDescent="0.25">
      <c r="B182" s="91"/>
      <c r="C182" s="19"/>
      <c r="D182" s="66"/>
      <c r="E182" s="91"/>
      <c r="F182" s="66"/>
      <c r="G182" s="91"/>
      <c r="H182" s="66"/>
      <c r="I182" s="66"/>
      <c r="J182" s="66"/>
      <c r="K182" s="66"/>
      <c r="L182" s="66"/>
      <c r="M182" s="82"/>
      <c r="N182" s="111"/>
      <c r="O182" s="111"/>
      <c r="P182" s="111"/>
      <c r="Q182" s="111"/>
      <c r="R182" s="66"/>
      <c r="S182" s="66"/>
      <c r="T182" s="66" t="s">
        <v>650</v>
      </c>
      <c r="U182" s="12" t="s">
        <v>651</v>
      </c>
      <c r="V182" s="12" t="s">
        <v>652</v>
      </c>
      <c r="W182" s="20">
        <v>1</v>
      </c>
      <c r="X182" s="20" t="s">
        <v>334</v>
      </c>
      <c r="Y182" s="9" t="s">
        <v>339</v>
      </c>
      <c r="Z182" s="15">
        <v>43466</v>
      </c>
      <c r="AA182" s="15">
        <v>43524</v>
      </c>
      <c r="AB182" s="54"/>
      <c r="AC182" s="9"/>
      <c r="AD182" s="20"/>
      <c r="AE182" s="9" t="s">
        <v>340</v>
      </c>
      <c r="AF182" s="9" t="s">
        <v>653</v>
      </c>
    </row>
    <row r="183" spans="1:33" ht="25.5" x14ac:dyDescent="0.25">
      <c r="B183" s="91"/>
      <c r="C183" s="19"/>
      <c r="D183" s="66"/>
      <c r="E183" s="91"/>
      <c r="F183" s="66"/>
      <c r="G183" s="91"/>
      <c r="H183" s="66"/>
      <c r="I183" s="66"/>
      <c r="J183" s="66"/>
      <c r="K183" s="66"/>
      <c r="L183" s="66"/>
      <c r="M183" s="82"/>
      <c r="N183" s="111"/>
      <c r="O183" s="111"/>
      <c r="P183" s="111"/>
      <c r="Q183" s="111"/>
      <c r="R183" s="66"/>
      <c r="S183" s="66"/>
      <c r="T183" s="66"/>
      <c r="U183" s="12" t="s">
        <v>654</v>
      </c>
      <c r="V183" s="12" t="s">
        <v>655</v>
      </c>
      <c r="W183" s="20">
        <v>4</v>
      </c>
      <c r="X183" s="20" t="s">
        <v>334</v>
      </c>
      <c r="Y183" s="9" t="s">
        <v>339</v>
      </c>
      <c r="Z183" s="15">
        <v>43497</v>
      </c>
      <c r="AA183" s="15">
        <v>43830</v>
      </c>
      <c r="AB183" s="54"/>
      <c r="AC183" s="9"/>
      <c r="AD183" s="20"/>
      <c r="AE183" s="9" t="s">
        <v>340</v>
      </c>
      <c r="AF183" s="9" t="s">
        <v>653</v>
      </c>
    </row>
    <row r="184" spans="1:33" ht="25.5" x14ac:dyDescent="0.25">
      <c r="B184" s="91"/>
      <c r="C184" s="19"/>
      <c r="D184" s="66"/>
      <c r="E184" s="91"/>
      <c r="F184" s="66"/>
      <c r="G184" s="91"/>
      <c r="H184" s="66"/>
      <c r="I184" s="66"/>
      <c r="J184" s="66"/>
      <c r="K184" s="66"/>
      <c r="L184" s="66"/>
      <c r="M184" s="82"/>
      <c r="N184" s="111"/>
      <c r="O184" s="111"/>
      <c r="P184" s="111"/>
      <c r="Q184" s="111"/>
      <c r="R184" s="66"/>
      <c r="S184" s="66"/>
      <c r="T184" s="66" t="s">
        <v>656</v>
      </c>
      <c r="U184" s="12" t="s">
        <v>657</v>
      </c>
      <c r="V184" s="12" t="s">
        <v>658</v>
      </c>
      <c r="W184" s="20">
        <v>4</v>
      </c>
      <c r="X184" s="20" t="s">
        <v>334</v>
      </c>
      <c r="Y184" s="9" t="s">
        <v>339</v>
      </c>
      <c r="Z184" s="15">
        <v>43525</v>
      </c>
      <c r="AA184" s="15">
        <v>43830</v>
      </c>
      <c r="AB184" s="93"/>
      <c r="AC184" s="66"/>
      <c r="AD184" s="66"/>
      <c r="AE184" s="9" t="s">
        <v>340</v>
      </c>
      <c r="AF184" s="9" t="s">
        <v>653</v>
      </c>
    </row>
    <row r="185" spans="1:33" ht="38.25" x14ac:dyDescent="0.25">
      <c r="B185" s="91"/>
      <c r="C185" s="19"/>
      <c r="D185" s="66"/>
      <c r="E185" s="91"/>
      <c r="F185" s="66"/>
      <c r="G185" s="91"/>
      <c r="H185" s="66"/>
      <c r="I185" s="66"/>
      <c r="J185" s="66"/>
      <c r="K185" s="66"/>
      <c r="L185" s="66"/>
      <c r="M185" s="82"/>
      <c r="N185" s="111"/>
      <c r="O185" s="111"/>
      <c r="P185" s="111"/>
      <c r="Q185" s="111"/>
      <c r="R185" s="66"/>
      <c r="S185" s="66"/>
      <c r="T185" s="66"/>
      <c r="U185" s="8" t="s">
        <v>659</v>
      </c>
      <c r="V185" s="12" t="s">
        <v>660</v>
      </c>
      <c r="W185" s="20">
        <v>4</v>
      </c>
      <c r="X185" s="20" t="s">
        <v>334</v>
      </c>
      <c r="Y185" s="9" t="s">
        <v>339</v>
      </c>
      <c r="Z185" s="15">
        <v>43497</v>
      </c>
      <c r="AA185" s="15">
        <v>43524</v>
      </c>
      <c r="AB185" s="93"/>
      <c r="AC185" s="66"/>
      <c r="AD185" s="66"/>
      <c r="AE185" s="9" t="s">
        <v>340</v>
      </c>
      <c r="AF185" s="9" t="s">
        <v>341</v>
      </c>
    </row>
    <row r="186" spans="1:33" ht="38.25" x14ac:dyDescent="0.25">
      <c r="B186" s="91"/>
      <c r="C186" s="19"/>
      <c r="D186" s="66"/>
      <c r="E186" s="91"/>
      <c r="F186" s="66"/>
      <c r="G186" s="91"/>
      <c r="H186" s="66"/>
      <c r="I186" s="66"/>
      <c r="J186" s="66"/>
      <c r="K186" s="66"/>
      <c r="L186" s="66"/>
      <c r="M186" s="82"/>
      <c r="N186" s="111"/>
      <c r="O186" s="111"/>
      <c r="P186" s="111"/>
      <c r="Q186" s="111"/>
      <c r="R186" s="66"/>
      <c r="S186" s="66"/>
      <c r="T186" s="66"/>
      <c r="U186" s="8" t="s">
        <v>661</v>
      </c>
      <c r="V186" s="12" t="s">
        <v>662</v>
      </c>
      <c r="W186" s="20">
        <v>1</v>
      </c>
      <c r="X186" s="20" t="s">
        <v>334</v>
      </c>
      <c r="Y186" s="9" t="s">
        <v>339</v>
      </c>
      <c r="Z186" s="15">
        <v>43497</v>
      </c>
      <c r="AA186" s="15">
        <v>43555</v>
      </c>
      <c r="AB186" s="93"/>
      <c r="AC186" s="66"/>
      <c r="AD186" s="20"/>
      <c r="AE186" s="9" t="s">
        <v>340</v>
      </c>
      <c r="AF186" s="9" t="s">
        <v>341</v>
      </c>
    </row>
    <row r="187" spans="1:33" ht="51" x14ac:dyDescent="0.25">
      <c r="B187" s="91"/>
      <c r="C187" s="19"/>
      <c r="D187" s="66"/>
      <c r="E187" s="91"/>
      <c r="F187" s="66"/>
      <c r="G187" s="91"/>
      <c r="H187" s="66"/>
      <c r="I187" s="66"/>
      <c r="J187" s="66"/>
      <c r="K187" s="66"/>
      <c r="L187" s="66"/>
      <c r="M187" s="82"/>
      <c r="N187" s="111"/>
      <c r="O187" s="111"/>
      <c r="P187" s="111"/>
      <c r="Q187" s="111"/>
      <c r="R187" s="66"/>
      <c r="S187" s="66"/>
      <c r="T187" s="66"/>
      <c r="U187" s="19" t="s">
        <v>663</v>
      </c>
      <c r="V187" s="12" t="s">
        <v>664</v>
      </c>
      <c r="W187" s="9">
        <v>6</v>
      </c>
      <c r="X187" s="9" t="s">
        <v>420</v>
      </c>
      <c r="Y187" s="9" t="s">
        <v>421</v>
      </c>
      <c r="Z187" s="10">
        <v>43497</v>
      </c>
      <c r="AA187" s="10">
        <v>43814</v>
      </c>
      <c r="AB187" s="93"/>
      <c r="AC187" s="66"/>
      <c r="AD187" s="9"/>
      <c r="AE187" s="9" t="s">
        <v>340</v>
      </c>
      <c r="AF187" s="9" t="s">
        <v>78</v>
      </c>
    </row>
    <row r="188" spans="1:33" ht="25.5" x14ac:dyDescent="0.25">
      <c r="B188" s="91"/>
      <c r="C188" s="19"/>
      <c r="D188" s="66"/>
      <c r="E188" s="91"/>
      <c r="F188" s="66"/>
      <c r="G188" s="91"/>
      <c r="H188" s="66"/>
      <c r="I188" s="66"/>
      <c r="J188" s="66"/>
      <c r="K188" s="66"/>
      <c r="L188" s="66"/>
      <c r="M188" s="82"/>
      <c r="N188" s="111"/>
      <c r="O188" s="111"/>
      <c r="P188" s="111"/>
      <c r="Q188" s="111"/>
      <c r="R188" s="66"/>
      <c r="S188" s="66"/>
      <c r="T188" s="66"/>
      <c r="U188" s="109" t="s">
        <v>665</v>
      </c>
      <c r="V188" s="12" t="s">
        <v>666</v>
      </c>
      <c r="W188" s="20">
        <v>1</v>
      </c>
      <c r="X188" s="20" t="s">
        <v>334</v>
      </c>
      <c r="Y188" s="9" t="s">
        <v>339</v>
      </c>
      <c r="Z188" s="15">
        <v>43497</v>
      </c>
      <c r="AA188" s="15">
        <v>43830</v>
      </c>
      <c r="AB188" s="93"/>
      <c r="AC188" s="66"/>
      <c r="AD188" s="20"/>
      <c r="AE188" s="9" t="s">
        <v>340</v>
      </c>
      <c r="AF188" s="9" t="s">
        <v>341</v>
      </c>
    </row>
    <row r="189" spans="1:33" ht="38.25" x14ac:dyDescent="0.25">
      <c r="B189" s="91"/>
      <c r="C189" s="19"/>
      <c r="D189" s="66"/>
      <c r="E189" s="91"/>
      <c r="F189" s="66"/>
      <c r="G189" s="91"/>
      <c r="H189" s="66"/>
      <c r="I189" s="66"/>
      <c r="J189" s="66"/>
      <c r="K189" s="66"/>
      <c r="L189" s="66"/>
      <c r="M189" s="82"/>
      <c r="N189" s="111"/>
      <c r="O189" s="111"/>
      <c r="P189" s="111"/>
      <c r="Q189" s="111"/>
      <c r="R189" s="66"/>
      <c r="S189" s="66"/>
      <c r="T189" s="66"/>
      <c r="U189" s="109"/>
      <c r="V189" s="12" t="s">
        <v>667</v>
      </c>
      <c r="W189" s="20">
        <v>1</v>
      </c>
      <c r="X189" s="20" t="s">
        <v>334</v>
      </c>
      <c r="Y189" s="9" t="s">
        <v>339</v>
      </c>
      <c r="Z189" s="15">
        <v>43497</v>
      </c>
      <c r="AA189" s="15">
        <v>43830</v>
      </c>
      <c r="AB189" s="93"/>
      <c r="AC189" s="66"/>
      <c r="AD189" s="20"/>
      <c r="AE189" s="9" t="s">
        <v>340</v>
      </c>
      <c r="AF189" s="9" t="s">
        <v>341</v>
      </c>
    </row>
    <row r="190" spans="1:33" ht="25.5" x14ac:dyDescent="0.25">
      <c r="B190" s="91"/>
      <c r="C190" s="19"/>
      <c r="D190" s="66"/>
      <c r="E190" s="66" t="s">
        <v>668</v>
      </c>
      <c r="F190" s="66"/>
      <c r="G190" s="91"/>
      <c r="H190" s="66" t="s">
        <v>669</v>
      </c>
      <c r="I190" s="66" t="s">
        <v>670</v>
      </c>
      <c r="J190" s="66" t="s">
        <v>381</v>
      </c>
      <c r="K190" s="66"/>
      <c r="L190" s="66" t="s">
        <v>671</v>
      </c>
      <c r="M190" s="66">
        <v>0</v>
      </c>
      <c r="N190" s="77">
        <v>6</v>
      </c>
      <c r="O190" s="66" t="s">
        <v>672</v>
      </c>
      <c r="P190" s="66" t="s">
        <v>672</v>
      </c>
      <c r="Q190" s="66" t="s">
        <v>672</v>
      </c>
      <c r="R190" s="66" t="s">
        <v>673</v>
      </c>
      <c r="S190" s="66" t="s">
        <v>674</v>
      </c>
      <c r="T190" s="66" t="s">
        <v>675</v>
      </c>
      <c r="U190" s="18" t="s">
        <v>676</v>
      </c>
      <c r="V190" s="12" t="s">
        <v>677</v>
      </c>
      <c r="W190" s="20">
        <v>1</v>
      </c>
      <c r="X190" s="20" t="s">
        <v>678</v>
      </c>
      <c r="Y190" s="9" t="s">
        <v>674</v>
      </c>
      <c r="Z190" s="15">
        <v>43525</v>
      </c>
      <c r="AA190" s="15">
        <v>43615</v>
      </c>
      <c r="AB190" s="43"/>
      <c r="AC190" s="9"/>
      <c r="AD190" s="20"/>
      <c r="AE190" s="9" t="s">
        <v>679</v>
      </c>
      <c r="AF190" s="9" t="s">
        <v>78</v>
      </c>
    </row>
    <row r="191" spans="1:33" ht="25.5" x14ac:dyDescent="0.25">
      <c r="B191" s="91"/>
      <c r="C191" s="19"/>
      <c r="D191" s="66"/>
      <c r="E191" s="66"/>
      <c r="F191" s="66"/>
      <c r="G191" s="91"/>
      <c r="H191" s="66"/>
      <c r="I191" s="66"/>
      <c r="J191" s="66"/>
      <c r="K191" s="66"/>
      <c r="L191" s="66"/>
      <c r="M191" s="66"/>
      <c r="N191" s="77"/>
      <c r="O191" s="66"/>
      <c r="P191" s="66"/>
      <c r="Q191" s="66"/>
      <c r="R191" s="66"/>
      <c r="S191" s="66"/>
      <c r="T191" s="66"/>
      <c r="U191" s="18" t="s">
        <v>680</v>
      </c>
      <c r="V191" s="12" t="s">
        <v>681</v>
      </c>
      <c r="W191" s="20">
        <v>1</v>
      </c>
      <c r="X191" s="20" t="s">
        <v>678</v>
      </c>
      <c r="Y191" s="9" t="s">
        <v>674</v>
      </c>
      <c r="Z191" s="15">
        <v>43497</v>
      </c>
      <c r="AA191" s="15">
        <v>43674</v>
      </c>
      <c r="AB191" s="43"/>
      <c r="AC191" s="9"/>
      <c r="AD191" s="20"/>
      <c r="AE191" s="9" t="s">
        <v>679</v>
      </c>
      <c r="AF191" s="9" t="s">
        <v>78</v>
      </c>
    </row>
    <row r="192" spans="1:33" ht="25.5" x14ac:dyDescent="0.25">
      <c r="B192" s="91"/>
      <c r="C192" s="19"/>
      <c r="D192" s="66"/>
      <c r="E192" s="66"/>
      <c r="F192" s="66"/>
      <c r="G192" s="91"/>
      <c r="H192" s="66"/>
      <c r="I192" s="66"/>
      <c r="J192" s="66"/>
      <c r="K192" s="66"/>
      <c r="L192" s="66"/>
      <c r="M192" s="66"/>
      <c r="N192" s="77"/>
      <c r="O192" s="66"/>
      <c r="P192" s="66"/>
      <c r="Q192" s="66"/>
      <c r="R192" s="66"/>
      <c r="S192" s="66"/>
      <c r="T192" s="66"/>
      <c r="U192" s="18" t="s">
        <v>682</v>
      </c>
      <c r="V192" s="12" t="s">
        <v>683</v>
      </c>
      <c r="W192" s="20">
        <v>1</v>
      </c>
      <c r="X192" s="20" t="s">
        <v>678</v>
      </c>
      <c r="Y192" s="9" t="s">
        <v>674</v>
      </c>
      <c r="Z192" s="15">
        <v>43525</v>
      </c>
      <c r="AA192" s="15">
        <v>43703</v>
      </c>
      <c r="AB192" s="43"/>
      <c r="AC192" s="9"/>
      <c r="AD192" s="20"/>
      <c r="AE192" s="9" t="s">
        <v>679</v>
      </c>
      <c r="AF192" s="9" t="s">
        <v>78</v>
      </c>
    </row>
    <row r="193" spans="2:32" ht="25.5" x14ac:dyDescent="0.25">
      <c r="B193" s="91"/>
      <c r="C193" s="19"/>
      <c r="D193" s="66"/>
      <c r="E193" s="66"/>
      <c r="F193" s="66"/>
      <c r="G193" s="91"/>
      <c r="H193" s="66"/>
      <c r="I193" s="66"/>
      <c r="J193" s="66"/>
      <c r="K193" s="66"/>
      <c r="L193" s="66"/>
      <c r="M193" s="66"/>
      <c r="N193" s="77"/>
      <c r="O193" s="66"/>
      <c r="P193" s="66"/>
      <c r="Q193" s="66"/>
      <c r="R193" s="66"/>
      <c r="S193" s="66"/>
      <c r="T193" s="66"/>
      <c r="U193" s="18" t="s">
        <v>684</v>
      </c>
      <c r="V193" s="12" t="s">
        <v>685</v>
      </c>
      <c r="W193" s="20">
        <v>1</v>
      </c>
      <c r="X193" s="20" t="s">
        <v>678</v>
      </c>
      <c r="Y193" s="9" t="s">
        <v>674</v>
      </c>
      <c r="Z193" s="15">
        <v>43525</v>
      </c>
      <c r="AA193" s="15">
        <v>43773</v>
      </c>
      <c r="AB193" s="43"/>
      <c r="AC193" s="9"/>
      <c r="AD193" s="20"/>
      <c r="AE193" s="9" t="s">
        <v>679</v>
      </c>
      <c r="AF193" s="9" t="s">
        <v>78</v>
      </c>
    </row>
    <row r="194" spans="2:32" ht="25.5" x14ac:dyDescent="0.25">
      <c r="B194" s="91"/>
      <c r="C194" s="19"/>
      <c r="D194" s="66"/>
      <c r="E194" s="66"/>
      <c r="F194" s="66"/>
      <c r="G194" s="91"/>
      <c r="H194" s="66"/>
      <c r="I194" s="66"/>
      <c r="J194" s="66"/>
      <c r="K194" s="66"/>
      <c r="L194" s="66"/>
      <c r="M194" s="66"/>
      <c r="N194" s="77"/>
      <c r="O194" s="66"/>
      <c r="P194" s="66"/>
      <c r="Q194" s="66"/>
      <c r="R194" s="66"/>
      <c r="S194" s="66"/>
      <c r="T194" s="66"/>
      <c r="U194" s="18" t="s">
        <v>686</v>
      </c>
      <c r="V194" s="12" t="s">
        <v>687</v>
      </c>
      <c r="W194" s="20">
        <v>1</v>
      </c>
      <c r="X194" s="20" t="s">
        <v>678</v>
      </c>
      <c r="Y194" s="9" t="s">
        <v>674</v>
      </c>
      <c r="Z194" s="15">
        <v>43525</v>
      </c>
      <c r="AA194" s="15">
        <v>43780</v>
      </c>
      <c r="AB194" s="43"/>
      <c r="AC194" s="9"/>
      <c r="AD194" s="20"/>
      <c r="AE194" s="9" t="s">
        <v>679</v>
      </c>
      <c r="AF194" s="9" t="s">
        <v>78</v>
      </c>
    </row>
    <row r="195" spans="2:32" ht="25.5" x14ac:dyDescent="0.25">
      <c r="B195" s="91"/>
      <c r="C195" s="19"/>
      <c r="D195" s="66"/>
      <c r="E195" s="66"/>
      <c r="F195" s="66"/>
      <c r="G195" s="91"/>
      <c r="H195" s="66"/>
      <c r="I195" s="66"/>
      <c r="J195" s="66"/>
      <c r="K195" s="66"/>
      <c r="L195" s="66"/>
      <c r="M195" s="66"/>
      <c r="N195" s="77"/>
      <c r="O195" s="66"/>
      <c r="P195" s="66"/>
      <c r="Q195" s="66"/>
      <c r="R195" s="66"/>
      <c r="S195" s="66"/>
      <c r="T195" s="66"/>
      <c r="U195" s="18" t="s">
        <v>688</v>
      </c>
      <c r="V195" s="12" t="s">
        <v>689</v>
      </c>
      <c r="W195" s="20">
        <v>1</v>
      </c>
      <c r="X195" s="20" t="s">
        <v>678</v>
      </c>
      <c r="Y195" s="9" t="s">
        <v>674</v>
      </c>
      <c r="Z195" s="15">
        <v>43525</v>
      </c>
      <c r="AA195" s="15">
        <v>43400</v>
      </c>
      <c r="AB195" s="43"/>
      <c r="AC195" s="9"/>
      <c r="AD195" s="20"/>
      <c r="AE195" s="9" t="s">
        <v>679</v>
      </c>
      <c r="AF195" s="9" t="s">
        <v>78</v>
      </c>
    </row>
    <row r="196" spans="2:32" ht="38.25" x14ac:dyDescent="0.25">
      <c r="B196" s="91"/>
      <c r="C196" s="19"/>
      <c r="D196" s="66"/>
      <c r="E196" s="66" t="s">
        <v>690</v>
      </c>
      <c r="F196" s="66"/>
      <c r="G196" s="91"/>
      <c r="H196" s="66" t="s">
        <v>691</v>
      </c>
      <c r="I196" s="66" t="s">
        <v>692</v>
      </c>
      <c r="J196" s="66" t="s">
        <v>39</v>
      </c>
      <c r="K196" s="66"/>
      <c r="L196" s="66" t="s">
        <v>40</v>
      </c>
      <c r="M196" s="81">
        <v>0</v>
      </c>
      <c r="N196" s="82">
        <v>0.2</v>
      </c>
      <c r="O196" s="82">
        <v>0.4</v>
      </c>
      <c r="P196" s="82">
        <v>0.6</v>
      </c>
      <c r="Q196" s="82">
        <v>0.8</v>
      </c>
      <c r="R196" s="77" t="s">
        <v>285</v>
      </c>
      <c r="S196" s="66" t="s">
        <v>286</v>
      </c>
      <c r="T196" s="66" t="s">
        <v>693</v>
      </c>
      <c r="U196" s="19" t="s">
        <v>694</v>
      </c>
      <c r="V196" s="19" t="s">
        <v>695</v>
      </c>
      <c r="W196" s="9">
        <v>1</v>
      </c>
      <c r="X196" s="9" t="s">
        <v>696</v>
      </c>
      <c r="Y196" s="103" t="s">
        <v>697</v>
      </c>
      <c r="Z196" s="38">
        <v>43525</v>
      </c>
      <c r="AA196" s="38">
        <v>43585</v>
      </c>
      <c r="AB196" s="66"/>
      <c r="AC196" s="19"/>
      <c r="AD196" s="66"/>
      <c r="AE196" s="66" t="s">
        <v>698</v>
      </c>
      <c r="AF196" s="66" t="s">
        <v>292</v>
      </c>
    </row>
    <row r="197" spans="2:32" ht="25.5" x14ac:dyDescent="0.25">
      <c r="B197" s="91"/>
      <c r="C197" s="19"/>
      <c r="D197" s="66"/>
      <c r="E197" s="66"/>
      <c r="F197" s="66"/>
      <c r="G197" s="91"/>
      <c r="H197" s="66"/>
      <c r="I197" s="66"/>
      <c r="J197" s="66"/>
      <c r="K197" s="66"/>
      <c r="L197" s="66"/>
      <c r="M197" s="81"/>
      <c r="N197" s="82"/>
      <c r="O197" s="82"/>
      <c r="P197" s="82"/>
      <c r="Q197" s="82"/>
      <c r="R197" s="77"/>
      <c r="S197" s="66"/>
      <c r="T197" s="66"/>
      <c r="U197" s="19" t="s">
        <v>699</v>
      </c>
      <c r="V197" s="19" t="s">
        <v>700</v>
      </c>
      <c r="W197" s="20">
        <v>1</v>
      </c>
      <c r="X197" s="29" t="s">
        <v>285</v>
      </c>
      <c r="Y197" s="103"/>
      <c r="Z197" s="38">
        <v>43556</v>
      </c>
      <c r="AA197" s="38">
        <v>43646</v>
      </c>
      <c r="AB197" s="66"/>
      <c r="AC197" s="19"/>
      <c r="AD197" s="66"/>
      <c r="AE197" s="66"/>
      <c r="AF197" s="66"/>
    </row>
    <row r="198" spans="2:32" ht="25.5" x14ac:dyDescent="0.25">
      <c r="B198" s="91"/>
      <c r="C198" s="19"/>
      <c r="D198" s="66"/>
      <c r="E198" s="66"/>
      <c r="F198" s="66"/>
      <c r="G198" s="91"/>
      <c r="H198" s="66"/>
      <c r="I198" s="66"/>
      <c r="J198" s="66"/>
      <c r="K198" s="66"/>
      <c r="L198" s="66"/>
      <c r="M198" s="81"/>
      <c r="N198" s="82"/>
      <c r="O198" s="82"/>
      <c r="P198" s="82"/>
      <c r="Q198" s="82"/>
      <c r="R198" s="77"/>
      <c r="S198" s="66"/>
      <c r="T198" s="66"/>
      <c r="U198" s="19" t="s">
        <v>701</v>
      </c>
      <c r="V198" s="19" t="s">
        <v>702</v>
      </c>
      <c r="W198" s="20">
        <v>2</v>
      </c>
      <c r="X198" s="29" t="s">
        <v>285</v>
      </c>
      <c r="Y198" s="103"/>
      <c r="Z198" s="38">
        <v>43647</v>
      </c>
      <c r="AA198" s="38">
        <v>43830</v>
      </c>
      <c r="AB198" s="66"/>
      <c r="AC198" s="19"/>
      <c r="AD198" s="66"/>
      <c r="AE198" s="66"/>
      <c r="AF198" s="66"/>
    </row>
    <row r="199" spans="2:32" x14ac:dyDescent="0.25">
      <c r="B199" s="91"/>
      <c r="C199" s="19"/>
      <c r="D199" s="66"/>
      <c r="E199" s="66" t="s">
        <v>703</v>
      </c>
      <c r="F199" s="66"/>
      <c r="G199" s="66" t="s">
        <v>704</v>
      </c>
      <c r="H199" s="66" t="s">
        <v>705</v>
      </c>
      <c r="I199" s="66" t="s">
        <v>706</v>
      </c>
      <c r="J199" s="66" t="s">
        <v>39</v>
      </c>
      <c r="K199" s="66"/>
      <c r="L199" s="66" t="s">
        <v>40</v>
      </c>
      <c r="M199" s="82">
        <v>1</v>
      </c>
      <c r="N199" s="82">
        <v>1</v>
      </c>
      <c r="O199" s="82">
        <v>1</v>
      </c>
      <c r="P199" s="82">
        <v>1</v>
      </c>
      <c r="Q199" s="82">
        <v>1</v>
      </c>
      <c r="R199" s="66" t="s">
        <v>151</v>
      </c>
      <c r="S199" s="66" t="s">
        <v>152</v>
      </c>
      <c r="T199" s="66" t="s">
        <v>707</v>
      </c>
      <c r="U199" s="12" t="s">
        <v>708</v>
      </c>
      <c r="V199" s="109" t="s">
        <v>709</v>
      </c>
      <c r="W199" s="77">
        <v>12</v>
      </c>
      <c r="X199" s="66" t="s">
        <v>710</v>
      </c>
      <c r="Y199" s="66" t="s">
        <v>157</v>
      </c>
      <c r="Z199" s="10">
        <v>43466</v>
      </c>
      <c r="AA199" s="10">
        <v>43830</v>
      </c>
      <c r="AB199" s="98"/>
      <c r="AC199" s="66"/>
      <c r="AD199" s="66"/>
      <c r="AE199" s="66" t="s">
        <v>711</v>
      </c>
      <c r="AF199" s="66" t="s">
        <v>158</v>
      </c>
    </row>
    <row r="200" spans="2:32" ht="30" customHeight="1" x14ac:dyDescent="0.25">
      <c r="B200" s="91"/>
      <c r="C200" s="19"/>
      <c r="D200" s="66"/>
      <c r="E200" s="66"/>
      <c r="F200" s="66"/>
      <c r="G200" s="66"/>
      <c r="H200" s="66"/>
      <c r="I200" s="66"/>
      <c r="J200" s="66"/>
      <c r="K200" s="66"/>
      <c r="L200" s="66"/>
      <c r="M200" s="66"/>
      <c r="N200" s="66"/>
      <c r="O200" s="66"/>
      <c r="P200" s="66"/>
      <c r="Q200" s="66"/>
      <c r="R200" s="66"/>
      <c r="S200" s="66"/>
      <c r="T200" s="66"/>
      <c r="U200" s="12" t="s">
        <v>712</v>
      </c>
      <c r="V200" s="109"/>
      <c r="W200" s="77"/>
      <c r="X200" s="66"/>
      <c r="Y200" s="66"/>
      <c r="Z200" s="10">
        <v>43466</v>
      </c>
      <c r="AA200" s="10">
        <v>43830</v>
      </c>
      <c r="AB200" s="98"/>
      <c r="AC200" s="66"/>
      <c r="AD200" s="66"/>
      <c r="AE200" s="66"/>
      <c r="AF200" s="66"/>
    </row>
    <row r="201" spans="2:32" ht="25.5" x14ac:dyDescent="0.25">
      <c r="B201" s="92"/>
      <c r="C201" s="19"/>
      <c r="D201" s="66"/>
      <c r="E201" s="66"/>
      <c r="F201" s="66"/>
      <c r="G201" s="66"/>
      <c r="H201" s="66"/>
      <c r="I201" s="66"/>
      <c r="J201" s="66"/>
      <c r="K201" s="66"/>
      <c r="L201" s="66"/>
      <c r="M201" s="66"/>
      <c r="N201" s="66"/>
      <c r="O201" s="66"/>
      <c r="P201" s="66"/>
      <c r="Q201" s="66"/>
      <c r="R201" s="66"/>
      <c r="S201" s="66"/>
      <c r="T201" s="66"/>
      <c r="U201" s="12" t="s">
        <v>713</v>
      </c>
      <c r="V201" s="12" t="s">
        <v>714</v>
      </c>
      <c r="W201" s="9">
        <v>1</v>
      </c>
      <c r="X201" s="66"/>
      <c r="Y201" s="66"/>
      <c r="Z201" s="10">
        <v>43525</v>
      </c>
      <c r="AA201" s="10">
        <v>43768</v>
      </c>
      <c r="AB201" s="98"/>
      <c r="AC201" s="66"/>
      <c r="AD201" s="66"/>
      <c r="AE201" s="66"/>
      <c r="AF201" s="66"/>
    </row>
    <row r="202" spans="2:32" ht="15" customHeight="1" x14ac:dyDescent="0.25">
      <c r="B202" s="66" t="s">
        <v>715</v>
      </c>
      <c r="C202" s="52"/>
      <c r="D202" s="66" t="s">
        <v>716</v>
      </c>
      <c r="E202" s="90" t="s">
        <v>717</v>
      </c>
      <c r="F202" s="90">
        <v>11</v>
      </c>
      <c r="G202" s="106" t="s">
        <v>96</v>
      </c>
      <c r="H202" s="66" t="s">
        <v>718</v>
      </c>
      <c r="I202" s="66" t="s">
        <v>719</v>
      </c>
      <c r="J202" s="66" t="s">
        <v>381</v>
      </c>
      <c r="K202" s="66"/>
      <c r="L202" s="105" t="s">
        <v>720</v>
      </c>
      <c r="M202" s="105">
        <v>0</v>
      </c>
      <c r="N202" s="102">
        <v>3</v>
      </c>
      <c r="O202" s="103" t="s">
        <v>672</v>
      </c>
      <c r="P202" s="103" t="s">
        <v>672</v>
      </c>
      <c r="Q202" s="103" t="s">
        <v>672</v>
      </c>
      <c r="R202" s="103" t="s">
        <v>721</v>
      </c>
      <c r="S202" s="103" t="s">
        <v>722</v>
      </c>
      <c r="T202" s="105" t="s">
        <v>723</v>
      </c>
      <c r="U202" s="55" t="s">
        <v>724</v>
      </c>
      <c r="V202" s="18" t="s">
        <v>725</v>
      </c>
      <c r="W202" s="13">
        <v>3</v>
      </c>
      <c r="X202" s="13" t="s">
        <v>721</v>
      </c>
      <c r="Y202" s="13" t="s">
        <v>726</v>
      </c>
      <c r="Z202" s="10">
        <v>43497</v>
      </c>
      <c r="AA202" s="38">
        <v>43546</v>
      </c>
      <c r="AB202" s="19"/>
      <c r="AC202" s="12"/>
      <c r="AD202" s="9"/>
      <c r="AE202" s="13" t="s">
        <v>679</v>
      </c>
      <c r="AF202" s="9" t="s">
        <v>78</v>
      </c>
    </row>
    <row r="203" spans="2:32" x14ac:dyDescent="0.25">
      <c r="B203" s="66"/>
      <c r="C203" s="52"/>
      <c r="D203" s="66"/>
      <c r="E203" s="91"/>
      <c r="F203" s="91"/>
      <c r="G203" s="107"/>
      <c r="H203" s="66"/>
      <c r="I203" s="66"/>
      <c r="J203" s="66"/>
      <c r="K203" s="66"/>
      <c r="L203" s="105"/>
      <c r="M203" s="105"/>
      <c r="N203" s="102"/>
      <c r="O203" s="103"/>
      <c r="P203" s="103"/>
      <c r="Q203" s="103"/>
      <c r="R203" s="103"/>
      <c r="S203" s="103"/>
      <c r="T203" s="105"/>
      <c r="U203" s="55" t="s">
        <v>727</v>
      </c>
      <c r="V203" s="18" t="s">
        <v>728</v>
      </c>
      <c r="W203" s="13">
        <v>3</v>
      </c>
      <c r="X203" s="13" t="s">
        <v>721</v>
      </c>
      <c r="Y203" s="13" t="s">
        <v>726</v>
      </c>
      <c r="Z203" s="10">
        <v>43497</v>
      </c>
      <c r="AA203" s="38">
        <v>43567</v>
      </c>
      <c r="AB203" s="19"/>
      <c r="AC203" s="12"/>
      <c r="AD203" s="9"/>
      <c r="AE203" s="13" t="s">
        <v>679</v>
      </c>
      <c r="AF203" s="9" t="s">
        <v>78</v>
      </c>
    </row>
    <row r="204" spans="2:32" x14ac:dyDescent="0.25">
      <c r="B204" s="66"/>
      <c r="C204" s="52"/>
      <c r="D204" s="66"/>
      <c r="E204" s="91"/>
      <c r="F204" s="91"/>
      <c r="G204" s="107"/>
      <c r="H204" s="66"/>
      <c r="I204" s="66"/>
      <c r="J204" s="66"/>
      <c r="K204" s="66"/>
      <c r="L204" s="105"/>
      <c r="M204" s="105"/>
      <c r="N204" s="102"/>
      <c r="O204" s="103"/>
      <c r="P204" s="103"/>
      <c r="Q204" s="103"/>
      <c r="R204" s="103"/>
      <c r="S204" s="103"/>
      <c r="T204" s="105"/>
      <c r="U204" s="55" t="s">
        <v>729</v>
      </c>
      <c r="V204" s="18" t="s">
        <v>730</v>
      </c>
      <c r="W204" s="13">
        <v>3</v>
      </c>
      <c r="X204" s="13" t="s">
        <v>721</v>
      </c>
      <c r="Y204" s="13" t="s">
        <v>726</v>
      </c>
      <c r="Z204" s="10">
        <v>43497</v>
      </c>
      <c r="AA204" s="38">
        <v>43606</v>
      </c>
      <c r="AB204" s="19"/>
      <c r="AC204" s="12"/>
      <c r="AD204" s="9"/>
      <c r="AE204" s="13" t="s">
        <v>679</v>
      </c>
      <c r="AF204" s="9" t="s">
        <v>78</v>
      </c>
    </row>
    <row r="205" spans="2:32" ht="25.5" x14ac:dyDescent="0.25">
      <c r="B205" s="66"/>
      <c r="C205" s="52"/>
      <c r="D205" s="66"/>
      <c r="E205" s="91"/>
      <c r="F205" s="91"/>
      <c r="G205" s="107"/>
      <c r="H205" s="103" t="s">
        <v>731</v>
      </c>
      <c r="I205" s="103" t="s">
        <v>732</v>
      </c>
      <c r="J205" s="103" t="s">
        <v>381</v>
      </c>
      <c r="K205" s="103"/>
      <c r="L205" s="103" t="s">
        <v>733</v>
      </c>
      <c r="M205" s="102">
        <v>0</v>
      </c>
      <c r="N205" s="104">
        <v>4000</v>
      </c>
      <c r="O205" s="104">
        <v>5000</v>
      </c>
      <c r="P205" s="104">
        <v>5000</v>
      </c>
      <c r="Q205" s="104">
        <v>2000</v>
      </c>
      <c r="R205" s="103" t="s">
        <v>721</v>
      </c>
      <c r="S205" s="103" t="s">
        <v>734</v>
      </c>
      <c r="T205" s="66" t="s">
        <v>735</v>
      </c>
      <c r="U205" s="18" t="s">
        <v>736</v>
      </c>
      <c r="V205" s="18" t="s">
        <v>737</v>
      </c>
      <c r="W205" s="13">
        <v>5</v>
      </c>
      <c r="X205" s="13" t="s">
        <v>721</v>
      </c>
      <c r="Y205" s="13" t="s">
        <v>726</v>
      </c>
      <c r="Z205" s="10">
        <v>43497</v>
      </c>
      <c r="AA205" s="38">
        <v>43829</v>
      </c>
      <c r="AB205" s="19"/>
      <c r="AC205" s="12"/>
      <c r="AD205" s="9"/>
      <c r="AE205" s="13" t="s">
        <v>679</v>
      </c>
      <c r="AF205" s="9" t="s">
        <v>78</v>
      </c>
    </row>
    <row r="206" spans="2:32" ht="25.5" x14ac:dyDescent="0.25">
      <c r="B206" s="66"/>
      <c r="C206" s="52"/>
      <c r="D206" s="66"/>
      <c r="E206" s="91"/>
      <c r="F206" s="91"/>
      <c r="G206" s="107"/>
      <c r="H206" s="103"/>
      <c r="I206" s="103"/>
      <c r="J206" s="103"/>
      <c r="K206" s="103"/>
      <c r="L206" s="103"/>
      <c r="M206" s="102"/>
      <c r="N206" s="104"/>
      <c r="O206" s="104"/>
      <c r="P206" s="104"/>
      <c r="Q206" s="104"/>
      <c r="R206" s="103"/>
      <c r="S206" s="103"/>
      <c r="T206" s="66"/>
      <c r="U206" s="18" t="s">
        <v>738</v>
      </c>
      <c r="V206" s="18" t="s">
        <v>739</v>
      </c>
      <c r="W206" s="13">
        <v>1</v>
      </c>
      <c r="X206" s="13" t="s">
        <v>721</v>
      </c>
      <c r="Y206" s="13" t="s">
        <v>726</v>
      </c>
      <c r="Z206" s="10">
        <v>43497</v>
      </c>
      <c r="AA206" s="38">
        <v>43829</v>
      </c>
      <c r="AB206" s="19"/>
      <c r="AC206" s="12"/>
      <c r="AD206" s="9"/>
      <c r="AE206" s="13" t="s">
        <v>679</v>
      </c>
      <c r="AF206" s="9" t="s">
        <v>78</v>
      </c>
    </row>
    <row r="207" spans="2:32" ht="25.5" x14ac:dyDescent="0.25">
      <c r="B207" s="66"/>
      <c r="C207" s="52"/>
      <c r="D207" s="66"/>
      <c r="E207" s="92"/>
      <c r="F207" s="92"/>
      <c r="G207" s="108"/>
      <c r="H207" s="103"/>
      <c r="I207" s="103"/>
      <c r="J207" s="103"/>
      <c r="K207" s="103"/>
      <c r="L207" s="103"/>
      <c r="M207" s="102"/>
      <c r="N207" s="104"/>
      <c r="O207" s="104"/>
      <c r="P207" s="104"/>
      <c r="Q207" s="104"/>
      <c r="R207" s="103"/>
      <c r="S207" s="103"/>
      <c r="T207" s="66"/>
      <c r="U207" s="18" t="s">
        <v>740</v>
      </c>
      <c r="V207" s="18" t="s">
        <v>741</v>
      </c>
      <c r="W207" s="13">
        <v>5</v>
      </c>
      <c r="X207" s="13" t="s">
        <v>721</v>
      </c>
      <c r="Y207" s="13" t="s">
        <v>726</v>
      </c>
      <c r="Z207" s="10">
        <v>43497</v>
      </c>
      <c r="AA207" s="38">
        <v>43829</v>
      </c>
      <c r="AB207" s="19"/>
      <c r="AC207" s="12"/>
      <c r="AD207" s="9"/>
      <c r="AE207" s="13" t="s">
        <v>679</v>
      </c>
      <c r="AF207" s="9" t="s">
        <v>78</v>
      </c>
    </row>
    <row r="208" spans="2:32" ht="32.25" customHeight="1" x14ac:dyDescent="0.25">
      <c r="B208" s="103" t="s">
        <v>715</v>
      </c>
      <c r="C208" s="52"/>
      <c r="D208" s="103" t="s">
        <v>742</v>
      </c>
      <c r="E208" s="66" t="s">
        <v>717</v>
      </c>
      <c r="F208" s="66">
        <v>11</v>
      </c>
      <c r="G208" s="103" t="s">
        <v>96</v>
      </c>
      <c r="H208" s="66" t="s">
        <v>743</v>
      </c>
      <c r="I208" s="66" t="s">
        <v>744</v>
      </c>
      <c r="J208" s="66" t="s">
        <v>381</v>
      </c>
      <c r="K208" s="66"/>
      <c r="L208" s="103" t="s">
        <v>745</v>
      </c>
      <c r="M208" s="102">
        <v>0</v>
      </c>
      <c r="N208" s="102">
        <v>2</v>
      </c>
      <c r="O208" s="103" t="s">
        <v>672</v>
      </c>
      <c r="P208" s="103" t="s">
        <v>672</v>
      </c>
      <c r="Q208" s="103" t="s">
        <v>672</v>
      </c>
      <c r="R208" s="103" t="s">
        <v>721</v>
      </c>
      <c r="S208" s="103" t="s">
        <v>722</v>
      </c>
      <c r="T208" s="66" t="s">
        <v>746</v>
      </c>
      <c r="U208" s="55" t="s">
        <v>747</v>
      </c>
      <c r="V208" s="18" t="s">
        <v>748</v>
      </c>
      <c r="W208" s="13">
        <v>2</v>
      </c>
      <c r="X208" s="13" t="s">
        <v>721</v>
      </c>
      <c r="Y208" s="13" t="s">
        <v>726</v>
      </c>
      <c r="Z208" s="10">
        <v>43497</v>
      </c>
      <c r="AA208" s="38">
        <v>43784</v>
      </c>
      <c r="AB208" s="19"/>
      <c r="AC208" s="12"/>
      <c r="AD208" s="9"/>
      <c r="AE208" s="13" t="s">
        <v>679</v>
      </c>
      <c r="AF208" s="9" t="s">
        <v>78</v>
      </c>
    </row>
    <row r="209" spans="2:32" ht="32.25" customHeight="1" x14ac:dyDescent="0.25">
      <c r="B209" s="103"/>
      <c r="C209" s="52"/>
      <c r="D209" s="103"/>
      <c r="E209" s="66"/>
      <c r="F209" s="66"/>
      <c r="G209" s="103"/>
      <c r="H209" s="66"/>
      <c r="I209" s="66"/>
      <c r="J209" s="66"/>
      <c r="K209" s="66"/>
      <c r="L209" s="103"/>
      <c r="M209" s="102"/>
      <c r="N209" s="102"/>
      <c r="O209" s="103"/>
      <c r="P209" s="103"/>
      <c r="Q209" s="103"/>
      <c r="R209" s="103"/>
      <c r="S209" s="103"/>
      <c r="T209" s="66"/>
      <c r="U209" s="55" t="s">
        <v>749</v>
      </c>
      <c r="V209" s="12" t="s">
        <v>750</v>
      </c>
      <c r="W209" s="13">
        <v>2</v>
      </c>
      <c r="X209" s="13" t="s">
        <v>721</v>
      </c>
      <c r="Y209" s="13" t="s">
        <v>726</v>
      </c>
      <c r="Z209" s="10">
        <v>43497</v>
      </c>
      <c r="AA209" s="38">
        <v>43829</v>
      </c>
      <c r="AB209" s="19"/>
      <c r="AC209" s="12"/>
      <c r="AD209" s="9"/>
      <c r="AE209" s="13" t="s">
        <v>679</v>
      </c>
      <c r="AF209" s="9" t="s">
        <v>78</v>
      </c>
    </row>
    <row r="210" spans="2:32" ht="25.5" customHeight="1" x14ac:dyDescent="0.25">
      <c r="B210" s="66" t="s">
        <v>715</v>
      </c>
      <c r="C210" s="13"/>
      <c r="D210" s="90" t="s">
        <v>751</v>
      </c>
      <c r="E210" s="66" t="s">
        <v>717</v>
      </c>
      <c r="F210" s="66">
        <v>11</v>
      </c>
      <c r="G210" s="103" t="s">
        <v>96</v>
      </c>
      <c r="H210" s="103" t="s">
        <v>752</v>
      </c>
      <c r="I210" s="103" t="s">
        <v>753</v>
      </c>
      <c r="J210" s="103" t="s">
        <v>381</v>
      </c>
      <c r="K210" s="103"/>
      <c r="L210" s="103" t="s">
        <v>754</v>
      </c>
      <c r="M210" s="102">
        <v>0</v>
      </c>
      <c r="N210" s="102">
        <v>32</v>
      </c>
      <c r="O210" s="102">
        <v>45</v>
      </c>
      <c r="P210" s="102">
        <v>45</v>
      </c>
      <c r="Q210" s="102">
        <v>28</v>
      </c>
      <c r="R210" s="103" t="s">
        <v>721</v>
      </c>
      <c r="S210" s="103" t="s">
        <v>734</v>
      </c>
      <c r="T210" s="66" t="s">
        <v>755</v>
      </c>
      <c r="U210" s="18" t="s">
        <v>756</v>
      </c>
      <c r="V210" s="18" t="s">
        <v>737</v>
      </c>
      <c r="W210" s="13">
        <v>27</v>
      </c>
      <c r="X210" s="13" t="s">
        <v>721</v>
      </c>
      <c r="Y210" s="13" t="s">
        <v>726</v>
      </c>
      <c r="Z210" s="10">
        <v>43497</v>
      </c>
      <c r="AA210" s="38">
        <v>43829</v>
      </c>
      <c r="AB210" s="19"/>
      <c r="AC210" s="12"/>
      <c r="AD210" s="9"/>
      <c r="AE210" s="13" t="s">
        <v>679</v>
      </c>
      <c r="AF210" s="9" t="s">
        <v>78</v>
      </c>
    </row>
    <row r="211" spans="2:32" ht="38.25" x14ac:dyDescent="0.25">
      <c r="B211" s="66"/>
      <c r="C211" s="13"/>
      <c r="D211" s="91"/>
      <c r="E211" s="66"/>
      <c r="F211" s="66"/>
      <c r="G211" s="103"/>
      <c r="H211" s="103"/>
      <c r="I211" s="103"/>
      <c r="J211" s="103"/>
      <c r="K211" s="103"/>
      <c r="L211" s="103"/>
      <c r="M211" s="102"/>
      <c r="N211" s="102"/>
      <c r="O211" s="102"/>
      <c r="P211" s="102"/>
      <c r="Q211" s="102"/>
      <c r="R211" s="103"/>
      <c r="S211" s="103"/>
      <c r="T211" s="66"/>
      <c r="U211" s="18" t="s">
        <v>757</v>
      </c>
      <c r="V211" s="18" t="s">
        <v>737</v>
      </c>
      <c r="W211" s="13">
        <v>5</v>
      </c>
      <c r="X211" s="13" t="s">
        <v>721</v>
      </c>
      <c r="Y211" s="13" t="s">
        <v>726</v>
      </c>
      <c r="Z211" s="10">
        <v>43497</v>
      </c>
      <c r="AA211" s="38">
        <v>43829</v>
      </c>
      <c r="AB211" s="19"/>
      <c r="AC211" s="12"/>
      <c r="AD211" s="9"/>
      <c r="AE211" s="13" t="s">
        <v>679</v>
      </c>
      <c r="AF211" s="9" t="s">
        <v>78</v>
      </c>
    </row>
    <row r="212" spans="2:32" ht="53.25" customHeight="1" x14ac:dyDescent="0.25">
      <c r="B212" s="56" t="s">
        <v>715</v>
      </c>
      <c r="C212" s="13"/>
      <c r="D212" s="92"/>
      <c r="E212" s="56" t="s">
        <v>717</v>
      </c>
      <c r="F212" s="56">
        <v>11</v>
      </c>
      <c r="G212" s="57" t="s">
        <v>758</v>
      </c>
      <c r="H212" s="56" t="s">
        <v>759</v>
      </c>
      <c r="I212" s="57" t="s">
        <v>760</v>
      </c>
      <c r="J212" s="57" t="s">
        <v>381</v>
      </c>
      <c r="K212" s="57"/>
      <c r="L212" s="57" t="s">
        <v>761</v>
      </c>
      <c r="M212" s="58">
        <v>0</v>
      </c>
      <c r="N212" s="58">
        <v>0</v>
      </c>
      <c r="O212" s="58">
        <v>0</v>
      </c>
      <c r="P212" s="58">
        <v>0</v>
      </c>
      <c r="Q212" s="58">
        <v>1</v>
      </c>
      <c r="R212" s="57" t="s">
        <v>721</v>
      </c>
      <c r="S212" s="57" t="s">
        <v>722</v>
      </c>
      <c r="T212" s="56" t="s">
        <v>762</v>
      </c>
      <c r="U212" s="18" t="s">
        <v>763</v>
      </c>
      <c r="V212" s="12" t="s">
        <v>764</v>
      </c>
      <c r="W212" s="13">
        <v>1</v>
      </c>
      <c r="X212" s="13" t="s">
        <v>721</v>
      </c>
      <c r="Y212" s="13" t="s">
        <v>726</v>
      </c>
      <c r="Z212" s="10">
        <v>43497</v>
      </c>
      <c r="AA212" s="38">
        <v>43829</v>
      </c>
      <c r="AB212" s="19"/>
      <c r="AC212" s="12"/>
      <c r="AD212" s="9"/>
      <c r="AE212" s="13" t="s">
        <v>765</v>
      </c>
      <c r="AF212" s="13" t="s">
        <v>766</v>
      </c>
    </row>
    <row r="213" spans="2:32" ht="25.5" x14ac:dyDescent="0.25">
      <c r="B213" s="66" t="s">
        <v>767</v>
      </c>
      <c r="C213" s="19"/>
      <c r="D213" s="66" t="s">
        <v>768</v>
      </c>
      <c r="E213" s="66" t="s">
        <v>769</v>
      </c>
      <c r="F213" s="66" t="s">
        <v>770</v>
      </c>
      <c r="G213" s="66" t="s">
        <v>96</v>
      </c>
      <c r="H213" s="66" t="s">
        <v>771</v>
      </c>
      <c r="I213" s="66" t="s">
        <v>772</v>
      </c>
      <c r="J213" s="66" t="s">
        <v>381</v>
      </c>
      <c r="K213" s="66"/>
      <c r="L213" s="66" t="s">
        <v>773</v>
      </c>
      <c r="M213" s="77">
        <v>0</v>
      </c>
      <c r="N213" s="77">
        <v>50</v>
      </c>
      <c r="O213" s="77">
        <v>50</v>
      </c>
      <c r="P213" s="77">
        <v>50</v>
      </c>
      <c r="Q213" s="77">
        <v>50</v>
      </c>
      <c r="R213" s="66" t="s">
        <v>673</v>
      </c>
      <c r="S213" s="66" t="s">
        <v>674</v>
      </c>
      <c r="T213" s="66" t="s">
        <v>774</v>
      </c>
      <c r="U213" s="18" t="s">
        <v>775</v>
      </c>
      <c r="V213" s="12" t="s">
        <v>776</v>
      </c>
      <c r="W213" s="13">
        <v>1</v>
      </c>
      <c r="X213" s="13" t="s">
        <v>678</v>
      </c>
      <c r="Y213" s="13" t="s">
        <v>674</v>
      </c>
      <c r="Z213" s="38">
        <v>43466</v>
      </c>
      <c r="AA213" s="38">
        <v>43511</v>
      </c>
      <c r="AB213" s="19"/>
      <c r="AC213" s="12"/>
      <c r="AD213" s="9"/>
      <c r="AE213" s="13" t="s">
        <v>679</v>
      </c>
      <c r="AF213" s="9" t="s">
        <v>78</v>
      </c>
    </row>
    <row r="214" spans="2:32" ht="25.5" x14ac:dyDescent="0.25">
      <c r="B214" s="66"/>
      <c r="C214" s="19"/>
      <c r="D214" s="66"/>
      <c r="E214" s="66"/>
      <c r="F214" s="66"/>
      <c r="G214" s="66"/>
      <c r="H214" s="66"/>
      <c r="I214" s="66"/>
      <c r="J214" s="66"/>
      <c r="K214" s="66"/>
      <c r="L214" s="66"/>
      <c r="M214" s="77"/>
      <c r="N214" s="77"/>
      <c r="O214" s="77"/>
      <c r="P214" s="77"/>
      <c r="Q214" s="77"/>
      <c r="R214" s="66"/>
      <c r="S214" s="66"/>
      <c r="T214" s="66"/>
      <c r="U214" s="18" t="s">
        <v>777</v>
      </c>
      <c r="V214" s="12" t="s">
        <v>778</v>
      </c>
      <c r="W214" s="13">
        <v>1</v>
      </c>
      <c r="X214" s="13" t="s">
        <v>678</v>
      </c>
      <c r="Y214" s="13" t="s">
        <v>674</v>
      </c>
      <c r="Z214" s="38">
        <v>43466</v>
      </c>
      <c r="AA214" s="38">
        <v>43544</v>
      </c>
      <c r="AB214" s="19"/>
      <c r="AC214" s="12"/>
      <c r="AD214" s="9"/>
      <c r="AE214" s="13" t="s">
        <v>679</v>
      </c>
      <c r="AF214" s="9" t="s">
        <v>78</v>
      </c>
    </row>
    <row r="215" spans="2:32" ht="25.5" x14ac:dyDescent="0.25">
      <c r="B215" s="66"/>
      <c r="C215" s="19"/>
      <c r="D215" s="66"/>
      <c r="E215" s="66"/>
      <c r="F215" s="66"/>
      <c r="G215" s="66"/>
      <c r="H215" s="66"/>
      <c r="I215" s="66"/>
      <c r="J215" s="66"/>
      <c r="K215" s="66"/>
      <c r="L215" s="66"/>
      <c r="M215" s="77"/>
      <c r="N215" s="77"/>
      <c r="O215" s="77"/>
      <c r="P215" s="77"/>
      <c r="Q215" s="77"/>
      <c r="R215" s="66"/>
      <c r="S215" s="66"/>
      <c r="T215" s="66"/>
      <c r="U215" s="18" t="s">
        <v>779</v>
      </c>
      <c r="V215" s="12" t="s">
        <v>780</v>
      </c>
      <c r="W215" s="13">
        <v>1</v>
      </c>
      <c r="X215" s="13" t="s">
        <v>678</v>
      </c>
      <c r="Y215" s="13" t="s">
        <v>674</v>
      </c>
      <c r="Z215" s="38">
        <v>43497</v>
      </c>
      <c r="AA215" s="38">
        <v>43799</v>
      </c>
      <c r="AB215" s="19"/>
      <c r="AC215" s="12"/>
      <c r="AD215" s="9"/>
      <c r="AE215" s="13" t="s">
        <v>679</v>
      </c>
      <c r="AF215" s="9" t="s">
        <v>78</v>
      </c>
    </row>
    <row r="216" spans="2:32" ht="25.5" x14ac:dyDescent="0.25">
      <c r="B216" s="66"/>
      <c r="C216" s="19"/>
      <c r="D216" s="66"/>
      <c r="E216" s="66"/>
      <c r="F216" s="66"/>
      <c r="G216" s="66"/>
      <c r="H216" s="66"/>
      <c r="I216" s="66"/>
      <c r="J216" s="66"/>
      <c r="K216" s="66"/>
      <c r="L216" s="66"/>
      <c r="M216" s="77"/>
      <c r="N216" s="77"/>
      <c r="O216" s="77"/>
      <c r="P216" s="77"/>
      <c r="Q216" s="77"/>
      <c r="R216" s="66"/>
      <c r="S216" s="66"/>
      <c r="T216" s="66"/>
      <c r="U216" s="18" t="s">
        <v>781</v>
      </c>
      <c r="V216" s="12" t="s">
        <v>782</v>
      </c>
      <c r="W216" s="13">
        <v>1</v>
      </c>
      <c r="X216" s="13" t="s">
        <v>678</v>
      </c>
      <c r="Y216" s="13" t="s">
        <v>674</v>
      </c>
      <c r="Z216" s="38">
        <v>43497</v>
      </c>
      <c r="AA216" s="38">
        <v>43503</v>
      </c>
      <c r="AB216" s="19"/>
      <c r="AC216" s="12"/>
      <c r="AD216" s="9"/>
      <c r="AE216" s="13" t="s">
        <v>679</v>
      </c>
      <c r="AF216" s="9" t="s">
        <v>78</v>
      </c>
    </row>
    <row r="217" spans="2:32" ht="15" customHeight="1" x14ac:dyDescent="0.25">
      <c r="B217" s="90" t="s">
        <v>767</v>
      </c>
      <c r="C217" s="19"/>
      <c r="D217" s="66" t="s">
        <v>783</v>
      </c>
      <c r="E217" s="66" t="s">
        <v>784</v>
      </c>
      <c r="F217" s="66" t="s">
        <v>770</v>
      </c>
      <c r="G217" s="66" t="s">
        <v>96</v>
      </c>
      <c r="H217" s="66" t="s">
        <v>785</v>
      </c>
      <c r="I217" s="66" t="s">
        <v>786</v>
      </c>
      <c r="J217" s="66" t="s">
        <v>381</v>
      </c>
      <c r="K217" s="66"/>
      <c r="L217" s="66" t="s">
        <v>787</v>
      </c>
      <c r="M217" s="77">
        <v>0</v>
      </c>
      <c r="N217" s="76">
        <v>14150</v>
      </c>
      <c r="O217" s="76">
        <v>14150</v>
      </c>
      <c r="P217" s="76">
        <v>14150</v>
      </c>
      <c r="Q217" s="76">
        <v>14150</v>
      </c>
      <c r="R217" s="66" t="s">
        <v>788</v>
      </c>
      <c r="S217" s="66" t="s">
        <v>789</v>
      </c>
      <c r="T217" s="66" t="s">
        <v>790</v>
      </c>
      <c r="U217" s="18" t="s">
        <v>791</v>
      </c>
      <c r="V217" s="18" t="s">
        <v>792</v>
      </c>
      <c r="W217" s="13">
        <v>10</v>
      </c>
      <c r="X217" s="13" t="s">
        <v>678</v>
      </c>
      <c r="Y217" s="13" t="s">
        <v>674</v>
      </c>
      <c r="Z217" s="38">
        <v>43466</v>
      </c>
      <c r="AA217" s="38">
        <v>43553</v>
      </c>
      <c r="AB217" s="19"/>
      <c r="AC217" s="12"/>
      <c r="AD217" s="9"/>
      <c r="AE217" s="13" t="s">
        <v>679</v>
      </c>
      <c r="AF217" s="9" t="s">
        <v>78</v>
      </c>
    </row>
    <row r="218" spans="2:32" ht="25.5" x14ac:dyDescent="0.25">
      <c r="B218" s="91"/>
      <c r="C218" s="19"/>
      <c r="D218" s="66"/>
      <c r="E218" s="66"/>
      <c r="F218" s="66"/>
      <c r="G218" s="66"/>
      <c r="H218" s="66"/>
      <c r="I218" s="66"/>
      <c r="J218" s="66"/>
      <c r="K218" s="66"/>
      <c r="L218" s="66"/>
      <c r="M218" s="77"/>
      <c r="N218" s="76"/>
      <c r="O218" s="76"/>
      <c r="P218" s="76"/>
      <c r="Q218" s="76"/>
      <c r="R218" s="66"/>
      <c r="S218" s="66"/>
      <c r="T218" s="66"/>
      <c r="U218" s="18" t="s">
        <v>793</v>
      </c>
      <c r="V218" s="12" t="s">
        <v>794</v>
      </c>
      <c r="W218" s="13">
        <v>11</v>
      </c>
      <c r="X218" s="13" t="s">
        <v>678</v>
      </c>
      <c r="Y218" s="13" t="s">
        <v>674</v>
      </c>
      <c r="Z218" s="38">
        <v>43497</v>
      </c>
      <c r="AA218" s="38">
        <v>43574</v>
      </c>
      <c r="AB218" s="19"/>
      <c r="AC218" s="12"/>
      <c r="AD218" s="9"/>
      <c r="AE218" s="13" t="s">
        <v>679</v>
      </c>
      <c r="AF218" s="9" t="s">
        <v>78</v>
      </c>
    </row>
    <row r="219" spans="2:32" ht="25.5" x14ac:dyDescent="0.25">
      <c r="B219" s="91"/>
      <c r="C219" s="19"/>
      <c r="D219" s="66"/>
      <c r="E219" s="66"/>
      <c r="F219" s="66"/>
      <c r="G219" s="66"/>
      <c r="H219" s="66"/>
      <c r="I219" s="66"/>
      <c r="J219" s="66"/>
      <c r="K219" s="66"/>
      <c r="L219" s="66"/>
      <c r="M219" s="77"/>
      <c r="N219" s="76"/>
      <c r="O219" s="76"/>
      <c r="P219" s="76"/>
      <c r="Q219" s="76"/>
      <c r="R219" s="66"/>
      <c r="S219" s="66"/>
      <c r="T219" s="66"/>
      <c r="U219" s="18" t="s">
        <v>795</v>
      </c>
      <c r="V219" s="18" t="s">
        <v>796</v>
      </c>
      <c r="W219" s="13">
        <v>1</v>
      </c>
      <c r="X219" s="13" t="s">
        <v>678</v>
      </c>
      <c r="Y219" s="13" t="s">
        <v>674</v>
      </c>
      <c r="Z219" s="38">
        <v>43497</v>
      </c>
      <c r="AA219" s="38">
        <v>43616</v>
      </c>
      <c r="AB219" s="19"/>
      <c r="AC219" s="12"/>
      <c r="AD219" s="9"/>
      <c r="AE219" s="13" t="s">
        <v>679</v>
      </c>
      <c r="AF219" s="9" t="s">
        <v>78</v>
      </c>
    </row>
    <row r="220" spans="2:32" ht="38.25" x14ac:dyDescent="0.25">
      <c r="B220" s="91"/>
      <c r="C220" s="19"/>
      <c r="D220" s="66"/>
      <c r="E220" s="66"/>
      <c r="F220" s="66"/>
      <c r="G220" s="66"/>
      <c r="H220" s="66"/>
      <c r="I220" s="66"/>
      <c r="J220" s="66"/>
      <c r="K220" s="66"/>
      <c r="L220" s="66"/>
      <c r="M220" s="77"/>
      <c r="N220" s="76"/>
      <c r="O220" s="76"/>
      <c r="P220" s="76"/>
      <c r="Q220" s="76"/>
      <c r="R220" s="66"/>
      <c r="S220" s="66"/>
      <c r="T220" s="66"/>
      <c r="U220" s="18" t="s">
        <v>797</v>
      </c>
      <c r="V220" s="18" t="s">
        <v>798</v>
      </c>
      <c r="W220" s="13">
        <v>1</v>
      </c>
      <c r="X220" s="13" t="s">
        <v>678</v>
      </c>
      <c r="Y220" s="13" t="s">
        <v>674</v>
      </c>
      <c r="Z220" s="38">
        <v>43497</v>
      </c>
      <c r="AA220" s="38">
        <v>43826</v>
      </c>
      <c r="AB220" s="19"/>
      <c r="AC220" s="12"/>
      <c r="AD220" s="9"/>
      <c r="AE220" s="13" t="s">
        <v>679</v>
      </c>
      <c r="AF220" s="9" t="s">
        <v>78</v>
      </c>
    </row>
    <row r="221" spans="2:32" ht="25.5" x14ac:dyDescent="0.25">
      <c r="B221" s="91"/>
      <c r="C221" s="19"/>
      <c r="D221" s="66"/>
      <c r="E221" s="66"/>
      <c r="F221" s="66"/>
      <c r="G221" s="66"/>
      <c r="H221" s="66"/>
      <c r="I221" s="66"/>
      <c r="J221" s="66"/>
      <c r="K221" s="66"/>
      <c r="L221" s="66"/>
      <c r="M221" s="77"/>
      <c r="N221" s="76"/>
      <c r="O221" s="76"/>
      <c r="P221" s="76"/>
      <c r="Q221" s="76"/>
      <c r="R221" s="66"/>
      <c r="S221" s="66"/>
      <c r="T221" s="66"/>
      <c r="U221" s="18" t="s">
        <v>799</v>
      </c>
      <c r="V221" s="18" t="s">
        <v>800</v>
      </c>
      <c r="W221" s="13">
        <v>11</v>
      </c>
      <c r="X221" s="13" t="s">
        <v>678</v>
      </c>
      <c r="Y221" s="13" t="s">
        <v>674</v>
      </c>
      <c r="Z221" s="38">
        <v>43497</v>
      </c>
      <c r="AA221" s="38">
        <v>43826</v>
      </c>
      <c r="AB221" s="19"/>
      <c r="AC221" s="12"/>
      <c r="AD221" s="9"/>
      <c r="AE221" s="13" t="s">
        <v>679</v>
      </c>
      <c r="AF221" s="9" t="s">
        <v>78</v>
      </c>
    </row>
    <row r="222" spans="2:32" ht="51" x14ac:dyDescent="0.25">
      <c r="B222" s="91"/>
      <c r="C222" s="19"/>
      <c r="D222" s="66"/>
      <c r="E222" s="66" t="s">
        <v>784</v>
      </c>
      <c r="F222" s="66" t="s">
        <v>770</v>
      </c>
      <c r="G222" s="66" t="s">
        <v>96</v>
      </c>
      <c r="H222" s="66" t="s">
        <v>801</v>
      </c>
      <c r="I222" s="66" t="s">
        <v>802</v>
      </c>
      <c r="J222" s="66" t="s">
        <v>381</v>
      </c>
      <c r="K222" s="66"/>
      <c r="L222" s="66" t="s">
        <v>803</v>
      </c>
      <c r="M222" s="77">
        <v>0</v>
      </c>
      <c r="N222" s="76">
        <v>49516</v>
      </c>
      <c r="O222" s="76">
        <v>37838</v>
      </c>
      <c r="P222" s="76">
        <v>40544</v>
      </c>
      <c r="Q222" s="76">
        <v>40502</v>
      </c>
      <c r="R222" s="66" t="s">
        <v>804</v>
      </c>
      <c r="S222" s="66" t="s">
        <v>805</v>
      </c>
      <c r="T222" s="66" t="s">
        <v>806</v>
      </c>
      <c r="U222" s="18" t="s">
        <v>807</v>
      </c>
      <c r="V222" s="18" t="s">
        <v>808</v>
      </c>
      <c r="W222" s="13">
        <v>1</v>
      </c>
      <c r="X222" s="13" t="s">
        <v>678</v>
      </c>
      <c r="Y222" s="13" t="s">
        <v>809</v>
      </c>
      <c r="Z222" s="38">
        <v>43466</v>
      </c>
      <c r="AA222" s="59">
        <v>43524</v>
      </c>
      <c r="AB222" s="19"/>
      <c r="AC222" s="12"/>
      <c r="AD222" s="9"/>
      <c r="AE222" s="13" t="s">
        <v>679</v>
      </c>
      <c r="AF222" s="9" t="s">
        <v>78</v>
      </c>
    </row>
    <row r="223" spans="2:32" ht="63.75" x14ac:dyDescent="0.25">
      <c r="B223" s="91"/>
      <c r="C223" s="19"/>
      <c r="D223" s="66"/>
      <c r="E223" s="66"/>
      <c r="F223" s="66"/>
      <c r="G223" s="66"/>
      <c r="H223" s="66"/>
      <c r="I223" s="66"/>
      <c r="J223" s="66"/>
      <c r="K223" s="66"/>
      <c r="L223" s="66"/>
      <c r="M223" s="77"/>
      <c r="N223" s="76"/>
      <c r="O223" s="76"/>
      <c r="P223" s="76"/>
      <c r="Q223" s="76"/>
      <c r="R223" s="66"/>
      <c r="S223" s="66"/>
      <c r="T223" s="66"/>
      <c r="U223" s="18" t="s">
        <v>810</v>
      </c>
      <c r="V223" s="12" t="s">
        <v>811</v>
      </c>
      <c r="W223" s="9">
        <v>2</v>
      </c>
      <c r="X223" s="13" t="s">
        <v>812</v>
      </c>
      <c r="Y223" s="13" t="s">
        <v>805</v>
      </c>
      <c r="Z223" s="38">
        <v>43466</v>
      </c>
      <c r="AA223" s="59">
        <v>43524</v>
      </c>
      <c r="AB223" s="19"/>
      <c r="AC223" s="12"/>
      <c r="AD223" s="9"/>
      <c r="AE223" s="13" t="s">
        <v>679</v>
      </c>
      <c r="AF223" s="9" t="s">
        <v>78</v>
      </c>
    </row>
    <row r="224" spans="2:32" ht="51" x14ac:dyDescent="0.25">
      <c r="B224" s="91"/>
      <c r="C224" s="19"/>
      <c r="D224" s="66"/>
      <c r="E224" s="66"/>
      <c r="F224" s="66"/>
      <c r="G224" s="66"/>
      <c r="H224" s="66"/>
      <c r="I224" s="66"/>
      <c r="J224" s="66"/>
      <c r="K224" s="66"/>
      <c r="L224" s="66"/>
      <c r="M224" s="77"/>
      <c r="N224" s="76"/>
      <c r="O224" s="76"/>
      <c r="P224" s="76"/>
      <c r="Q224" s="76"/>
      <c r="R224" s="66"/>
      <c r="S224" s="66"/>
      <c r="T224" s="66"/>
      <c r="U224" s="18" t="s">
        <v>813</v>
      </c>
      <c r="V224" s="18" t="s">
        <v>814</v>
      </c>
      <c r="W224" s="13">
        <v>11</v>
      </c>
      <c r="X224" s="13" t="s">
        <v>815</v>
      </c>
      <c r="Y224" s="13" t="s">
        <v>809</v>
      </c>
      <c r="Z224" s="38">
        <v>43497</v>
      </c>
      <c r="AA224" s="59">
        <v>43555</v>
      </c>
      <c r="AB224" s="19"/>
      <c r="AC224" s="12"/>
      <c r="AD224" s="9"/>
      <c r="AE224" s="13" t="s">
        <v>679</v>
      </c>
      <c r="AF224" s="9" t="s">
        <v>78</v>
      </c>
    </row>
    <row r="225" spans="2:32" ht="51" x14ac:dyDescent="0.25">
      <c r="B225" s="91"/>
      <c r="C225" s="19"/>
      <c r="D225" s="66"/>
      <c r="E225" s="66"/>
      <c r="F225" s="66"/>
      <c r="G225" s="66"/>
      <c r="H225" s="66"/>
      <c r="I225" s="66"/>
      <c r="J225" s="66"/>
      <c r="K225" s="66"/>
      <c r="L225" s="66"/>
      <c r="M225" s="77"/>
      <c r="N225" s="76"/>
      <c r="O225" s="76"/>
      <c r="P225" s="76"/>
      <c r="Q225" s="76"/>
      <c r="R225" s="66"/>
      <c r="S225" s="66"/>
      <c r="T225" s="66"/>
      <c r="U225" s="18" t="s">
        <v>816</v>
      </c>
      <c r="V225" s="12" t="s">
        <v>817</v>
      </c>
      <c r="W225" s="13">
        <v>1</v>
      </c>
      <c r="X225" s="13" t="s">
        <v>678</v>
      </c>
      <c r="Y225" s="13" t="s">
        <v>809</v>
      </c>
      <c r="Z225" s="38">
        <v>43497</v>
      </c>
      <c r="AA225" s="59">
        <v>43590</v>
      </c>
      <c r="AB225" s="19"/>
      <c r="AC225" s="12"/>
      <c r="AD225" s="9"/>
      <c r="AE225" s="13" t="s">
        <v>679</v>
      </c>
      <c r="AF225" s="9" t="s">
        <v>78</v>
      </c>
    </row>
    <row r="226" spans="2:32" ht="51" x14ac:dyDescent="0.25">
      <c r="B226" s="91"/>
      <c r="C226" s="19"/>
      <c r="D226" s="66"/>
      <c r="E226" s="66"/>
      <c r="F226" s="66"/>
      <c r="G226" s="66"/>
      <c r="H226" s="66"/>
      <c r="I226" s="66"/>
      <c r="J226" s="66"/>
      <c r="K226" s="66"/>
      <c r="L226" s="66"/>
      <c r="M226" s="77"/>
      <c r="N226" s="76"/>
      <c r="O226" s="76"/>
      <c r="P226" s="76"/>
      <c r="Q226" s="76"/>
      <c r="R226" s="66"/>
      <c r="S226" s="66"/>
      <c r="T226" s="66"/>
      <c r="U226" s="18" t="s">
        <v>818</v>
      </c>
      <c r="V226" s="12" t="s">
        <v>819</v>
      </c>
      <c r="W226" s="13">
        <v>1</v>
      </c>
      <c r="X226" s="13" t="s">
        <v>678</v>
      </c>
      <c r="Y226" s="13" t="s">
        <v>809</v>
      </c>
      <c r="Z226" s="38">
        <v>43525</v>
      </c>
      <c r="AA226" s="59">
        <v>43674</v>
      </c>
      <c r="AB226" s="19"/>
      <c r="AC226" s="12"/>
      <c r="AD226" s="9"/>
      <c r="AE226" s="13" t="s">
        <v>679</v>
      </c>
      <c r="AF226" s="9" t="s">
        <v>78</v>
      </c>
    </row>
    <row r="227" spans="2:32" ht="38.25" x14ac:dyDescent="0.25">
      <c r="B227" s="91"/>
      <c r="C227" s="19"/>
      <c r="D227" s="66"/>
      <c r="E227" s="66" t="s">
        <v>784</v>
      </c>
      <c r="F227" s="66" t="s">
        <v>770</v>
      </c>
      <c r="G227" s="66" t="s">
        <v>820</v>
      </c>
      <c r="H227" s="67" t="s">
        <v>821</v>
      </c>
      <c r="I227" s="68" t="s">
        <v>822</v>
      </c>
      <c r="J227" s="68" t="s">
        <v>381</v>
      </c>
      <c r="K227" s="68"/>
      <c r="L227" s="66" t="s">
        <v>823</v>
      </c>
      <c r="M227" s="77">
        <v>0</v>
      </c>
      <c r="N227" s="71">
        <f>+Q227/4</f>
        <v>2500</v>
      </c>
      <c r="O227" s="71">
        <f>+Q227/2</f>
        <v>5000</v>
      </c>
      <c r="P227" s="71">
        <v>7500</v>
      </c>
      <c r="Q227" s="71">
        <v>10000</v>
      </c>
      <c r="R227" s="66" t="s">
        <v>824</v>
      </c>
      <c r="S227" s="67" t="s">
        <v>825</v>
      </c>
      <c r="T227" s="67" t="s">
        <v>826</v>
      </c>
      <c r="U227" s="12" t="s">
        <v>827</v>
      </c>
      <c r="V227" s="12" t="s">
        <v>828</v>
      </c>
      <c r="W227" s="9">
        <v>1</v>
      </c>
      <c r="X227" s="66" t="s">
        <v>829</v>
      </c>
      <c r="Y227" s="66" t="s">
        <v>830</v>
      </c>
      <c r="Z227" s="10">
        <v>43497</v>
      </c>
      <c r="AA227" s="10">
        <v>43554</v>
      </c>
      <c r="AB227" s="71"/>
      <c r="AC227" s="66"/>
      <c r="AD227" s="72"/>
      <c r="AE227" s="66" t="s">
        <v>831</v>
      </c>
      <c r="AF227" s="66" t="s">
        <v>832</v>
      </c>
    </row>
    <row r="228" spans="2:32" ht="25.5" x14ac:dyDescent="0.25">
      <c r="B228" s="91"/>
      <c r="C228" s="19"/>
      <c r="D228" s="66"/>
      <c r="E228" s="66"/>
      <c r="F228" s="66"/>
      <c r="G228" s="66"/>
      <c r="H228" s="67"/>
      <c r="I228" s="68"/>
      <c r="J228" s="68"/>
      <c r="K228" s="68"/>
      <c r="L228" s="66"/>
      <c r="M228" s="77"/>
      <c r="N228" s="71"/>
      <c r="O228" s="71"/>
      <c r="P228" s="71"/>
      <c r="Q228" s="71"/>
      <c r="R228" s="66"/>
      <c r="S228" s="67"/>
      <c r="T228" s="67"/>
      <c r="U228" s="12" t="s">
        <v>833</v>
      </c>
      <c r="V228" s="12" t="s">
        <v>834</v>
      </c>
      <c r="W228" s="9">
        <v>4</v>
      </c>
      <c r="X228" s="66"/>
      <c r="Y228" s="66"/>
      <c r="Z228" s="10">
        <v>43497</v>
      </c>
      <c r="AA228" s="10">
        <v>43814</v>
      </c>
      <c r="AB228" s="71"/>
      <c r="AC228" s="66"/>
      <c r="AD228" s="72"/>
      <c r="AE228" s="66"/>
      <c r="AF228" s="66"/>
    </row>
    <row r="229" spans="2:32" ht="38.25" x14ac:dyDescent="0.25">
      <c r="B229" s="92"/>
      <c r="C229" s="19"/>
      <c r="D229" s="66"/>
      <c r="E229" s="66"/>
      <c r="F229" s="66"/>
      <c r="G229" s="66"/>
      <c r="H229" s="67"/>
      <c r="I229" s="68"/>
      <c r="J229" s="68"/>
      <c r="K229" s="68"/>
      <c r="L229" s="66"/>
      <c r="M229" s="77"/>
      <c r="N229" s="71"/>
      <c r="O229" s="71"/>
      <c r="P229" s="71"/>
      <c r="Q229" s="71"/>
      <c r="R229" s="66"/>
      <c r="S229" s="67"/>
      <c r="T229" s="67"/>
      <c r="U229" s="12" t="s">
        <v>835</v>
      </c>
      <c r="V229" s="12" t="s">
        <v>836</v>
      </c>
      <c r="W229" s="9">
        <v>4</v>
      </c>
      <c r="X229" s="66"/>
      <c r="Y229" s="66"/>
      <c r="Z229" s="10">
        <v>43497</v>
      </c>
      <c r="AA229" s="10">
        <v>43814</v>
      </c>
      <c r="AB229" s="71"/>
      <c r="AC229" s="66"/>
      <c r="AD229" s="72"/>
      <c r="AE229" s="66"/>
      <c r="AF229" s="66"/>
    </row>
    <row r="230" spans="2:32" ht="51" x14ac:dyDescent="0.25">
      <c r="B230" s="66" t="s">
        <v>767</v>
      </c>
      <c r="C230" s="19"/>
      <c r="D230" s="66" t="s">
        <v>837</v>
      </c>
      <c r="E230" s="66" t="s">
        <v>784</v>
      </c>
      <c r="F230" s="66" t="s">
        <v>770</v>
      </c>
      <c r="G230" s="66" t="s">
        <v>96</v>
      </c>
      <c r="H230" s="66" t="s">
        <v>838</v>
      </c>
      <c r="I230" s="66" t="s">
        <v>839</v>
      </c>
      <c r="J230" s="66" t="s">
        <v>381</v>
      </c>
      <c r="K230" s="66"/>
      <c r="L230" s="66" t="s">
        <v>840</v>
      </c>
      <c r="M230" s="77">
        <v>0</v>
      </c>
      <c r="N230" s="76">
        <v>40000</v>
      </c>
      <c r="O230" s="76">
        <v>40000</v>
      </c>
      <c r="P230" s="76">
        <v>60000</v>
      </c>
      <c r="Q230" s="76">
        <v>60000</v>
      </c>
      <c r="R230" s="66" t="s">
        <v>673</v>
      </c>
      <c r="S230" s="66" t="s">
        <v>809</v>
      </c>
      <c r="T230" s="66" t="s">
        <v>841</v>
      </c>
      <c r="U230" s="18" t="s">
        <v>842</v>
      </c>
      <c r="V230" s="12" t="s">
        <v>843</v>
      </c>
      <c r="W230" s="13">
        <v>1</v>
      </c>
      <c r="X230" s="13" t="s">
        <v>812</v>
      </c>
      <c r="Y230" s="13" t="s">
        <v>809</v>
      </c>
      <c r="Z230" s="38">
        <v>43497</v>
      </c>
      <c r="AA230" s="38">
        <v>43555</v>
      </c>
      <c r="AB230" s="19"/>
      <c r="AC230" s="12"/>
      <c r="AD230" s="9"/>
      <c r="AE230" s="13" t="s">
        <v>679</v>
      </c>
      <c r="AF230" s="9" t="s">
        <v>78</v>
      </c>
    </row>
    <row r="231" spans="2:32" ht="51" x14ac:dyDescent="0.25">
      <c r="B231" s="66"/>
      <c r="C231" s="19"/>
      <c r="D231" s="66"/>
      <c r="E231" s="66"/>
      <c r="F231" s="66"/>
      <c r="G231" s="66"/>
      <c r="H231" s="66"/>
      <c r="I231" s="66"/>
      <c r="J231" s="66"/>
      <c r="K231" s="66"/>
      <c r="L231" s="66"/>
      <c r="M231" s="77"/>
      <c r="N231" s="76"/>
      <c r="O231" s="76"/>
      <c r="P231" s="76"/>
      <c r="Q231" s="76"/>
      <c r="R231" s="66"/>
      <c r="S231" s="66"/>
      <c r="T231" s="66"/>
      <c r="U231" s="18" t="s">
        <v>844</v>
      </c>
      <c r="V231" s="18" t="s">
        <v>845</v>
      </c>
      <c r="W231" s="13">
        <v>1</v>
      </c>
      <c r="X231" s="13" t="s">
        <v>846</v>
      </c>
      <c r="Y231" s="13" t="s">
        <v>809</v>
      </c>
      <c r="Z231" s="38">
        <v>43466</v>
      </c>
      <c r="AA231" s="38">
        <v>43524</v>
      </c>
      <c r="AB231" s="19"/>
      <c r="AC231" s="12"/>
      <c r="AD231" s="9"/>
      <c r="AE231" s="13" t="s">
        <v>679</v>
      </c>
      <c r="AF231" s="9" t="s">
        <v>78</v>
      </c>
    </row>
    <row r="232" spans="2:32" ht="51" x14ac:dyDescent="0.25">
      <c r="B232" s="66"/>
      <c r="C232" s="19"/>
      <c r="D232" s="66"/>
      <c r="E232" s="66"/>
      <c r="F232" s="66"/>
      <c r="G232" s="66"/>
      <c r="H232" s="66"/>
      <c r="I232" s="66"/>
      <c r="J232" s="66"/>
      <c r="K232" s="66"/>
      <c r="L232" s="66"/>
      <c r="M232" s="77"/>
      <c r="N232" s="76"/>
      <c r="O232" s="76"/>
      <c r="P232" s="76"/>
      <c r="Q232" s="76"/>
      <c r="R232" s="66"/>
      <c r="S232" s="66"/>
      <c r="T232" s="66"/>
      <c r="U232" s="18" t="s">
        <v>847</v>
      </c>
      <c r="V232" s="12" t="s">
        <v>848</v>
      </c>
      <c r="W232" s="13">
        <v>1</v>
      </c>
      <c r="X232" s="13" t="s">
        <v>812</v>
      </c>
      <c r="Y232" s="13" t="s">
        <v>809</v>
      </c>
      <c r="Z232" s="38">
        <v>43525</v>
      </c>
      <c r="AA232" s="38">
        <v>43555</v>
      </c>
      <c r="AB232" s="19"/>
      <c r="AC232" s="12"/>
      <c r="AD232" s="9"/>
      <c r="AE232" s="13" t="s">
        <v>679</v>
      </c>
      <c r="AF232" s="9" t="s">
        <v>78</v>
      </c>
    </row>
    <row r="233" spans="2:32" ht="51" x14ac:dyDescent="0.25">
      <c r="B233" s="66"/>
      <c r="C233" s="19"/>
      <c r="D233" s="66"/>
      <c r="E233" s="66"/>
      <c r="F233" s="66"/>
      <c r="G233" s="66"/>
      <c r="H233" s="66"/>
      <c r="I233" s="66"/>
      <c r="J233" s="66"/>
      <c r="K233" s="66"/>
      <c r="L233" s="66"/>
      <c r="M233" s="77"/>
      <c r="N233" s="76"/>
      <c r="O233" s="76"/>
      <c r="P233" s="76"/>
      <c r="Q233" s="76"/>
      <c r="R233" s="66"/>
      <c r="S233" s="66"/>
      <c r="T233" s="66"/>
      <c r="U233" s="18" t="s">
        <v>849</v>
      </c>
      <c r="V233" s="12" t="s">
        <v>850</v>
      </c>
      <c r="W233" s="13">
        <v>1</v>
      </c>
      <c r="X233" s="13" t="s">
        <v>678</v>
      </c>
      <c r="Y233" s="13" t="s">
        <v>809</v>
      </c>
      <c r="Z233" s="38">
        <v>43525</v>
      </c>
      <c r="AA233" s="38">
        <v>43816</v>
      </c>
      <c r="AB233" s="19"/>
      <c r="AC233" s="12"/>
      <c r="AD233" s="9"/>
      <c r="AE233" s="13" t="s">
        <v>679</v>
      </c>
      <c r="AF233" s="9" t="s">
        <v>78</v>
      </c>
    </row>
    <row r="234" spans="2:32" ht="25.5" x14ac:dyDescent="0.25">
      <c r="B234" s="66"/>
      <c r="C234" s="19"/>
      <c r="D234" s="66"/>
      <c r="E234" s="66" t="s">
        <v>784</v>
      </c>
      <c r="F234" s="66" t="s">
        <v>770</v>
      </c>
      <c r="G234" s="66" t="s">
        <v>96</v>
      </c>
      <c r="H234" s="66" t="s">
        <v>851</v>
      </c>
      <c r="I234" s="66" t="s">
        <v>852</v>
      </c>
      <c r="J234" s="66" t="s">
        <v>381</v>
      </c>
      <c r="K234" s="66"/>
      <c r="L234" s="101" t="s">
        <v>840</v>
      </c>
      <c r="M234" s="76">
        <v>37732</v>
      </c>
      <c r="N234" s="76">
        <v>32311</v>
      </c>
      <c r="O234" s="76">
        <v>32689</v>
      </c>
      <c r="P234" s="76">
        <v>35000</v>
      </c>
      <c r="Q234" s="76">
        <v>35000</v>
      </c>
      <c r="R234" s="66" t="s">
        <v>812</v>
      </c>
      <c r="S234" s="66" t="s">
        <v>853</v>
      </c>
      <c r="T234" s="66" t="s">
        <v>854</v>
      </c>
      <c r="U234" s="18" t="s">
        <v>855</v>
      </c>
      <c r="V234" s="12" t="s">
        <v>856</v>
      </c>
      <c r="W234" s="13">
        <v>1</v>
      </c>
      <c r="X234" s="13" t="s">
        <v>812</v>
      </c>
      <c r="Y234" s="13" t="s">
        <v>853</v>
      </c>
      <c r="Z234" s="38">
        <v>43466</v>
      </c>
      <c r="AA234" s="38">
        <v>43496</v>
      </c>
      <c r="AB234" s="19"/>
      <c r="AC234" s="12"/>
      <c r="AD234" s="9"/>
      <c r="AE234" s="13" t="s">
        <v>679</v>
      </c>
      <c r="AF234" s="9" t="s">
        <v>78</v>
      </c>
    </row>
    <row r="235" spans="2:32" ht="25.5" x14ac:dyDescent="0.25">
      <c r="B235" s="66"/>
      <c r="C235" s="19"/>
      <c r="D235" s="66"/>
      <c r="E235" s="66"/>
      <c r="F235" s="66"/>
      <c r="G235" s="66"/>
      <c r="H235" s="66"/>
      <c r="I235" s="66"/>
      <c r="J235" s="66"/>
      <c r="K235" s="66"/>
      <c r="L235" s="101"/>
      <c r="M235" s="76"/>
      <c r="N235" s="76"/>
      <c r="O235" s="76"/>
      <c r="P235" s="76"/>
      <c r="Q235" s="76"/>
      <c r="R235" s="66"/>
      <c r="S235" s="66"/>
      <c r="T235" s="66"/>
      <c r="U235" s="18" t="s">
        <v>857</v>
      </c>
      <c r="V235" s="18" t="s">
        <v>858</v>
      </c>
      <c r="W235" s="13">
        <v>1</v>
      </c>
      <c r="X235" s="13" t="s">
        <v>812</v>
      </c>
      <c r="Y235" s="13" t="s">
        <v>853</v>
      </c>
      <c r="Z235" s="38">
        <v>43466</v>
      </c>
      <c r="AA235" s="38">
        <v>43496</v>
      </c>
      <c r="AB235" s="19"/>
      <c r="AC235" s="12"/>
      <c r="AD235" s="9"/>
      <c r="AE235" s="13" t="s">
        <v>679</v>
      </c>
      <c r="AF235" s="9" t="s">
        <v>78</v>
      </c>
    </row>
    <row r="236" spans="2:32" ht="25.5" x14ac:dyDescent="0.25">
      <c r="B236" s="66"/>
      <c r="C236" s="19"/>
      <c r="D236" s="66"/>
      <c r="E236" s="66"/>
      <c r="F236" s="66"/>
      <c r="G236" s="66"/>
      <c r="H236" s="66"/>
      <c r="I236" s="66"/>
      <c r="J236" s="66"/>
      <c r="K236" s="66"/>
      <c r="L236" s="101"/>
      <c r="M236" s="76"/>
      <c r="N236" s="76"/>
      <c r="O236" s="76"/>
      <c r="P236" s="76"/>
      <c r="Q236" s="76"/>
      <c r="R236" s="66"/>
      <c r="S236" s="66"/>
      <c r="T236" s="66"/>
      <c r="U236" s="18" t="s">
        <v>859</v>
      </c>
      <c r="V236" s="12" t="s">
        <v>860</v>
      </c>
      <c r="W236" s="13">
        <v>5</v>
      </c>
      <c r="X236" s="13" t="s">
        <v>812</v>
      </c>
      <c r="Y236" s="13" t="s">
        <v>853</v>
      </c>
      <c r="Z236" s="38">
        <v>43556</v>
      </c>
      <c r="AA236" s="38">
        <v>43830</v>
      </c>
      <c r="AB236" s="19"/>
      <c r="AC236" s="12"/>
      <c r="AD236" s="9"/>
      <c r="AE236" s="13" t="s">
        <v>679</v>
      </c>
      <c r="AF236" s="9" t="s">
        <v>78</v>
      </c>
    </row>
    <row r="237" spans="2:32" ht="25.5" x14ac:dyDescent="0.25">
      <c r="B237" s="66"/>
      <c r="C237" s="19"/>
      <c r="D237" s="66"/>
      <c r="E237" s="66"/>
      <c r="F237" s="66"/>
      <c r="G237" s="66"/>
      <c r="H237" s="66"/>
      <c r="I237" s="66"/>
      <c r="J237" s="66"/>
      <c r="K237" s="66"/>
      <c r="L237" s="101"/>
      <c r="M237" s="76"/>
      <c r="N237" s="76"/>
      <c r="O237" s="76"/>
      <c r="P237" s="76"/>
      <c r="Q237" s="76"/>
      <c r="R237" s="66"/>
      <c r="S237" s="66"/>
      <c r="T237" s="66"/>
      <c r="U237" s="18" t="s">
        <v>861</v>
      </c>
      <c r="V237" s="12" t="s">
        <v>862</v>
      </c>
      <c r="W237" s="60">
        <v>11</v>
      </c>
      <c r="X237" s="13" t="s">
        <v>812</v>
      </c>
      <c r="Y237" s="13" t="s">
        <v>853</v>
      </c>
      <c r="Z237" s="38">
        <v>43497</v>
      </c>
      <c r="AA237" s="38">
        <v>43830</v>
      </c>
      <c r="AB237" s="19"/>
      <c r="AC237" s="12"/>
      <c r="AD237" s="9"/>
      <c r="AE237" s="13" t="s">
        <v>679</v>
      </c>
      <c r="AF237" s="9" t="s">
        <v>78</v>
      </c>
    </row>
    <row r="238" spans="2:32" ht="25.5" x14ac:dyDescent="0.25">
      <c r="B238" s="66"/>
      <c r="C238" s="19"/>
      <c r="D238" s="66"/>
      <c r="E238" s="66"/>
      <c r="F238" s="66"/>
      <c r="G238" s="66"/>
      <c r="H238" s="66"/>
      <c r="I238" s="66"/>
      <c r="J238" s="66"/>
      <c r="K238" s="66"/>
      <c r="L238" s="101"/>
      <c r="M238" s="76"/>
      <c r="N238" s="76"/>
      <c r="O238" s="76"/>
      <c r="P238" s="76"/>
      <c r="Q238" s="76"/>
      <c r="R238" s="66"/>
      <c r="S238" s="66"/>
      <c r="T238" s="66"/>
      <c r="U238" s="18" t="s">
        <v>863</v>
      </c>
      <c r="V238" s="12" t="s">
        <v>864</v>
      </c>
      <c r="W238" s="13">
        <v>40</v>
      </c>
      <c r="X238" s="13" t="s">
        <v>812</v>
      </c>
      <c r="Y238" s="13" t="s">
        <v>853</v>
      </c>
      <c r="Z238" s="38">
        <v>43497</v>
      </c>
      <c r="AA238" s="38">
        <v>43825</v>
      </c>
      <c r="AB238" s="19"/>
      <c r="AC238" s="12"/>
      <c r="AD238" s="9"/>
      <c r="AE238" s="13" t="s">
        <v>679</v>
      </c>
      <c r="AF238" s="9" t="s">
        <v>78</v>
      </c>
    </row>
    <row r="239" spans="2:32" ht="25.5" x14ac:dyDescent="0.25">
      <c r="B239" s="66"/>
      <c r="C239" s="19"/>
      <c r="D239" s="66"/>
      <c r="E239" s="66"/>
      <c r="F239" s="66"/>
      <c r="G239" s="66"/>
      <c r="H239" s="66"/>
      <c r="I239" s="66"/>
      <c r="J239" s="66"/>
      <c r="K239" s="66"/>
      <c r="L239" s="101"/>
      <c r="M239" s="76"/>
      <c r="N239" s="76"/>
      <c r="O239" s="76"/>
      <c r="P239" s="76"/>
      <c r="Q239" s="76"/>
      <c r="R239" s="66"/>
      <c r="S239" s="66"/>
      <c r="T239" s="66"/>
      <c r="U239" s="18" t="s">
        <v>865</v>
      </c>
      <c r="V239" s="18" t="s">
        <v>866</v>
      </c>
      <c r="W239" s="13">
        <v>40</v>
      </c>
      <c r="X239" s="13" t="s">
        <v>812</v>
      </c>
      <c r="Y239" s="13" t="s">
        <v>853</v>
      </c>
      <c r="Z239" s="38">
        <v>43497</v>
      </c>
      <c r="AA239" s="38">
        <v>43825</v>
      </c>
      <c r="AB239" s="19"/>
      <c r="AC239" s="12"/>
      <c r="AD239" s="9"/>
      <c r="AE239" s="13" t="s">
        <v>679</v>
      </c>
      <c r="AF239" s="9" t="s">
        <v>78</v>
      </c>
    </row>
    <row r="240" spans="2:32" ht="25.5" x14ac:dyDescent="0.25">
      <c r="B240" s="66"/>
      <c r="C240" s="19"/>
      <c r="D240" s="66"/>
      <c r="E240" s="66" t="s">
        <v>784</v>
      </c>
      <c r="F240" s="66" t="s">
        <v>770</v>
      </c>
      <c r="G240" s="66" t="s">
        <v>96</v>
      </c>
      <c r="H240" s="66" t="s">
        <v>867</v>
      </c>
      <c r="I240" s="66" t="s">
        <v>868</v>
      </c>
      <c r="J240" s="66" t="s">
        <v>381</v>
      </c>
      <c r="K240" s="66"/>
      <c r="L240" s="101" t="s">
        <v>840</v>
      </c>
      <c r="M240" s="76">
        <v>110711</v>
      </c>
      <c r="N240" s="76">
        <v>30000</v>
      </c>
      <c r="O240" s="76">
        <v>30000</v>
      </c>
      <c r="P240" s="76">
        <v>30000</v>
      </c>
      <c r="Q240" s="76">
        <v>30000</v>
      </c>
      <c r="R240" s="66" t="s">
        <v>812</v>
      </c>
      <c r="S240" s="66" t="s">
        <v>853</v>
      </c>
      <c r="T240" s="66" t="s">
        <v>869</v>
      </c>
      <c r="U240" s="18" t="s">
        <v>870</v>
      </c>
      <c r="V240" s="12" t="s">
        <v>871</v>
      </c>
      <c r="W240" s="13">
        <v>1</v>
      </c>
      <c r="X240" s="13" t="s">
        <v>812</v>
      </c>
      <c r="Y240" s="13" t="s">
        <v>853</v>
      </c>
      <c r="Z240" s="38">
        <v>43466</v>
      </c>
      <c r="AA240" s="38">
        <v>43496</v>
      </c>
      <c r="AB240" s="19"/>
      <c r="AC240" s="12"/>
      <c r="AD240" s="9"/>
      <c r="AE240" s="13" t="s">
        <v>679</v>
      </c>
      <c r="AF240" s="9" t="s">
        <v>78</v>
      </c>
    </row>
    <row r="241" spans="2:32" ht="25.5" x14ac:dyDescent="0.25">
      <c r="B241" s="66"/>
      <c r="C241" s="19"/>
      <c r="D241" s="66"/>
      <c r="E241" s="66"/>
      <c r="F241" s="66"/>
      <c r="G241" s="66"/>
      <c r="H241" s="66"/>
      <c r="I241" s="66"/>
      <c r="J241" s="66"/>
      <c r="K241" s="66"/>
      <c r="L241" s="101"/>
      <c r="M241" s="76"/>
      <c r="N241" s="76"/>
      <c r="O241" s="76"/>
      <c r="P241" s="76"/>
      <c r="Q241" s="76"/>
      <c r="R241" s="66"/>
      <c r="S241" s="66"/>
      <c r="T241" s="66"/>
      <c r="U241" s="18" t="s">
        <v>857</v>
      </c>
      <c r="V241" s="12" t="s">
        <v>858</v>
      </c>
      <c r="W241" s="13">
        <v>1</v>
      </c>
      <c r="X241" s="13" t="s">
        <v>812</v>
      </c>
      <c r="Y241" s="13" t="s">
        <v>853</v>
      </c>
      <c r="Z241" s="38">
        <v>43466</v>
      </c>
      <c r="AA241" s="38">
        <v>43496</v>
      </c>
      <c r="AB241" s="19"/>
      <c r="AC241" s="12"/>
      <c r="AD241" s="9"/>
      <c r="AE241" s="13" t="s">
        <v>679</v>
      </c>
      <c r="AF241" s="9" t="s">
        <v>78</v>
      </c>
    </row>
    <row r="242" spans="2:32" ht="25.5" x14ac:dyDescent="0.25">
      <c r="B242" s="66"/>
      <c r="C242" s="19"/>
      <c r="D242" s="66"/>
      <c r="E242" s="66"/>
      <c r="F242" s="66"/>
      <c r="G242" s="66"/>
      <c r="H242" s="66"/>
      <c r="I242" s="66"/>
      <c r="J242" s="66"/>
      <c r="K242" s="66"/>
      <c r="L242" s="101"/>
      <c r="M242" s="76"/>
      <c r="N242" s="76"/>
      <c r="O242" s="76"/>
      <c r="P242" s="76"/>
      <c r="Q242" s="76"/>
      <c r="R242" s="66"/>
      <c r="S242" s="66"/>
      <c r="T242" s="66"/>
      <c r="U242" s="18" t="s">
        <v>872</v>
      </c>
      <c r="V242" s="12" t="s">
        <v>873</v>
      </c>
      <c r="W242" s="13">
        <v>1</v>
      </c>
      <c r="X242" s="13" t="s">
        <v>812</v>
      </c>
      <c r="Y242" s="13" t="s">
        <v>853</v>
      </c>
      <c r="Z242" s="38">
        <v>43466</v>
      </c>
      <c r="AA242" s="38">
        <v>43524</v>
      </c>
      <c r="AB242" s="19"/>
      <c r="AC242" s="12"/>
      <c r="AD242" s="9"/>
      <c r="AE242" s="13" t="s">
        <v>679</v>
      </c>
      <c r="AF242" s="9" t="s">
        <v>78</v>
      </c>
    </row>
    <row r="243" spans="2:32" ht="25.5" x14ac:dyDescent="0.25">
      <c r="B243" s="66"/>
      <c r="C243" s="19"/>
      <c r="D243" s="66"/>
      <c r="E243" s="66"/>
      <c r="F243" s="66"/>
      <c r="G243" s="66"/>
      <c r="H243" s="66"/>
      <c r="I243" s="66"/>
      <c r="J243" s="66"/>
      <c r="K243" s="66"/>
      <c r="L243" s="101"/>
      <c r="M243" s="76"/>
      <c r="N243" s="76"/>
      <c r="O243" s="76"/>
      <c r="P243" s="76"/>
      <c r="Q243" s="76"/>
      <c r="R243" s="66"/>
      <c r="S243" s="66"/>
      <c r="T243" s="66"/>
      <c r="U243" s="18" t="s">
        <v>874</v>
      </c>
      <c r="V243" s="12" t="s">
        <v>875</v>
      </c>
      <c r="W243" s="60">
        <v>11</v>
      </c>
      <c r="X243" s="13" t="s">
        <v>812</v>
      </c>
      <c r="Y243" s="13" t="s">
        <v>853</v>
      </c>
      <c r="Z243" s="38">
        <v>43497</v>
      </c>
      <c r="AA243" s="38">
        <v>43830</v>
      </c>
      <c r="AB243" s="19"/>
      <c r="AC243" s="12"/>
      <c r="AD243" s="9"/>
      <c r="AE243" s="13" t="s">
        <v>679</v>
      </c>
      <c r="AF243" s="9" t="s">
        <v>78</v>
      </c>
    </row>
    <row r="244" spans="2:32" ht="25.5" x14ac:dyDescent="0.25">
      <c r="B244" s="66"/>
      <c r="C244" s="19"/>
      <c r="D244" s="66"/>
      <c r="E244" s="66" t="s">
        <v>784</v>
      </c>
      <c r="F244" s="66" t="s">
        <v>770</v>
      </c>
      <c r="G244" s="66" t="s">
        <v>96</v>
      </c>
      <c r="H244" s="66" t="s">
        <v>876</v>
      </c>
      <c r="I244" s="66" t="s">
        <v>877</v>
      </c>
      <c r="J244" s="66" t="s">
        <v>381</v>
      </c>
      <c r="K244" s="66"/>
      <c r="L244" s="101" t="s">
        <v>787</v>
      </c>
      <c r="M244" s="101">
        <v>492003</v>
      </c>
      <c r="N244" s="76">
        <v>120834</v>
      </c>
      <c r="O244" s="76">
        <v>124848</v>
      </c>
      <c r="P244" s="76">
        <v>137159</v>
      </c>
      <c r="Q244" s="76">
        <v>137159</v>
      </c>
      <c r="R244" s="66" t="s">
        <v>812</v>
      </c>
      <c r="S244" s="66" t="s">
        <v>853</v>
      </c>
      <c r="T244" s="66" t="s">
        <v>878</v>
      </c>
      <c r="U244" s="18" t="s">
        <v>879</v>
      </c>
      <c r="V244" s="12" t="s">
        <v>880</v>
      </c>
      <c r="W244" s="13">
        <v>11</v>
      </c>
      <c r="X244" s="13" t="s">
        <v>812</v>
      </c>
      <c r="Y244" s="13" t="s">
        <v>853</v>
      </c>
      <c r="Z244" s="38">
        <v>43497</v>
      </c>
      <c r="AA244" s="38">
        <v>43830</v>
      </c>
      <c r="AB244" s="19"/>
      <c r="AC244" s="12"/>
      <c r="AD244" s="9"/>
      <c r="AE244" s="13" t="s">
        <v>679</v>
      </c>
      <c r="AF244" s="9" t="s">
        <v>78</v>
      </c>
    </row>
    <row r="245" spans="2:32" ht="25.5" x14ac:dyDescent="0.25">
      <c r="B245" s="66"/>
      <c r="C245" s="19"/>
      <c r="D245" s="66"/>
      <c r="E245" s="66"/>
      <c r="F245" s="66"/>
      <c r="G245" s="66"/>
      <c r="H245" s="66"/>
      <c r="I245" s="66"/>
      <c r="J245" s="66"/>
      <c r="K245" s="66"/>
      <c r="L245" s="101"/>
      <c r="M245" s="101"/>
      <c r="N245" s="76"/>
      <c r="O245" s="76"/>
      <c r="P245" s="76"/>
      <c r="Q245" s="76"/>
      <c r="R245" s="66"/>
      <c r="S245" s="66"/>
      <c r="T245" s="66"/>
      <c r="U245" s="12" t="s">
        <v>881</v>
      </c>
      <c r="V245" s="12" t="s">
        <v>882</v>
      </c>
      <c r="W245" s="13">
        <v>11</v>
      </c>
      <c r="X245" s="13" t="s">
        <v>812</v>
      </c>
      <c r="Y245" s="13" t="s">
        <v>853</v>
      </c>
      <c r="Z245" s="38">
        <v>43497</v>
      </c>
      <c r="AA245" s="38">
        <v>43830</v>
      </c>
      <c r="AB245" s="19"/>
      <c r="AC245" s="12"/>
      <c r="AD245" s="9"/>
      <c r="AE245" s="13" t="s">
        <v>679</v>
      </c>
      <c r="AF245" s="9" t="s">
        <v>78</v>
      </c>
    </row>
    <row r="246" spans="2:32" ht="25.5" x14ac:dyDescent="0.25">
      <c r="B246" s="66"/>
      <c r="C246" s="19"/>
      <c r="D246" s="66"/>
      <c r="E246" s="66"/>
      <c r="F246" s="66"/>
      <c r="G246" s="66"/>
      <c r="H246" s="66"/>
      <c r="I246" s="66"/>
      <c r="J246" s="66"/>
      <c r="K246" s="66"/>
      <c r="L246" s="101"/>
      <c r="M246" s="101"/>
      <c r="N246" s="76"/>
      <c r="O246" s="76"/>
      <c r="P246" s="76"/>
      <c r="Q246" s="76"/>
      <c r="R246" s="66"/>
      <c r="S246" s="66"/>
      <c r="T246" s="66"/>
      <c r="U246" s="18" t="s">
        <v>883</v>
      </c>
      <c r="V246" s="12" t="s">
        <v>884</v>
      </c>
      <c r="W246" s="13">
        <v>11</v>
      </c>
      <c r="X246" s="13" t="s">
        <v>812</v>
      </c>
      <c r="Y246" s="13" t="s">
        <v>853</v>
      </c>
      <c r="Z246" s="38">
        <v>43497</v>
      </c>
      <c r="AA246" s="38">
        <v>43830</v>
      </c>
      <c r="AB246" s="19"/>
      <c r="AC246" s="12"/>
      <c r="AD246" s="9"/>
      <c r="AE246" s="13" t="s">
        <v>679</v>
      </c>
      <c r="AF246" s="9" t="s">
        <v>78</v>
      </c>
    </row>
    <row r="247" spans="2:32" ht="25.5" x14ac:dyDescent="0.25">
      <c r="B247" s="66"/>
      <c r="C247" s="19"/>
      <c r="D247" s="66"/>
      <c r="E247" s="66"/>
      <c r="F247" s="66"/>
      <c r="G247" s="66"/>
      <c r="H247" s="66"/>
      <c r="I247" s="66"/>
      <c r="J247" s="66"/>
      <c r="K247" s="66"/>
      <c r="L247" s="101"/>
      <c r="M247" s="101"/>
      <c r="N247" s="76"/>
      <c r="O247" s="76"/>
      <c r="P247" s="76"/>
      <c r="Q247" s="76"/>
      <c r="R247" s="66"/>
      <c r="S247" s="66"/>
      <c r="T247" s="66"/>
      <c r="U247" s="18" t="s">
        <v>885</v>
      </c>
      <c r="V247" s="12" t="s">
        <v>886</v>
      </c>
      <c r="W247" s="13">
        <v>11</v>
      </c>
      <c r="X247" s="13" t="s">
        <v>812</v>
      </c>
      <c r="Y247" s="13" t="s">
        <v>853</v>
      </c>
      <c r="Z247" s="38">
        <v>43497</v>
      </c>
      <c r="AA247" s="38">
        <v>43830</v>
      </c>
      <c r="AB247" s="19"/>
      <c r="AC247" s="12"/>
      <c r="AD247" s="9"/>
      <c r="AE247" s="13" t="s">
        <v>679</v>
      </c>
      <c r="AF247" s="9" t="s">
        <v>78</v>
      </c>
    </row>
    <row r="248" spans="2:32" ht="216.75" x14ac:dyDescent="0.25">
      <c r="B248" s="66" t="s">
        <v>887</v>
      </c>
      <c r="C248" s="19"/>
      <c r="D248" s="66" t="s">
        <v>888</v>
      </c>
      <c r="E248" s="90" t="s">
        <v>889</v>
      </c>
      <c r="F248" s="66" t="s">
        <v>890</v>
      </c>
      <c r="G248" s="66" t="s">
        <v>820</v>
      </c>
      <c r="H248" s="66" t="s">
        <v>891</v>
      </c>
      <c r="I248" s="66" t="s">
        <v>892</v>
      </c>
      <c r="J248" s="66" t="s">
        <v>381</v>
      </c>
      <c r="K248" s="66"/>
      <c r="L248" s="66" t="s">
        <v>893</v>
      </c>
      <c r="M248" s="66">
        <v>0</v>
      </c>
      <c r="N248" s="66">
        <v>10</v>
      </c>
      <c r="O248" s="66">
        <v>1</v>
      </c>
      <c r="P248" s="66">
        <v>1</v>
      </c>
      <c r="Q248" s="66">
        <v>1</v>
      </c>
      <c r="R248" s="66" t="s">
        <v>382</v>
      </c>
      <c r="S248" s="66" t="s">
        <v>894</v>
      </c>
      <c r="T248" s="66" t="s">
        <v>895</v>
      </c>
      <c r="U248" s="12" t="s">
        <v>896</v>
      </c>
      <c r="V248" s="12" t="s">
        <v>897</v>
      </c>
      <c r="W248" s="9">
        <v>3</v>
      </c>
      <c r="X248" s="66" t="s">
        <v>898</v>
      </c>
      <c r="Y248" s="66" t="s">
        <v>899</v>
      </c>
      <c r="Z248" s="10">
        <v>43466</v>
      </c>
      <c r="AA248" s="10">
        <v>43768</v>
      </c>
      <c r="AB248" s="98"/>
      <c r="AC248" s="66"/>
      <c r="AD248" s="72"/>
      <c r="AE248" s="66" t="s">
        <v>900</v>
      </c>
      <c r="AF248" s="66" t="s">
        <v>832</v>
      </c>
    </row>
    <row r="249" spans="2:32" ht="38.25" x14ac:dyDescent="0.25">
      <c r="B249" s="66"/>
      <c r="C249" s="19"/>
      <c r="D249" s="66"/>
      <c r="E249" s="91"/>
      <c r="F249" s="66"/>
      <c r="G249" s="66"/>
      <c r="H249" s="66"/>
      <c r="I249" s="66"/>
      <c r="J249" s="66"/>
      <c r="K249" s="66"/>
      <c r="L249" s="66"/>
      <c r="M249" s="66"/>
      <c r="N249" s="66"/>
      <c r="O249" s="66"/>
      <c r="P249" s="66"/>
      <c r="Q249" s="66"/>
      <c r="R249" s="66"/>
      <c r="S249" s="66"/>
      <c r="T249" s="66"/>
      <c r="U249" s="12" t="s">
        <v>901</v>
      </c>
      <c r="V249" s="12" t="s">
        <v>902</v>
      </c>
      <c r="W249" s="9">
        <v>10</v>
      </c>
      <c r="X249" s="66"/>
      <c r="Y249" s="66"/>
      <c r="Z249" s="10">
        <v>43525</v>
      </c>
      <c r="AA249" s="10">
        <v>43814</v>
      </c>
      <c r="AB249" s="98"/>
      <c r="AC249" s="66"/>
      <c r="AD249" s="72"/>
      <c r="AE249" s="66"/>
      <c r="AF249" s="66"/>
    </row>
    <row r="250" spans="2:32" ht="38.25" x14ac:dyDescent="0.25">
      <c r="B250" s="66"/>
      <c r="C250" s="19"/>
      <c r="D250" s="66"/>
      <c r="E250" s="91"/>
      <c r="F250" s="66"/>
      <c r="G250" s="66"/>
      <c r="H250" s="66"/>
      <c r="I250" s="66"/>
      <c r="J250" s="66"/>
      <c r="K250" s="66"/>
      <c r="L250" s="66"/>
      <c r="M250" s="66"/>
      <c r="N250" s="66"/>
      <c r="O250" s="66"/>
      <c r="P250" s="66"/>
      <c r="Q250" s="66"/>
      <c r="R250" s="66"/>
      <c r="S250" s="66"/>
      <c r="T250" s="66"/>
      <c r="U250" s="12" t="s">
        <v>903</v>
      </c>
      <c r="V250" s="12" t="s">
        <v>904</v>
      </c>
      <c r="W250" s="9">
        <v>4</v>
      </c>
      <c r="X250" s="66"/>
      <c r="Y250" s="66"/>
      <c r="Z250" s="10">
        <v>43497</v>
      </c>
      <c r="AA250" s="10">
        <v>43814</v>
      </c>
      <c r="AB250" s="98"/>
      <c r="AC250" s="66"/>
      <c r="AD250" s="72"/>
      <c r="AE250" s="66"/>
      <c r="AF250" s="66"/>
    </row>
    <row r="251" spans="2:32" ht="38.25" x14ac:dyDescent="0.25">
      <c r="B251" s="66"/>
      <c r="C251" s="19"/>
      <c r="D251" s="66"/>
      <c r="E251" s="91"/>
      <c r="F251" s="66"/>
      <c r="G251" s="66"/>
      <c r="H251" s="66"/>
      <c r="I251" s="66"/>
      <c r="J251" s="66"/>
      <c r="K251" s="66"/>
      <c r="L251" s="66"/>
      <c r="M251" s="66"/>
      <c r="N251" s="66"/>
      <c r="O251" s="66"/>
      <c r="P251" s="66"/>
      <c r="Q251" s="66"/>
      <c r="R251" s="66"/>
      <c r="S251" s="66"/>
      <c r="T251" s="66"/>
      <c r="U251" s="12" t="s">
        <v>905</v>
      </c>
      <c r="V251" s="12" t="s">
        <v>906</v>
      </c>
      <c r="W251" s="9">
        <v>11</v>
      </c>
      <c r="X251" s="66"/>
      <c r="Y251" s="66"/>
      <c r="Z251" s="10">
        <v>43497</v>
      </c>
      <c r="AA251" s="10">
        <v>43814</v>
      </c>
      <c r="AB251" s="98"/>
      <c r="AC251" s="66"/>
      <c r="AD251" s="72"/>
      <c r="AE251" s="66"/>
      <c r="AF251" s="66"/>
    </row>
    <row r="252" spans="2:32" ht="38.25" x14ac:dyDescent="0.25">
      <c r="B252" s="66"/>
      <c r="C252" s="19"/>
      <c r="D252" s="66"/>
      <c r="E252" s="91"/>
      <c r="F252" s="66"/>
      <c r="G252" s="66"/>
      <c r="H252" s="66" t="s">
        <v>907</v>
      </c>
      <c r="I252" s="66" t="s">
        <v>908</v>
      </c>
      <c r="J252" s="66" t="s">
        <v>381</v>
      </c>
      <c r="K252" s="66"/>
      <c r="L252" s="66" t="s">
        <v>40</v>
      </c>
      <c r="M252" s="77">
        <v>0</v>
      </c>
      <c r="N252" s="86">
        <f>2/5</f>
        <v>0.4</v>
      </c>
      <c r="O252" s="81">
        <v>1</v>
      </c>
      <c r="P252" s="81">
        <v>1</v>
      </c>
      <c r="Q252" s="81">
        <v>1</v>
      </c>
      <c r="R252" s="66" t="s">
        <v>382</v>
      </c>
      <c r="S252" s="66" t="s">
        <v>909</v>
      </c>
      <c r="T252" s="67" t="s">
        <v>910</v>
      </c>
      <c r="U252" s="14" t="s">
        <v>911</v>
      </c>
      <c r="V252" s="8" t="s">
        <v>912</v>
      </c>
      <c r="W252" s="47">
        <v>4</v>
      </c>
      <c r="X252" s="66" t="s">
        <v>913</v>
      </c>
      <c r="Y252" s="66" t="s">
        <v>914</v>
      </c>
      <c r="Z252" s="10">
        <v>43525</v>
      </c>
      <c r="AA252" s="10">
        <v>43814</v>
      </c>
      <c r="AB252" s="75"/>
      <c r="AC252" s="66"/>
      <c r="AD252" s="74"/>
      <c r="AE252" s="66" t="s">
        <v>831</v>
      </c>
      <c r="AF252" s="66" t="s">
        <v>390</v>
      </c>
    </row>
    <row r="253" spans="2:32" ht="25.5" x14ac:dyDescent="0.25">
      <c r="B253" s="66"/>
      <c r="C253" s="19"/>
      <c r="D253" s="66"/>
      <c r="E253" s="91"/>
      <c r="F253" s="66"/>
      <c r="G253" s="66"/>
      <c r="H253" s="66"/>
      <c r="I253" s="66"/>
      <c r="J253" s="66"/>
      <c r="K253" s="66"/>
      <c r="L253" s="66"/>
      <c r="M253" s="77"/>
      <c r="N253" s="86"/>
      <c r="O253" s="81"/>
      <c r="P253" s="81"/>
      <c r="Q253" s="81"/>
      <c r="R253" s="66"/>
      <c r="S253" s="66"/>
      <c r="T253" s="67"/>
      <c r="U253" s="14" t="s">
        <v>915</v>
      </c>
      <c r="V253" s="8" t="s">
        <v>916</v>
      </c>
      <c r="W253" s="47">
        <v>3</v>
      </c>
      <c r="X253" s="66"/>
      <c r="Y253" s="66"/>
      <c r="Z253" s="10">
        <v>43525</v>
      </c>
      <c r="AA253" s="10">
        <v>43814</v>
      </c>
      <c r="AB253" s="75"/>
      <c r="AC253" s="66"/>
      <c r="AD253" s="74"/>
      <c r="AE253" s="66"/>
      <c r="AF253" s="66"/>
    </row>
    <row r="254" spans="2:32" ht="38.25" x14ac:dyDescent="0.25">
      <c r="B254" s="66"/>
      <c r="C254" s="19"/>
      <c r="D254" s="66"/>
      <c r="E254" s="91"/>
      <c r="F254" s="66"/>
      <c r="G254" s="66"/>
      <c r="H254" s="66"/>
      <c r="I254" s="66"/>
      <c r="J254" s="66"/>
      <c r="K254" s="66"/>
      <c r="L254" s="66"/>
      <c r="M254" s="77"/>
      <c r="N254" s="86"/>
      <c r="O254" s="81"/>
      <c r="P254" s="81"/>
      <c r="Q254" s="81"/>
      <c r="R254" s="66"/>
      <c r="S254" s="66"/>
      <c r="T254" s="67"/>
      <c r="U254" s="14" t="s">
        <v>917</v>
      </c>
      <c r="V254" s="8" t="s">
        <v>918</v>
      </c>
      <c r="W254" s="47">
        <v>3</v>
      </c>
      <c r="X254" s="66"/>
      <c r="Y254" s="66"/>
      <c r="Z254" s="10">
        <v>43525</v>
      </c>
      <c r="AA254" s="10">
        <v>43814</v>
      </c>
      <c r="AB254" s="75"/>
      <c r="AC254" s="66"/>
      <c r="AD254" s="74"/>
      <c r="AE254" s="66"/>
      <c r="AF254" s="66"/>
    </row>
    <row r="255" spans="2:32" ht="25.5" x14ac:dyDescent="0.25">
      <c r="B255" s="66"/>
      <c r="C255" s="19"/>
      <c r="D255" s="66"/>
      <c r="E255" s="91"/>
      <c r="F255" s="66"/>
      <c r="G255" s="66"/>
      <c r="H255" s="66"/>
      <c r="I255" s="66"/>
      <c r="J255" s="66"/>
      <c r="K255" s="66"/>
      <c r="L255" s="66"/>
      <c r="M255" s="77"/>
      <c r="N255" s="86"/>
      <c r="O255" s="81"/>
      <c r="P255" s="81"/>
      <c r="Q255" s="81"/>
      <c r="R255" s="66"/>
      <c r="S255" s="66"/>
      <c r="T255" s="67"/>
      <c r="U255" s="14" t="s">
        <v>919</v>
      </c>
      <c r="V255" s="8" t="s">
        <v>918</v>
      </c>
      <c r="W255" s="47">
        <v>3</v>
      </c>
      <c r="X255" s="66"/>
      <c r="Y255" s="66"/>
      <c r="Z255" s="10">
        <v>43525</v>
      </c>
      <c r="AA255" s="10">
        <v>43814</v>
      </c>
      <c r="AB255" s="75"/>
      <c r="AC255" s="66"/>
      <c r="AD255" s="74"/>
      <c r="AE255" s="66"/>
      <c r="AF255" s="66"/>
    </row>
    <row r="256" spans="2:32" x14ac:dyDescent="0.25">
      <c r="B256" s="66"/>
      <c r="C256" s="19"/>
      <c r="D256" s="66"/>
      <c r="E256" s="91"/>
      <c r="F256" s="66"/>
      <c r="G256" s="66"/>
      <c r="H256" s="67" t="s">
        <v>920</v>
      </c>
      <c r="I256" s="66" t="s">
        <v>921</v>
      </c>
      <c r="J256" s="66" t="s">
        <v>381</v>
      </c>
      <c r="K256" s="66"/>
      <c r="L256" s="68" t="s">
        <v>40</v>
      </c>
      <c r="M256" s="100">
        <v>0.15</v>
      </c>
      <c r="N256" s="81">
        <v>0.17</v>
      </c>
      <c r="O256" s="81">
        <v>0.2</v>
      </c>
      <c r="P256" s="81">
        <v>0.25</v>
      </c>
      <c r="Q256" s="81">
        <v>0.3</v>
      </c>
      <c r="R256" s="66" t="s">
        <v>824</v>
      </c>
      <c r="S256" s="66" t="s">
        <v>825</v>
      </c>
      <c r="T256" s="67" t="s">
        <v>922</v>
      </c>
      <c r="U256" s="12" t="s">
        <v>923</v>
      </c>
      <c r="V256" s="12" t="s">
        <v>924</v>
      </c>
      <c r="W256" s="9">
        <v>1</v>
      </c>
      <c r="X256" s="66" t="s">
        <v>925</v>
      </c>
      <c r="Y256" s="66" t="s">
        <v>926</v>
      </c>
      <c r="Z256" s="10">
        <v>43525</v>
      </c>
      <c r="AA256" s="10">
        <v>43585</v>
      </c>
      <c r="AB256" s="93"/>
      <c r="AC256" s="66"/>
      <c r="AD256" s="72"/>
      <c r="AE256" s="66" t="s">
        <v>900</v>
      </c>
      <c r="AF256" s="66" t="s">
        <v>832</v>
      </c>
    </row>
    <row r="257" spans="2:32" ht="25.5" x14ac:dyDescent="0.25">
      <c r="B257" s="66"/>
      <c r="C257" s="19"/>
      <c r="D257" s="66"/>
      <c r="E257" s="91"/>
      <c r="F257" s="66"/>
      <c r="G257" s="66"/>
      <c r="H257" s="67"/>
      <c r="I257" s="66"/>
      <c r="J257" s="66"/>
      <c r="K257" s="66"/>
      <c r="L257" s="68"/>
      <c r="M257" s="100"/>
      <c r="N257" s="81"/>
      <c r="O257" s="81"/>
      <c r="P257" s="81"/>
      <c r="Q257" s="81"/>
      <c r="R257" s="66"/>
      <c r="S257" s="66"/>
      <c r="T257" s="67"/>
      <c r="U257" s="12" t="s">
        <v>927</v>
      </c>
      <c r="V257" s="12" t="s">
        <v>928</v>
      </c>
      <c r="W257" s="9">
        <v>4</v>
      </c>
      <c r="X257" s="66"/>
      <c r="Y257" s="66"/>
      <c r="Z257" s="10">
        <v>43497</v>
      </c>
      <c r="AA257" s="10">
        <v>43814</v>
      </c>
      <c r="AB257" s="93"/>
      <c r="AC257" s="66"/>
      <c r="AD257" s="72"/>
      <c r="AE257" s="66"/>
      <c r="AF257" s="66"/>
    </row>
    <row r="258" spans="2:32" x14ac:dyDescent="0.25">
      <c r="B258" s="66"/>
      <c r="C258" s="19"/>
      <c r="D258" s="66"/>
      <c r="E258" s="91"/>
      <c r="F258" s="66"/>
      <c r="G258" s="66"/>
      <c r="H258" s="67"/>
      <c r="I258" s="66"/>
      <c r="J258" s="66"/>
      <c r="K258" s="66"/>
      <c r="L258" s="68"/>
      <c r="M258" s="100"/>
      <c r="N258" s="81"/>
      <c r="O258" s="81"/>
      <c r="P258" s="81"/>
      <c r="Q258" s="81"/>
      <c r="R258" s="66"/>
      <c r="S258" s="66"/>
      <c r="T258" s="67"/>
      <c r="U258" s="12" t="s">
        <v>929</v>
      </c>
      <c r="V258" s="12" t="s">
        <v>930</v>
      </c>
      <c r="W258" s="9">
        <v>4</v>
      </c>
      <c r="X258" s="66"/>
      <c r="Y258" s="66"/>
      <c r="Z258" s="10">
        <v>43497</v>
      </c>
      <c r="AA258" s="10">
        <v>43814</v>
      </c>
      <c r="AB258" s="93"/>
      <c r="AC258" s="66"/>
      <c r="AD258" s="72"/>
      <c r="AE258" s="66"/>
      <c r="AF258" s="66"/>
    </row>
    <row r="259" spans="2:32" ht="25.5" x14ac:dyDescent="0.25">
      <c r="B259" s="66"/>
      <c r="C259" s="19"/>
      <c r="D259" s="66"/>
      <c r="E259" s="91"/>
      <c r="F259" s="66"/>
      <c r="G259" s="66"/>
      <c r="H259" s="67"/>
      <c r="I259" s="66"/>
      <c r="J259" s="66"/>
      <c r="K259" s="66"/>
      <c r="L259" s="68"/>
      <c r="M259" s="100"/>
      <c r="N259" s="81"/>
      <c r="O259" s="81"/>
      <c r="P259" s="81"/>
      <c r="Q259" s="81"/>
      <c r="R259" s="66"/>
      <c r="S259" s="66"/>
      <c r="T259" s="67"/>
      <c r="U259" s="12" t="s">
        <v>931</v>
      </c>
      <c r="V259" s="12" t="s">
        <v>932</v>
      </c>
      <c r="W259" s="9">
        <v>2</v>
      </c>
      <c r="X259" s="66"/>
      <c r="Y259" s="66"/>
      <c r="Z259" s="10">
        <v>43647</v>
      </c>
      <c r="AA259" s="10">
        <v>43829</v>
      </c>
      <c r="AB259" s="93"/>
      <c r="AC259" s="66"/>
      <c r="AD259" s="72"/>
      <c r="AE259" s="66"/>
      <c r="AF259" s="66"/>
    </row>
    <row r="260" spans="2:32" ht="25.5" x14ac:dyDescent="0.25">
      <c r="B260" s="66"/>
      <c r="C260" s="19"/>
      <c r="D260" s="66"/>
      <c r="E260" s="91"/>
      <c r="F260" s="66"/>
      <c r="G260" s="66"/>
      <c r="H260" s="67" t="s">
        <v>933</v>
      </c>
      <c r="I260" s="67" t="s">
        <v>934</v>
      </c>
      <c r="J260" s="67" t="s">
        <v>381</v>
      </c>
      <c r="K260" s="67"/>
      <c r="L260" s="89" t="s">
        <v>40</v>
      </c>
      <c r="M260" s="99">
        <f>181/1102</f>
        <v>0.16424682395644283</v>
      </c>
      <c r="N260" s="99">
        <v>0.15</v>
      </c>
      <c r="O260" s="99">
        <v>0.13</v>
      </c>
      <c r="P260" s="99">
        <v>0.11</v>
      </c>
      <c r="Q260" s="99">
        <v>0.1</v>
      </c>
      <c r="R260" s="66" t="s">
        <v>935</v>
      </c>
      <c r="S260" s="66" t="s">
        <v>936</v>
      </c>
      <c r="T260" s="67" t="s">
        <v>937</v>
      </c>
      <c r="U260" s="19" t="s">
        <v>938</v>
      </c>
      <c r="V260" s="12" t="s">
        <v>939</v>
      </c>
      <c r="W260" s="9">
        <v>1</v>
      </c>
      <c r="X260" s="9" t="s">
        <v>940</v>
      </c>
      <c r="Y260" s="9" t="s">
        <v>941</v>
      </c>
      <c r="Z260" s="10">
        <v>43497</v>
      </c>
      <c r="AA260" s="10">
        <v>43585</v>
      </c>
      <c r="AB260" s="93"/>
      <c r="AC260" s="66"/>
      <c r="AD260" s="74"/>
      <c r="AE260" s="66" t="s">
        <v>831</v>
      </c>
      <c r="AF260" s="66" t="s">
        <v>832</v>
      </c>
    </row>
    <row r="261" spans="2:32" ht="63.75" x14ac:dyDescent="0.25">
      <c r="B261" s="66"/>
      <c r="C261" s="19"/>
      <c r="D261" s="66"/>
      <c r="E261" s="91"/>
      <c r="F261" s="66"/>
      <c r="G261" s="66"/>
      <c r="H261" s="67"/>
      <c r="I261" s="67"/>
      <c r="J261" s="67"/>
      <c r="K261" s="67"/>
      <c r="L261" s="89"/>
      <c r="M261" s="99"/>
      <c r="N261" s="99"/>
      <c r="O261" s="99"/>
      <c r="P261" s="99"/>
      <c r="Q261" s="99"/>
      <c r="R261" s="66"/>
      <c r="S261" s="66"/>
      <c r="T261" s="67"/>
      <c r="U261" s="19" t="s">
        <v>942</v>
      </c>
      <c r="V261" s="12" t="s">
        <v>943</v>
      </c>
      <c r="W261" s="9">
        <v>8</v>
      </c>
      <c r="X261" s="9" t="s">
        <v>940</v>
      </c>
      <c r="Y261" s="9" t="s">
        <v>941</v>
      </c>
      <c r="Z261" s="10">
        <v>43525</v>
      </c>
      <c r="AA261" s="10">
        <v>43814</v>
      </c>
      <c r="AB261" s="93"/>
      <c r="AC261" s="66"/>
      <c r="AD261" s="74"/>
      <c r="AE261" s="66"/>
      <c r="AF261" s="66"/>
    </row>
    <row r="262" spans="2:32" ht="38.25" x14ac:dyDescent="0.25">
      <c r="B262" s="66"/>
      <c r="C262" s="19"/>
      <c r="D262" s="66"/>
      <c r="E262" s="91"/>
      <c r="F262" s="66"/>
      <c r="G262" s="66"/>
      <c r="H262" s="67"/>
      <c r="I262" s="67"/>
      <c r="J262" s="67"/>
      <c r="K262" s="67"/>
      <c r="L262" s="89"/>
      <c r="M262" s="99"/>
      <c r="N262" s="99"/>
      <c r="O262" s="99"/>
      <c r="P262" s="99"/>
      <c r="Q262" s="99"/>
      <c r="R262" s="66"/>
      <c r="S262" s="66"/>
      <c r="T262" s="67"/>
      <c r="U262" s="19" t="s">
        <v>944</v>
      </c>
      <c r="V262" s="12" t="s">
        <v>945</v>
      </c>
      <c r="W262" s="9">
        <v>4</v>
      </c>
      <c r="X262" s="9" t="s">
        <v>940</v>
      </c>
      <c r="Y262" s="9" t="s">
        <v>941</v>
      </c>
      <c r="Z262" s="10">
        <v>43497</v>
      </c>
      <c r="AA262" s="10">
        <v>43814</v>
      </c>
      <c r="AB262" s="93"/>
      <c r="AC262" s="66"/>
      <c r="AD262" s="74"/>
      <c r="AE262" s="66"/>
      <c r="AF262" s="66"/>
    </row>
    <row r="263" spans="2:32" ht="63.75" x14ac:dyDescent="0.25">
      <c r="B263" s="66"/>
      <c r="C263" s="19"/>
      <c r="D263" s="66"/>
      <c r="E263" s="91"/>
      <c r="F263" s="66"/>
      <c r="G263" s="66"/>
      <c r="H263" s="67" t="s">
        <v>946</v>
      </c>
      <c r="I263" s="67" t="s">
        <v>947</v>
      </c>
      <c r="J263" s="67" t="s">
        <v>381</v>
      </c>
      <c r="K263" s="67"/>
      <c r="L263" s="66" t="s">
        <v>40</v>
      </c>
      <c r="M263" s="77" t="s">
        <v>948</v>
      </c>
      <c r="N263" s="81">
        <v>0.05</v>
      </c>
      <c r="O263" s="81">
        <v>0.15</v>
      </c>
      <c r="P263" s="81">
        <v>0.25</v>
      </c>
      <c r="Q263" s="81">
        <v>0.35</v>
      </c>
      <c r="R263" s="66" t="s">
        <v>382</v>
      </c>
      <c r="S263" s="66" t="s">
        <v>894</v>
      </c>
      <c r="T263" s="67" t="s">
        <v>949</v>
      </c>
      <c r="U263" s="14" t="s">
        <v>950</v>
      </c>
      <c r="V263" s="12" t="s">
        <v>951</v>
      </c>
      <c r="W263" s="9">
        <v>1</v>
      </c>
      <c r="X263" s="9" t="s">
        <v>952</v>
      </c>
      <c r="Y263" s="9" t="s">
        <v>953</v>
      </c>
      <c r="Z263" s="10">
        <v>43466</v>
      </c>
      <c r="AA263" s="10">
        <v>43585</v>
      </c>
      <c r="AB263" s="98"/>
      <c r="AC263" s="66"/>
      <c r="AD263" s="72"/>
      <c r="AE263" s="66" t="s">
        <v>900</v>
      </c>
      <c r="AF263" s="66" t="s">
        <v>832</v>
      </c>
    </row>
    <row r="264" spans="2:32" ht="51" x14ac:dyDescent="0.25">
      <c r="B264" s="66"/>
      <c r="C264" s="19"/>
      <c r="D264" s="66"/>
      <c r="E264" s="92"/>
      <c r="F264" s="66"/>
      <c r="G264" s="66"/>
      <c r="H264" s="67"/>
      <c r="I264" s="67"/>
      <c r="J264" s="67"/>
      <c r="K264" s="67"/>
      <c r="L264" s="66"/>
      <c r="M264" s="77"/>
      <c r="N264" s="81"/>
      <c r="O264" s="81"/>
      <c r="P264" s="81"/>
      <c r="Q264" s="81"/>
      <c r="R264" s="66"/>
      <c r="S264" s="66"/>
      <c r="T264" s="67"/>
      <c r="U264" s="14" t="s">
        <v>954</v>
      </c>
      <c r="V264" s="12" t="s">
        <v>955</v>
      </c>
      <c r="W264" s="9">
        <v>4</v>
      </c>
      <c r="X264" s="9" t="s">
        <v>952</v>
      </c>
      <c r="Y264" s="9" t="s">
        <v>953</v>
      </c>
      <c r="Z264" s="10">
        <v>43466</v>
      </c>
      <c r="AA264" s="10">
        <v>43814</v>
      </c>
      <c r="AB264" s="98"/>
      <c r="AC264" s="66"/>
      <c r="AD264" s="72"/>
      <c r="AE264" s="66"/>
      <c r="AF264" s="66"/>
    </row>
    <row r="265" spans="2:32" ht="25.5" customHeight="1" x14ac:dyDescent="0.25">
      <c r="B265" s="66" t="s">
        <v>887</v>
      </c>
      <c r="C265" s="19"/>
      <c r="D265" s="66" t="s">
        <v>956</v>
      </c>
      <c r="E265" s="66" t="s">
        <v>957</v>
      </c>
      <c r="F265" s="66" t="s">
        <v>958</v>
      </c>
      <c r="G265" s="66" t="s">
        <v>820</v>
      </c>
      <c r="H265" s="67" t="s">
        <v>959</v>
      </c>
      <c r="I265" s="66" t="s">
        <v>960</v>
      </c>
      <c r="J265" s="66" t="s">
        <v>381</v>
      </c>
      <c r="K265" s="66"/>
      <c r="L265" s="85" t="s">
        <v>773</v>
      </c>
      <c r="M265" s="74">
        <v>2</v>
      </c>
      <c r="N265" s="95">
        <v>2</v>
      </c>
      <c r="O265" s="95">
        <v>12</v>
      </c>
      <c r="P265" s="95">
        <v>20</v>
      </c>
      <c r="Q265" s="96">
        <v>50</v>
      </c>
      <c r="R265" s="66" t="s">
        <v>382</v>
      </c>
      <c r="S265" s="66" t="s">
        <v>894</v>
      </c>
      <c r="T265" s="67" t="s">
        <v>961</v>
      </c>
      <c r="U265" s="12" t="s">
        <v>962</v>
      </c>
      <c r="V265" s="12" t="s">
        <v>963</v>
      </c>
      <c r="W265" s="9">
        <v>1</v>
      </c>
      <c r="X265" s="9" t="s">
        <v>964</v>
      </c>
      <c r="Y265" s="9" t="s">
        <v>965</v>
      </c>
      <c r="Z265" s="10">
        <v>43466</v>
      </c>
      <c r="AA265" s="10">
        <v>43524</v>
      </c>
      <c r="AB265" s="93"/>
      <c r="AC265" s="66"/>
      <c r="AD265" s="72"/>
      <c r="AE265" s="66" t="s">
        <v>900</v>
      </c>
      <c r="AF265" s="66" t="s">
        <v>390</v>
      </c>
    </row>
    <row r="266" spans="2:32" ht="38.25" x14ac:dyDescent="0.25">
      <c r="B266" s="66"/>
      <c r="C266" s="19"/>
      <c r="D266" s="66"/>
      <c r="E266" s="66"/>
      <c r="F266" s="66"/>
      <c r="G266" s="66"/>
      <c r="H266" s="67"/>
      <c r="I266" s="66"/>
      <c r="J266" s="66"/>
      <c r="K266" s="66"/>
      <c r="L266" s="85"/>
      <c r="M266" s="74"/>
      <c r="N266" s="95"/>
      <c r="O266" s="95"/>
      <c r="P266" s="95"/>
      <c r="Q266" s="96"/>
      <c r="R266" s="66"/>
      <c r="S266" s="66"/>
      <c r="T266" s="67"/>
      <c r="U266" s="12" t="s">
        <v>966</v>
      </c>
      <c r="V266" s="12" t="s">
        <v>967</v>
      </c>
      <c r="W266" s="9">
        <v>1</v>
      </c>
      <c r="X266" s="9" t="s">
        <v>964</v>
      </c>
      <c r="Y266" s="9" t="s">
        <v>965</v>
      </c>
      <c r="Z266" s="10">
        <v>43525</v>
      </c>
      <c r="AA266" s="10">
        <v>43814</v>
      </c>
      <c r="AB266" s="93"/>
      <c r="AC266" s="66"/>
      <c r="AD266" s="72"/>
      <c r="AE266" s="66"/>
      <c r="AF266" s="66"/>
    </row>
    <row r="267" spans="2:32" ht="25.5" x14ac:dyDescent="0.25">
      <c r="B267" s="66"/>
      <c r="C267" s="19"/>
      <c r="D267" s="66"/>
      <c r="E267" s="66"/>
      <c r="F267" s="66"/>
      <c r="G267" s="66"/>
      <c r="H267" s="67"/>
      <c r="I267" s="66"/>
      <c r="J267" s="66"/>
      <c r="K267" s="66"/>
      <c r="L267" s="85"/>
      <c r="M267" s="74"/>
      <c r="N267" s="95"/>
      <c r="O267" s="95"/>
      <c r="P267" s="95"/>
      <c r="Q267" s="96"/>
      <c r="R267" s="66"/>
      <c r="S267" s="66"/>
      <c r="T267" s="67"/>
      <c r="U267" s="12" t="s">
        <v>968</v>
      </c>
      <c r="V267" s="12" t="s">
        <v>969</v>
      </c>
      <c r="W267" s="9">
        <v>1</v>
      </c>
      <c r="X267" s="9" t="s">
        <v>964</v>
      </c>
      <c r="Y267" s="9" t="s">
        <v>970</v>
      </c>
      <c r="Z267" s="10">
        <v>43525</v>
      </c>
      <c r="AA267" s="10">
        <v>43814</v>
      </c>
      <c r="AB267" s="93"/>
      <c r="AC267" s="66"/>
      <c r="AD267" s="72"/>
      <c r="AE267" s="66"/>
      <c r="AF267" s="66"/>
    </row>
    <row r="268" spans="2:32" ht="25.5" x14ac:dyDescent="0.25">
      <c r="B268" s="66"/>
      <c r="C268" s="19"/>
      <c r="D268" s="66"/>
      <c r="E268" s="66"/>
      <c r="F268" s="66"/>
      <c r="G268" s="66"/>
      <c r="H268" s="67"/>
      <c r="I268" s="66"/>
      <c r="J268" s="66"/>
      <c r="K268" s="66"/>
      <c r="L268" s="85"/>
      <c r="M268" s="74"/>
      <c r="N268" s="95"/>
      <c r="O268" s="95"/>
      <c r="P268" s="95"/>
      <c r="Q268" s="96"/>
      <c r="R268" s="66"/>
      <c r="S268" s="66"/>
      <c r="T268" s="67"/>
      <c r="U268" s="12" t="s">
        <v>971</v>
      </c>
      <c r="V268" s="12" t="s">
        <v>972</v>
      </c>
      <c r="W268" s="9">
        <v>3</v>
      </c>
      <c r="X268" s="9" t="s">
        <v>964</v>
      </c>
      <c r="Y268" s="9" t="s">
        <v>970</v>
      </c>
      <c r="Z268" s="10">
        <v>43739</v>
      </c>
      <c r="AA268" s="10">
        <v>43814</v>
      </c>
      <c r="AB268" s="93"/>
      <c r="AC268" s="66"/>
      <c r="AD268" s="72"/>
      <c r="AE268" s="66"/>
      <c r="AF268" s="66"/>
    </row>
    <row r="269" spans="2:32" ht="38.25" x14ac:dyDescent="0.25">
      <c r="B269" s="66"/>
      <c r="C269" s="19"/>
      <c r="D269" s="66"/>
      <c r="E269" s="66"/>
      <c r="F269" s="66"/>
      <c r="G269" s="66"/>
      <c r="H269" s="67" t="s">
        <v>973</v>
      </c>
      <c r="I269" s="66" t="s">
        <v>974</v>
      </c>
      <c r="J269" s="66" t="s">
        <v>381</v>
      </c>
      <c r="K269" s="66"/>
      <c r="L269" s="97" t="s">
        <v>975</v>
      </c>
      <c r="M269" s="95">
        <v>0</v>
      </c>
      <c r="N269" s="95">
        <v>5</v>
      </c>
      <c r="O269" s="95">
        <v>8</v>
      </c>
      <c r="P269" s="95">
        <v>12</v>
      </c>
      <c r="Q269" s="96">
        <v>15</v>
      </c>
      <c r="R269" s="66" t="s">
        <v>382</v>
      </c>
      <c r="S269" s="66" t="s">
        <v>894</v>
      </c>
      <c r="T269" s="67" t="s">
        <v>976</v>
      </c>
      <c r="U269" s="8" t="s">
        <v>977</v>
      </c>
      <c r="V269" s="8" t="s">
        <v>978</v>
      </c>
      <c r="W269" s="9">
        <v>1</v>
      </c>
      <c r="X269" s="9" t="s">
        <v>964</v>
      </c>
      <c r="Y269" s="9" t="s">
        <v>979</v>
      </c>
      <c r="Z269" s="10">
        <v>43497</v>
      </c>
      <c r="AA269" s="10">
        <v>43814</v>
      </c>
      <c r="AB269" s="93"/>
      <c r="AC269" s="66"/>
      <c r="AD269" s="72"/>
      <c r="AE269" s="66" t="s">
        <v>900</v>
      </c>
      <c r="AF269" s="66" t="s">
        <v>390</v>
      </c>
    </row>
    <row r="270" spans="2:32" ht="38.25" x14ac:dyDescent="0.25">
      <c r="B270" s="66"/>
      <c r="C270" s="19"/>
      <c r="D270" s="66"/>
      <c r="E270" s="66"/>
      <c r="F270" s="66"/>
      <c r="G270" s="66"/>
      <c r="H270" s="67"/>
      <c r="I270" s="66"/>
      <c r="J270" s="66"/>
      <c r="K270" s="66"/>
      <c r="L270" s="97"/>
      <c r="M270" s="95"/>
      <c r="N270" s="95"/>
      <c r="O270" s="95"/>
      <c r="P270" s="95"/>
      <c r="Q270" s="96"/>
      <c r="R270" s="66"/>
      <c r="S270" s="66"/>
      <c r="T270" s="67"/>
      <c r="U270" s="8" t="s">
        <v>980</v>
      </c>
      <c r="V270" s="8" t="s">
        <v>981</v>
      </c>
      <c r="W270" s="9">
        <v>4</v>
      </c>
      <c r="X270" s="9" t="s">
        <v>964</v>
      </c>
      <c r="Y270" s="9" t="s">
        <v>979</v>
      </c>
      <c r="Z270" s="10">
        <v>43525</v>
      </c>
      <c r="AA270" s="10">
        <v>43814</v>
      </c>
      <c r="AB270" s="93"/>
      <c r="AC270" s="66"/>
      <c r="AD270" s="72"/>
      <c r="AE270" s="66"/>
      <c r="AF270" s="66"/>
    </row>
    <row r="271" spans="2:32" ht="38.25" x14ac:dyDescent="0.25">
      <c r="B271" s="66"/>
      <c r="C271" s="19"/>
      <c r="D271" s="66"/>
      <c r="E271" s="66"/>
      <c r="F271" s="66"/>
      <c r="G271" s="66"/>
      <c r="H271" s="67"/>
      <c r="I271" s="66"/>
      <c r="J271" s="66"/>
      <c r="K271" s="66"/>
      <c r="L271" s="97"/>
      <c r="M271" s="95"/>
      <c r="N271" s="95"/>
      <c r="O271" s="95"/>
      <c r="P271" s="95"/>
      <c r="Q271" s="96"/>
      <c r="R271" s="66"/>
      <c r="S271" s="66"/>
      <c r="T271" s="67"/>
      <c r="U271" s="8" t="s">
        <v>982</v>
      </c>
      <c r="V271" s="8" t="s">
        <v>972</v>
      </c>
      <c r="W271" s="9">
        <v>3</v>
      </c>
      <c r="X271" s="9" t="s">
        <v>964</v>
      </c>
      <c r="Y271" s="9" t="s">
        <v>979</v>
      </c>
      <c r="Z271" s="10">
        <v>43739</v>
      </c>
      <c r="AA271" s="10">
        <v>43814</v>
      </c>
      <c r="AB271" s="93"/>
      <c r="AC271" s="66"/>
      <c r="AD271" s="72"/>
      <c r="AE271" s="66"/>
      <c r="AF271" s="66"/>
    </row>
    <row r="272" spans="2:32" ht="25.5" customHeight="1" x14ac:dyDescent="0.25">
      <c r="B272" s="66"/>
      <c r="C272" s="19"/>
      <c r="D272" s="66"/>
      <c r="E272" s="66"/>
      <c r="F272" s="66"/>
      <c r="G272" s="66"/>
      <c r="H272" s="66" t="s">
        <v>983</v>
      </c>
      <c r="I272" s="66" t="s">
        <v>984</v>
      </c>
      <c r="J272" s="66" t="s">
        <v>381</v>
      </c>
      <c r="K272" s="66"/>
      <c r="L272" s="66" t="s">
        <v>985</v>
      </c>
      <c r="M272" s="77">
        <v>141</v>
      </c>
      <c r="N272" s="77">
        <v>142</v>
      </c>
      <c r="O272" s="77">
        <v>144</v>
      </c>
      <c r="P272" s="77">
        <v>145</v>
      </c>
      <c r="Q272" s="77">
        <v>146</v>
      </c>
      <c r="R272" s="66" t="s">
        <v>986</v>
      </c>
      <c r="S272" s="66" t="s">
        <v>987</v>
      </c>
      <c r="T272" s="66" t="s">
        <v>988</v>
      </c>
      <c r="U272" s="61" t="s">
        <v>989</v>
      </c>
      <c r="V272" s="8" t="s">
        <v>990</v>
      </c>
      <c r="W272" s="9">
        <v>4</v>
      </c>
      <c r="X272" s="66" t="s">
        <v>991</v>
      </c>
      <c r="Y272" s="66" t="s">
        <v>992</v>
      </c>
      <c r="Z272" s="10">
        <v>43525</v>
      </c>
      <c r="AA272" s="10">
        <v>43814</v>
      </c>
      <c r="AB272" s="75"/>
      <c r="AC272" s="66"/>
      <c r="AD272" s="72"/>
      <c r="AE272" s="66" t="s">
        <v>831</v>
      </c>
      <c r="AF272" s="66" t="s">
        <v>390</v>
      </c>
    </row>
    <row r="273" spans="2:32" ht="25.5" x14ac:dyDescent="0.25">
      <c r="B273" s="66"/>
      <c r="C273" s="19"/>
      <c r="D273" s="66"/>
      <c r="E273" s="66"/>
      <c r="F273" s="66"/>
      <c r="G273" s="66"/>
      <c r="H273" s="66"/>
      <c r="I273" s="66"/>
      <c r="J273" s="66"/>
      <c r="K273" s="66"/>
      <c r="L273" s="66"/>
      <c r="M273" s="77"/>
      <c r="N273" s="77"/>
      <c r="O273" s="77"/>
      <c r="P273" s="77"/>
      <c r="Q273" s="77"/>
      <c r="R273" s="66"/>
      <c r="S273" s="66"/>
      <c r="T273" s="66"/>
      <c r="U273" s="8" t="s">
        <v>993</v>
      </c>
      <c r="V273" s="8" t="s">
        <v>990</v>
      </c>
      <c r="W273" s="9">
        <v>4</v>
      </c>
      <c r="X273" s="66"/>
      <c r="Y273" s="66"/>
      <c r="Z273" s="10">
        <v>43525</v>
      </c>
      <c r="AA273" s="10">
        <v>43814</v>
      </c>
      <c r="AB273" s="75"/>
      <c r="AC273" s="66"/>
      <c r="AD273" s="72"/>
      <c r="AE273" s="66"/>
      <c r="AF273" s="66"/>
    </row>
    <row r="274" spans="2:32" ht="38.25" x14ac:dyDescent="0.25">
      <c r="B274" s="66"/>
      <c r="C274" s="19"/>
      <c r="D274" s="66"/>
      <c r="E274" s="66"/>
      <c r="F274" s="66"/>
      <c r="G274" s="66"/>
      <c r="H274" s="66"/>
      <c r="I274" s="66"/>
      <c r="J274" s="66"/>
      <c r="K274" s="66"/>
      <c r="L274" s="66"/>
      <c r="M274" s="77"/>
      <c r="N274" s="77"/>
      <c r="O274" s="77"/>
      <c r="P274" s="77"/>
      <c r="Q274" s="77"/>
      <c r="R274" s="66"/>
      <c r="S274" s="66"/>
      <c r="T274" s="66"/>
      <c r="U274" s="19" t="s">
        <v>994</v>
      </c>
      <c r="V274" s="12" t="s">
        <v>995</v>
      </c>
      <c r="W274" s="9">
        <v>6</v>
      </c>
      <c r="X274" s="9" t="s">
        <v>996</v>
      </c>
      <c r="Y274" s="9" t="s">
        <v>997</v>
      </c>
      <c r="Z274" s="10">
        <v>43525</v>
      </c>
      <c r="AA274" s="10">
        <v>43814</v>
      </c>
      <c r="AB274" s="93"/>
      <c r="AC274" s="66"/>
      <c r="AD274" s="72"/>
      <c r="AE274" s="66" t="s">
        <v>900</v>
      </c>
      <c r="AF274" s="66" t="s">
        <v>390</v>
      </c>
    </row>
    <row r="275" spans="2:32" ht="38.25" x14ac:dyDescent="0.25">
      <c r="B275" s="66"/>
      <c r="C275" s="19"/>
      <c r="D275" s="66"/>
      <c r="E275" s="66"/>
      <c r="F275" s="66"/>
      <c r="G275" s="66"/>
      <c r="H275" s="66"/>
      <c r="I275" s="66"/>
      <c r="J275" s="66"/>
      <c r="K275" s="66"/>
      <c r="L275" s="66"/>
      <c r="M275" s="77"/>
      <c r="N275" s="77"/>
      <c r="O275" s="77"/>
      <c r="P275" s="77"/>
      <c r="Q275" s="77"/>
      <c r="R275" s="66"/>
      <c r="S275" s="66"/>
      <c r="T275" s="66"/>
      <c r="U275" s="19" t="s">
        <v>998</v>
      </c>
      <c r="V275" s="12" t="s">
        <v>999</v>
      </c>
      <c r="W275" s="9">
        <v>2</v>
      </c>
      <c r="X275" s="9" t="s">
        <v>996</v>
      </c>
      <c r="Y275" s="9" t="s">
        <v>997</v>
      </c>
      <c r="Z275" s="10">
        <v>43525</v>
      </c>
      <c r="AA275" s="10">
        <v>43814</v>
      </c>
      <c r="AB275" s="93"/>
      <c r="AC275" s="66"/>
      <c r="AD275" s="72"/>
      <c r="AE275" s="66"/>
      <c r="AF275" s="66"/>
    </row>
    <row r="276" spans="2:32" ht="25.5" x14ac:dyDescent="0.25">
      <c r="B276" s="66"/>
      <c r="C276" s="19"/>
      <c r="D276" s="66"/>
      <c r="E276" s="66"/>
      <c r="F276" s="66"/>
      <c r="G276" s="66"/>
      <c r="H276" s="66"/>
      <c r="I276" s="66"/>
      <c r="J276" s="66"/>
      <c r="K276" s="66"/>
      <c r="L276" s="66"/>
      <c r="M276" s="77"/>
      <c r="N276" s="77"/>
      <c r="O276" s="77"/>
      <c r="P276" s="77"/>
      <c r="Q276" s="77"/>
      <c r="R276" s="66"/>
      <c r="S276" s="66"/>
      <c r="T276" s="66"/>
      <c r="U276" s="19" t="s">
        <v>1000</v>
      </c>
      <c r="V276" s="12" t="s">
        <v>1001</v>
      </c>
      <c r="W276" s="9">
        <v>4</v>
      </c>
      <c r="X276" s="9" t="s">
        <v>996</v>
      </c>
      <c r="Y276" s="9" t="s">
        <v>997</v>
      </c>
      <c r="Z276" s="10">
        <v>43617</v>
      </c>
      <c r="AA276" s="10">
        <v>43814</v>
      </c>
      <c r="AB276" s="93"/>
      <c r="AC276" s="66"/>
      <c r="AD276" s="72"/>
      <c r="AE276" s="66"/>
      <c r="AF276" s="66"/>
    </row>
    <row r="277" spans="2:32" ht="25.5" x14ac:dyDescent="0.25">
      <c r="B277" s="66"/>
      <c r="C277" s="19"/>
      <c r="D277" s="66"/>
      <c r="E277" s="66"/>
      <c r="F277" s="66"/>
      <c r="G277" s="66"/>
      <c r="H277" s="66"/>
      <c r="I277" s="66"/>
      <c r="J277" s="66"/>
      <c r="K277" s="66"/>
      <c r="L277" s="66"/>
      <c r="M277" s="77"/>
      <c r="N277" s="77"/>
      <c r="O277" s="77"/>
      <c r="P277" s="77"/>
      <c r="Q277" s="77"/>
      <c r="R277" s="66"/>
      <c r="S277" s="66"/>
      <c r="T277" s="66"/>
      <c r="U277" s="19" t="s">
        <v>1002</v>
      </c>
      <c r="V277" s="19" t="s">
        <v>1003</v>
      </c>
      <c r="W277" s="9">
        <v>6</v>
      </c>
      <c r="X277" s="9" t="s">
        <v>996</v>
      </c>
      <c r="Y277" s="9" t="s">
        <v>997</v>
      </c>
      <c r="Z277" s="10">
        <v>43525</v>
      </c>
      <c r="AA277" s="10">
        <v>43814</v>
      </c>
      <c r="AB277" s="93"/>
      <c r="AC277" s="66"/>
      <c r="AD277" s="72"/>
      <c r="AE277" s="66" t="s">
        <v>900</v>
      </c>
      <c r="AF277" s="66" t="s">
        <v>390</v>
      </c>
    </row>
    <row r="278" spans="2:32" ht="51" x14ac:dyDescent="0.25">
      <c r="B278" s="66"/>
      <c r="C278" s="19"/>
      <c r="D278" s="66"/>
      <c r="E278" s="66"/>
      <c r="F278" s="66"/>
      <c r="G278" s="66"/>
      <c r="H278" s="66"/>
      <c r="I278" s="66"/>
      <c r="J278" s="66"/>
      <c r="K278" s="66"/>
      <c r="L278" s="66"/>
      <c r="M278" s="77"/>
      <c r="N278" s="77"/>
      <c r="O278" s="77"/>
      <c r="P278" s="77"/>
      <c r="Q278" s="77"/>
      <c r="R278" s="66"/>
      <c r="S278" s="66"/>
      <c r="T278" s="66"/>
      <c r="U278" s="19" t="s">
        <v>1004</v>
      </c>
      <c r="V278" s="19" t="s">
        <v>1005</v>
      </c>
      <c r="W278" s="9">
        <v>3</v>
      </c>
      <c r="X278" s="9" t="s">
        <v>996</v>
      </c>
      <c r="Y278" s="9" t="s">
        <v>997</v>
      </c>
      <c r="Z278" s="10">
        <v>43556</v>
      </c>
      <c r="AA278" s="10">
        <v>43814</v>
      </c>
      <c r="AB278" s="93"/>
      <c r="AC278" s="66"/>
      <c r="AD278" s="72"/>
      <c r="AE278" s="66"/>
      <c r="AF278" s="66"/>
    </row>
    <row r="279" spans="2:32" ht="15" customHeight="1" x14ac:dyDescent="0.25">
      <c r="B279" s="90" t="s">
        <v>887</v>
      </c>
      <c r="C279" s="19"/>
      <c r="D279" s="66" t="s">
        <v>1006</v>
      </c>
      <c r="E279" s="66" t="s">
        <v>1007</v>
      </c>
      <c r="F279" s="66" t="s">
        <v>1008</v>
      </c>
      <c r="G279" s="66" t="s">
        <v>820</v>
      </c>
      <c r="H279" s="66" t="s">
        <v>1009</v>
      </c>
      <c r="I279" s="66" t="s">
        <v>1010</v>
      </c>
      <c r="J279" s="66" t="s">
        <v>381</v>
      </c>
      <c r="K279" s="66"/>
      <c r="L279" s="89" t="s">
        <v>40</v>
      </c>
      <c r="M279" s="89" t="s">
        <v>1011</v>
      </c>
      <c r="N279" s="86">
        <v>0.48</v>
      </c>
      <c r="O279" s="82">
        <v>0.48</v>
      </c>
      <c r="P279" s="87">
        <v>0.48</v>
      </c>
      <c r="Q279" s="88">
        <v>0.54300000000000004</v>
      </c>
      <c r="R279" s="66" t="s">
        <v>1012</v>
      </c>
      <c r="S279" s="66" t="s">
        <v>1013</v>
      </c>
      <c r="T279" s="66" t="s">
        <v>1014</v>
      </c>
      <c r="U279" s="8" t="s">
        <v>1015</v>
      </c>
      <c r="V279" s="12" t="s">
        <v>1016</v>
      </c>
      <c r="W279" s="47">
        <v>1</v>
      </c>
      <c r="X279" s="9" t="s">
        <v>952</v>
      </c>
      <c r="Y279" s="9" t="s">
        <v>953</v>
      </c>
      <c r="Z279" s="10">
        <v>43466</v>
      </c>
      <c r="AA279" s="10">
        <v>43555</v>
      </c>
      <c r="AB279" s="75"/>
      <c r="AC279" s="66"/>
      <c r="AD279" s="72"/>
      <c r="AE279" s="66" t="s">
        <v>900</v>
      </c>
      <c r="AF279" s="66" t="s">
        <v>390</v>
      </c>
    </row>
    <row r="280" spans="2:32" ht="51" x14ac:dyDescent="0.25">
      <c r="B280" s="91"/>
      <c r="C280" s="19"/>
      <c r="D280" s="66"/>
      <c r="E280" s="66"/>
      <c r="F280" s="66"/>
      <c r="G280" s="66"/>
      <c r="H280" s="66"/>
      <c r="I280" s="66"/>
      <c r="J280" s="66"/>
      <c r="K280" s="66"/>
      <c r="L280" s="89"/>
      <c r="M280" s="89"/>
      <c r="N280" s="86"/>
      <c r="O280" s="82"/>
      <c r="P280" s="87"/>
      <c r="Q280" s="88"/>
      <c r="R280" s="66"/>
      <c r="S280" s="66"/>
      <c r="T280" s="66"/>
      <c r="U280" s="8" t="s">
        <v>1017</v>
      </c>
      <c r="V280" s="12" t="s">
        <v>1018</v>
      </c>
      <c r="W280" s="47">
        <v>4</v>
      </c>
      <c r="X280" s="9" t="s">
        <v>952</v>
      </c>
      <c r="Y280" s="9" t="s">
        <v>953</v>
      </c>
      <c r="Z280" s="10">
        <v>43497</v>
      </c>
      <c r="AA280" s="10">
        <v>43814</v>
      </c>
      <c r="AB280" s="75"/>
      <c r="AC280" s="66"/>
      <c r="AD280" s="72"/>
      <c r="AE280" s="66"/>
      <c r="AF280" s="66"/>
    </row>
    <row r="281" spans="2:32" ht="38.25" x14ac:dyDescent="0.25">
      <c r="B281" s="91"/>
      <c r="C281" s="19"/>
      <c r="D281" s="66"/>
      <c r="E281" s="66"/>
      <c r="F281" s="66"/>
      <c r="G281" s="66"/>
      <c r="H281" s="66"/>
      <c r="I281" s="66"/>
      <c r="J281" s="66"/>
      <c r="K281" s="66"/>
      <c r="L281" s="89"/>
      <c r="M281" s="89"/>
      <c r="N281" s="86"/>
      <c r="O281" s="82"/>
      <c r="P281" s="87"/>
      <c r="Q281" s="88"/>
      <c r="R281" s="66"/>
      <c r="S281" s="66"/>
      <c r="T281" s="66"/>
      <c r="U281" s="8" t="s">
        <v>1019</v>
      </c>
      <c r="V281" s="12" t="s">
        <v>1020</v>
      </c>
      <c r="W281" s="47">
        <v>2</v>
      </c>
      <c r="X281" s="9" t="s">
        <v>952</v>
      </c>
      <c r="Y281" s="9" t="s">
        <v>953</v>
      </c>
      <c r="Z281" s="10">
        <v>43525</v>
      </c>
      <c r="AA281" s="10">
        <v>43814</v>
      </c>
      <c r="AB281" s="75"/>
      <c r="AC281" s="66"/>
      <c r="AD281" s="72"/>
      <c r="AE281" s="66"/>
      <c r="AF281" s="66"/>
    </row>
    <row r="282" spans="2:32" ht="38.25" x14ac:dyDescent="0.25">
      <c r="B282" s="91"/>
      <c r="C282" s="19"/>
      <c r="D282" s="66"/>
      <c r="E282" s="66"/>
      <c r="F282" s="66"/>
      <c r="G282" s="66"/>
      <c r="H282" s="66"/>
      <c r="I282" s="66"/>
      <c r="J282" s="66"/>
      <c r="K282" s="66"/>
      <c r="L282" s="89"/>
      <c r="M282" s="89"/>
      <c r="N282" s="86"/>
      <c r="O282" s="82"/>
      <c r="P282" s="87"/>
      <c r="Q282" s="88"/>
      <c r="R282" s="66"/>
      <c r="S282" s="66"/>
      <c r="T282" s="66"/>
      <c r="U282" s="8" t="s">
        <v>1021</v>
      </c>
      <c r="V282" s="12" t="s">
        <v>1022</v>
      </c>
      <c r="W282" s="47">
        <v>1</v>
      </c>
      <c r="X282" s="9" t="s">
        <v>952</v>
      </c>
      <c r="Y282" s="9" t="s">
        <v>953</v>
      </c>
      <c r="Z282" s="10">
        <v>43770</v>
      </c>
      <c r="AA282" s="10">
        <v>43814</v>
      </c>
      <c r="AB282" s="75"/>
      <c r="AC282" s="66"/>
      <c r="AD282" s="72"/>
      <c r="AE282" s="66"/>
      <c r="AF282" s="66"/>
    </row>
    <row r="283" spans="2:32" ht="25.5" x14ac:dyDescent="0.25">
      <c r="B283" s="91"/>
      <c r="C283" s="19"/>
      <c r="D283" s="66"/>
      <c r="E283" s="66"/>
      <c r="F283" s="66"/>
      <c r="G283" s="66"/>
      <c r="H283" s="94" t="s">
        <v>1023</v>
      </c>
      <c r="I283" s="66" t="s">
        <v>1024</v>
      </c>
      <c r="J283" s="66" t="s">
        <v>381</v>
      </c>
      <c r="K283" s="66"/>
      <c r="L283" s="66" t="s">
        <v>1025</v>
      </c>
      <c r="M283" s="66">
        <v>53</v>
      </c>
      <c r="N283" s="74">
        <f>+M283+10</f>
        <v>63</v>
      </c>
      <c r="O283" s="83">
        <f>+N283+15</f>
        <v>78</v>
      </c>
      <c r="P283" s="84">
        <f>+O283+20</f>
        <v>98</v>
      </c>
      <c r="Q283" s="85">
        <v>120</v>
      </c>
      <c r="R283" s="66" t="s">
        <v>1026</v>
      </c>
      <c r="S283" s="66" t="s">
        <v>1027</v>
      </c>
      <c r="T283" s="66" t="s">
        <v>1028</v>
      </c>
      <c r="U283" s="8" t="s">
        <v>1029</v>
      </c>
      <c r="V283" s="8" t="s">
        <v>1030</v>
      </c>
      <c r="W283" s="47">
        <v>1</v>
      </c>
      <c r="X283" s="66" t="s">
        <v>1031</v>
      </c>
      <c r="Y283" s="66" t="s">
        <v>1032</v>
      </c>
      <c r="Z283" s="10">
        <v>43525</v>
      </c>
      <c r="AA283" s="10">
        <v>43554</v>
      </c>
      <c r="AB283" s="75"/>
      <c r="AC283" s="66"/>
      <c r="AD283" s="72"/>
      <c r="AE283" s="66" t="s">
        <v>900</v>
      </c>
      <c r="AF283" s="66" t="s">
        <v>390</v>
      </c>
    </row>
    <row r="284" spans="2:32" ht="25.5" x14ac:dyDescent="0.25">
      <c r="B284" s="91"/>
      <c r="C284" s="19"/>
      <c r="D284" s="66"/>
      <c r="E284" s="66"/>
      <c r="F284" s="66"/>
      <c r="G284" s="66"/>
      <c r="H284" s="94"/>
      <c r="I284" s="66"/>
      <c r="J284" s="66"/>
      <c r="K284" s="66"/>
      <c r="L284" s="66"/>
      <c r="M284" s="66"/>
      <c r="N284" s="74"/>
      <c r="O284" s="83"/>
      <c r="P284" s="84"/>
      <c r="Q284" s="85"/>
      <c r="R284" s="66"/>
      <c r="S284" s="66"/>
      <c r="T284" s="66"/>
      <c r="U284" s="8" t="s">
        <v>1033</v>
      </c>
      <c r="V284" s="8" t="s">
        <v>1034</v>
      </c>
      <c r="W284" s="47">
        <v>4</v>
      </c>
      <c r="X284" s="66"/>
      <c r="Y284" s="66"/>
      <c r="Z284" s="10">
        <v>43497</v>
      </c>
      <c r="AA284" s="10">
        <v>43814</v>
      </c>
      <c r="AB284" s="75"/>
      <c r="AC284" s="66"/>
      <c r="AD284" s="72"/>
      <c r="AE284" s="66"/>
      <c r="AF284" s="66"/>
    </row>
    <row r="285" spans="2:32" ht="25.5" x14ac:dyDescent="0.25">
      <c r="B285" s="91"/>
      <c r="C285" s="19"/>
      <c r="D285" s="66"/>
      <c r="E285" s="66"/>
      <c r="F285" s="66"/>
      <c r="G285" s="66"/>
      <c r="H285" s="94"/>
      <c r="I285" s="66"/>
      <c r="J285" s="66"/>
      <c r="K285" s="66"/>
      <c r="L285" s="66"/>
      <c r="M285" s="66"/>
      <c r="N285" s="74"/>
      <c r="O285" s="83"/>
      <c r="P285" s="84"/>
      <c r="Q285" s="85"/>
      <c r="R285" s="66"/>
      <c r="S285" s="66"/>
      <c r="T285" s="66"/>
      <c r="U285" s="8" t="s">
        <v>1035</v>
      </c>
      <c r="V285" s="8" t="s">
        <v>1036</v>
      </c>
      <c r="W285" s="47">
        <v>4</v>
      </c>
      <c r="X285" s="66"/>
      <c r="Y285" s="66"/>
      <c r="Z285" s="10">
        <v>43525</v>
      </c>
      <c r="AA285" s="10">
        <v>43814</v>
      </c>
      <c r="AB285" s="75"/>
      <c r="AC285" s="66"/>
      <c r="AD285" s="72"/>
      <c r="AE285" s="66"/>
      <c r="AF285" s="66"/>
    </row>
    <row r="286" spans="2:32" ht="38.25" x14ac:dyDescent="0.25">
      <c r="B286" s="91"/>
      <c r="C286" s="19"/>
      <c r="D286" s="66"/>
      <c r="E286" s="66"/>
      <c r="F286" s="66"/>
      <c r="G286" s="66"/>
      <c r="H286" s="66" t="s">
        <v>1037</v>
      </c>
      <c r="I286" s="66" t="s">
        <v>1038</v>
      </c>
      <c r="J286" s="66" t="s">
        <v>381</v>
      </c>
      <c r="K286" s="66"/>
      <c r="L286" s="82" t="s">
        <v>40</v>
      </c>
      <c r="M286" s="81">
        <v>0.05</v>
      </c>
      <c r="N286" s="81">
        <v>0.08</v>
      </c>
      <c r="O286" s="81">
        <v>0.1</v>
      </c>
      <c r="P286" s="81">
        <v>0.13</v>
      </c>
      <c r="Q286" s="81">
        <v>0.15</v>
      </c>
      <c r="R286" s="66" t="s">
        <v>1026</v>
      </c>
      <c r="S286" s="66" t="s">
        <v>1027</v>
      </c>
      <c r="T286" s="67" t="s">
        <v>1039</v>
      </c>
      <c r="U286" s="14" t="s">
        <v>1040</v>
      </c>
      <c r="V286" s="14" t="s">
        <v>1041</v>
      </c>
      <c r="W286" s="47">
        <v>5</v>
      </c>
      <c r="X286" s="66" t="s">
        <v>1042</v>
      </c>
      <c r="Y286" s="66" t="s">
        <v>1032</v>
      </c>
      <c r="Z286" s="10">
        <v>43525</v>
      </c>
      <c r="AA286" s="15">
        <v>43814</v>
      </c>
      <c r="AB286" s="75"/>
      <c r="AC286" s="66"/>
      <c r="AD286" s="72"/>
      <c r="AE286" s="66" t="s">
        <v>900</v>
      </c>
      <c r="AF286" s="66" t="s">
        <v>390</v>
      </c>
    </row>
    <row r="287" spans="2:32" ht="25.5" x14ac:dyDescent="0.25">
      <c r="B287" s="91"/>
      <c r="C287" s="19"/>
      <c r="D287" s="66"/>
      <c r="E287" s="66"/>
      <c r="F287" s="66"/>
      <c r="G287" s="66"/>
      <c r="H287" s="66"/>
      <c r="I287" s="66"/>
      <c r="J287" s="66"/>
      <c r="K287" s="66"/>
      <c r="L287" s="82"/>
      <c r="M287" s="81"/>
      <c r="N287" s="81"/>
      <c r="O287" s="81"/>
      <c r="P287" s="81"/>
      <c r="Q287" s="81"/>
      <c r="R287" s="66"/>
      <c r="S287" s="66"/>
      <c r="T287" s="67"/>
      <c r="U287" s="14" t="s">
        <v>1043</v>
      </c>
      <c r="V287" s="14" t="s">
        <v>1044</v>
      </c>
      <c r="W287" s="47">
        <v>2</v>
      </c>
      <c r="X287" s="66"/>
      <c r="Y287" s="66"/>
      <c r="Z287" s="10">
        <v>43497</v>
      </c>
      <c r="AA287" s="15">
        <v>43814</v>
      </c>
      <c r="AB287" s="75"/>
      <c r="AC287" s="66"/>
      <c r="AD287" s="72"/>
      <c r="AE287" s="66"/>
      <c r="AF287" s="66"/>
    </row>
    <row r="288" spans="2:32" ht="38.25" x14ac:dyDescent="0.25">
      <c r="B288" s="92"/>
      <c r="C288" s="19"/>
      <c r="D288" s="66"/>
      <c r="E288" s="66"/>
      <c r="F288" s="66"/>
      <c r="G288" s="66"/>
      <c r="H288" s="66"/>
      <c r="I288" s="66"/>
      <c r="J288" s="66"/>
      <c r="K288" s="66"/>
      <c r="L288" s="82"/>
      <c r="M288" s="81"/>
      <c r="N288" s="81"/>
      <c r="O288" s="81"/>
      <c r="P288" s="81"/>
      <c r="Q288" s="81"/>
      <c r="R288" s="66"/>
      <c r="S288" s="66"/>
      <c r="T288" s="67"/>
      <c r="U288" s="14" t="s">
        <v>1045</v>
      </c>
      <c r="V288" s="14" t="s">
        <v>1046</v>
      </c>
      <c r="W288" s="47">
        <v>1</v>
      </c>
      <c r="X288" s="66"/>
      <c r="Y288" s="66"/>
      <c r="Z288" s="10">
        <v>43525</v>
      </c>
      <c r="AA288" s="15">
        <v>43814</v>
      </c>
      <c r="AB288" s="75"/>
      <c r="AC288" s="66"/>
      <c r="AD288" s="72"/>
      <c r="AE288" s="66"/>
      <c r="AF288" s="66"/>
    </row>
    <row r="289" spans="2:32" ht="25.5" customHeight="1" x14ac:dyDescent="0.25">
      <c r="B289" s="66" t="s">
        <v>887</v>
      </c>
      <c r="C289" s="19"/>
      <c r="D289" s="66" t="s">
        <v>1047</v>
      </c>
      <c r="E289" s="66" t="s">
        <v>1048</v>
      </c>
      <c r="F289" s="66" t="s">
        <v>1049</v>
      </c>
      <c r="G289" s="66" t="s">
        <v>820</v>
      </c>
      <c r="H289" s="66" t="s">
        <v>1050</v>
      </c>
      <c r="I289" s="66" t="s">
        <v>1051</v>
      </c>
      <c r="J289" s="66" t="s">
        <v>381</v>
      </c>
      <c r="K289" s="66"/>
      <c r="L289" s="73" t="s">
        <v>1052</v>
      </c>
      <c r="M289" s="73">
        <v>8043951</v>
      </c>
      <c r="N289" s="80">
        <f>+M289+(0.2*(Q289-M289))</f>
        <v>8138457.2000000002</v>
      </c>
      <c r="O289" s="79">
        <f>+M289+(0.4*(Q289-M289))</f>
        <v>8232963.4000000004</v>
      </c>
      <c r="P289" s="79">
        <f>+M289+(0.7*(Q289-M289))</f>
        <v>8374722.7000000002</v>
      </c>
      <c r="Q289" s="73">
        <v>8516482</v>
      </c>
      <c r="R289" s="66" t="s">
        <v>1053</v>
      </c>
      <c r="S289" s="66" t="s">
        <v>1054</v>
      </c>
      <c r="T289" s="67" t="s">
        <v>1055</v>
      </c>
      <c r="U289" s="14" t="s">
        <v>1056</v>
      </c>
      <c r="V289" s="8" t="s">
        <v>1057</v>
      </c>
      <c r="W289" s="9">
        <v>1</v>
      </c>
      <c r="X289" s="66" t="s">
        <v>1058</v>
      </c>
      <c r="Y289" s="66" t="s">
        <v>1059</v>
      </c>
      <c r="Z289" s="10">
        <v>43525</v>
      </c>
      <c r="AA289" s="10">
        <v>43554</v>
      </c>
      <c r="AB289" s="78"/>
      <c r="AC289" s="66"/>
      <c r="AD289" s="78"/>
      <c r="AE289" s="66" t="s">
        <v>831</v>
      </c>
      <c r="AF289" s="66" t="s">
        <v>390</v>
      </c>
    </row>
    <row r="290" spans="2:32" ht="25.5" x14ac:dyDescent="0.25">
      <c r="B290" s="66"/>
      <c r="C290" s="19"/>
      <c r="D290" s="66"/>
      <c r="E290" s="66"/>
      <c r="F290" s="66"/>
      <c r="G290" s="66"/>
      <c r="H290" s="66"/>
      <c r="I290" s="66"/>
      <c r="J290" s="66"/>
      <c r="K290" s="66"/>
      <c r="L290" s="73"/>
      <c r="M290" s="73"/>
      <c r="N290" s="80"/>
      <c r="O290" s="79"/>
      <c r="P290" s="79"/>
      <c r="Q290" s="73"/>
      <c r="R290" s="66"/>
      <c r="S290" s="66"/>
      <c r="T290" s="67"/>
      <c r="U290" s="14" t="s">
        <v>1060</v>
      </c>
      <c r="V290" s="8" t="s">
        <v>1061</v>
      </c>
      <c r="W290" s="9">
        <v>2</v>
      </c>
      <c r="X290" s="66"/>
      <c r="Y290" s="66"/>
      <c r="Z290" s="10">
        <v>43525</v>
      </c>
      <c r="AA290" s="10">
        <v>43646</v>
      </c>
      <c r="AB290" s="78"/>
      <c r="AC290" s="66"/>
      <c r="AD290" s="78"/>
      <c r="AE290" s="66"/>
      <c r="AF290" s="66"/>
    </row>
    <row r="291" spans="2:32" ht="25.5" x14ac:dyDescent="0.25">
      <c r="B291" s="66"/>
      <c r="C291" s="19"/>
      <c r="D291" s="66"/>
      <c r="E291" s="66"/>
      <c r="F291" s="66"/>
      <c r="G291" s="66"/>
      <c r="H291" s="66"/>
      <c r="I291" s="66"/>
      <c r="J291" s="66"/>
      <c r="K291" s="66"/>
      <c r="L291" s="73"/>
      <c r="M291" s="73"/>
      <c r="N291" s="80"/>
      <c r="O291" s="79"/>
      <c r="P291" s="79"/>
      <c r="Q291" s="73"/>
      <c r="R291" s="66"/>
      <c r="S291" s="66"/>
      <c r="T291" s="67"/>
      <c r="U291" s="14" t="s">
        <v>1062</v>
      </c>
      <c r="V291" s="12" t="s">
        <v>1063</v>
      </c>
      <c r="W291" s="9">
        <v>1</v>
      </c>
      <c r="X291" s="66" t="s">
        <v>1064</v>
      </c>
      <c r="Y291" s="66" t="s">
        <v>997</v>
      </c>
      <c r="Z291" s="10">
        <v>43525</v>
      </c>
      <c r="AA291" s="10">
        <v>43585</v>
      </c>
      <c r="AB291" s="78"/>
      <c r="AC291" s="66"/>
      <c r="AD291" s="72"/>
      <c r="AE291" s="66" t="s">
        <v>831</v>
      </c>
      <c r="AF291" s="66" t="s">
        <v>390</v>
      </c>
    </row>
    <row r="292" spans="2:32" ht="25.5" x14ac:dyDescent="0.25">
      <c r="B292" s="66"/>
      <c r="C292" s="19"/>
      <c r="D292" s="66"/>
      <c r="E292" s="66"/>
      <c r="F292" s="66"/>
      <c r="G292" s="66"/>
      <c r="H292" s="66"/>
      <c r="I292" s="66"/>
      <c r="J292" s="66"/>
      <c r="K292" s="66"/>
      <c r="L292" s="73"/>
      <c r="M292" s="73"/>
      <c r="N292" s="80"/>
      <c r="O292" s="79"/>
      <c r="P292" s="79"/>
      <c r="Q292" s="73"/>
      <c r="R292" s="66"/>
      <c r="S292" s="66"/>
      <c r="T292" s="67"/>
      <c r="U292" s="14" t="s">
        <v>1065</v>
      </c>
      <c r="V292" s="12" t="s">
        <v>1066</v>
      </c>
      <c r="W292" s="9">
        <v>4</v>
      </c>
      <c r="X292" s="66"/>
      <c r="Y292" s="66"/>
      <c r="Z292" s="10">
        <v>43525</v>
      </c>
      <c r="AA292" s="10">
        <v>43814</v>
      </c>
      <c r="AB292" s="78"/>
      <c r="AC292" s="66"/>
      <c r="AD292" s="72"/>
      <c r="AE292" s="66"/>
      <c r="AF292" s="66"/>
    </row>
    <row r="293" spans="2:32" ht="51" x14ac:dyDescent="0.25">
      <c r="B293" s="66"/>
      <c r="C293" s="19"/>
      <c r="D293" s="66"/>
      <c r="E293" s="66"/>
      <c r="F293" s="66"/>
      <c r="G293" s="66"/>
      <c r="H293" s="66"/>
      <c r="I293" s="66"/>
      <c r="J293" s="66"/>
      <c r="K293" s="66"/>
      <c r="L293" s="73"/>
      <c r="M293" s="73"/>
      <c r="N293" s="80"/>
      <c r="O293" s="79"/>
      <c r="P293" s="79"/>
      <c r="Q293" s="73"/>
      <c r="R293" s="66"/>
      <c r="S293" s="66"/>
      <c r="T293" s="67"/>
      <c r="U293" s="14" t="s">
        <v>1067</v>
      </c>
      <c r="V293" s="12" t="s">
        <v>1068</v>
      </c>
      <c r="W293" s="9">
        <v>4</v>
      </c>
      <c r="X293" s="66"/>
      <c r="Y293" s="66"/>
      <c r="Z293" s="10">
        <v>43525</v>
      </c>
      <c r="AA293" s="10">
        <v>43814</v>
      </c>
      <c r="AB293" s="78"/>
      <c r="AC293" s="66"/>
      <c r="AD293" s="72"/>
      <c r="AE293" s="66"/>
      <c r="AF293" s="66"/>
    </row>
    <row r="294" spans="2:32" ht="38.25" x14ac:dyDescent="0.25">
      <c r="B294" s="66"/>
      <c r="C294" s="19"/>
      <c r="D294" s="66"/>
      <c r="E294" s="66"/>
      <c r="F294" s="66"/>
      <c r="G294" s="66"/>
      <c r="H294" s="66"/>
      <c r="I294" s="66"/>
      <c r="J294" s="66"/>
      <c r="K294" s="66"/>
      <c r="L294" s="73"/>
      <c r="M294" s="73"/>
      <c r="N294" s="80"/>
      <c r="O294" s="79"/>
      <c r="P294" s="79"/>
      <c r="Q294" s="73"/>
      <c r="R294" s="66"/>
      <c r="S294" s="66"/>
      <c r="T294" s="67"/>
      <c r="U294" s="8" t="s">
        <v>1069</v>
      </c>
      <c r="V294" s="8" t="s">
        <v>1070</v>
      </c>
      <c r="W294" s="9">
        <v>1</v>
      </c>
      <c r="X294" s="66" t="s">
        <v>387</v>
      </c>
      <c r="Y294" s="66" t="s">
        <v>1071</v>
      </c>
      <c r="Z294" s="10">
        <v>43497</v>
      </c>
      <c r="AA294" s="10">
        <v>43555</v>
      </c>
      <c r="AB294" s="77"/>
      <c r="AC294" s="77"/>
      <c r="AD294" s="72"/>
      <c r="AE294" s="66" t="s">
        <v>831</v>
      </c>
      <c r="AF294" s="66" t="s">
        <v>390</v>
      </c>
    </row>
    <row r="295" spans="2:32" ht="63.75" x14ac:dyDescent="0.25">
      <c r="B295" s="66"/>
      <c r="C295" s="19"/>
      <c r="D295" s="66"/>
      <c r="E295" s="66"/>
      <c r="F295" s="66"/>
      <c r="G295" s="66"/>
      <c r="H295" s="66"/>
      <c r="I295" s="66"/>
      <c r="J295" s="66"/>
      <c r="K295" s="66"/>
      <c r="L295" s="73"/>
      <c r="M295" s="73"/>
      <c r="N295" s="80"/>
      <c r="O295" s="79"/>
      <c r="P295" s="79"/>
      <c r="Q295" s="73"/>
      <c r="R295" s="66"/>
      <c r="S295" s="66"/>
      <c r="T295" s="67"/>
      <c r="U295" s="8" t="s">
        <v>1072</v>
      </c>
      <c r="V295" s="8" t="s">
        <v>1073</v>
      </c>
      <c r="W295" s="9">
        <v>2</v>
      </c>
      <c r="X295" s="66"/>
      <c r="Y295" s="66"/>
      <c r="Z295" s="10">
        <v>43497</v>
      </c>
      <c r="AA295" s="10">
        <v>43814</v>
      </c>
      <c r="AB295" s="77"/>
      <c r="AC295" s="77"/>
      <c r="AD295" s="72"/>
      <c r="AE295" s="66"/>
      <c r="AF295" s="66"/>
    </row>
    <row r="296" spans="2:32" ht="38.25" x14ac:dyDescent="0.25">
      <c r="B296" s="66"/>
      <c r="C296" s="19"/>
      <c r="D296" s="66"/>
      <c r="E296" s="66"/>
      <c r="F296" s="66"/>
      <c r="G296" s="66"/>
      <c r="H296" s="67" t="s">
        <v>1074</v>
      </c>
      <c r="I296" s="66" t="s">
        <v>1075</v>
      </c>
      <c r="J296" s="66" t="s">
        <v>381</v>
      </c>
      <c r="K296" s="66"/>
      <c r="L296" s="73" t="s">
        <v>1052</v>
      </c>
      <c r="M296" s="70">
        <v>36170692</v>
      </c>
      <c r="N296" s="70">
        <f>+M296+(0.2*(Q296-M296))</f>
        <v>36670692</v>
      </c>
      <c r="O296" s="70">
        <f>+N296+(0.4*(Q296-M296))</f>
        <v>37670692</v>
      </c>
      <c r="P296" s="70">
        <f>+M296+(0.7*(Q296-M296))</f>
        <v>37920692</v>
      </c>
      <c r="Q296" s="70">
        <v>38670692</v>
      </c>
      <c r="R296" s="66" t="s">
        <v>986</v>
      </c>
      <c r="S296" s="66" t="s">
        <v>987</v>
      </c>
      <c r="T296" s="67" t="s">
        <v>1076</v>
      </c>
      <c r="U296" s="8" t="s">
        <v>1077</v>
      </c>
      <c r="V296" s="12" t="s">
        <v>1078</v>
      </c>
      <c r="W296" s="9">
        <v>4</v>
      </c>
      <c r="X296" s="66" t="s">
        <v>1079</v>
      </c>
      <c r="Y296" s="66" t="s">
        <v>1080</v>
      </c>
      <c r="Z296" s="10">
        <v>43497</v>
      </c>
      <c r="AA296" s="10">
        <v>43814</v>
      </c>
      <c r="AB296" s="71"/>
      <c r="AC296" s="66"/>
      <c r="AD296" s="74"/>
      <c r="AE296" s="66" t="s">
        <v>831</v>
      </c>
      <c r="AF296" s="66" t="s">
        <v>390</v>
      </c>
    </row>
    <row r="297" spans="2:32" ht="25.5" x14ac:dyDescent="0.25">
      <c r="B297" s="66"/>
      <c r="C297" s="19"/>
      <c r="D297" s="66"/>
      <c r="E297" s="66"/>
      <c r="F297" s="66"/>
      <c r="G297" s="66"/>
      <c r="H297" s="67"/>
      <c r="I297" s="66"/>
      <c r="J297" s="66"/>
      <c r="K297" s="66"/>
      <c r="L297" s="73"/>
      <c r="M297" s="70"/>
      <c r="N297" s="70"/>
      <c r="O297" s="70"/>
      <c r="P297" s="70"/>
      <c r="Q297" s="70"/>
      <c r="R297" s="66"/>
      <c r="S297" s="66"/>
      <c r="T297" s="67"/>
      <c r="U297" s="8" t="s">
        <v>1081</v>
      </c>
      <c r="V297" s="12" t="s">
        <v>1082</v>
      </c>
      <c r="W297" s="9">
        <v>4</v>
      </c>
      <c r="X297" s="66"/>
      <c r="Y297" s="66"/>
      <c r="Z297" s="10">
        <v>43497</v>
      </c>
      <c r="AA297" s="10">
        <v>43814</v>
      </c>
      <c r="AB297" s="71"/>
      <c r="AC297" s="66"/>
      <c r="AD297" s="74"/>
      <c r="AE297" s="66"/>
      <c r="AF297" s="66"/>
    </row>
    <row r="298" spans="2:32" ht="38.25" x14ac:dyDescent="0.25">
      <c r="B298" s="67" t="s">
        <v>887</v>
      </c>
      <c r="C298" s="19"/>
      <c r="D298" s="67" t="s">
        <v>1083</v>
      </c>
      <c r="E298" s="66" t="s">
        <v>1084</v>
      </c>
      <c r="F298" s="66" t="s">
        <v>890</v>
      </c>
      <c r="G298" s="66" t="s">
        <v>1085</v>
      </c>
      <c r="H298" s="67" t="s">
        <v>1086</v>
      </c>
      <c r="I298" s="68" t="s">
        <v>1087</v>
      </c>
      <c r="J298" s="68" t="s">
        <v>381</v>
      </c>
      <c r="K298" s="68"/>
      <c r="L298" s="73" t="s">
        <v>1052</v>
      </c>
      <c r="M298" s="70">
        <v>0</v>
      </c>
      <c r="N298" s="70">
        <v>248758</v>
      </c>
      <c r="O298" s="70">
        <f>+N298+Q298*0.3</f>
        <v>519473.8</v>
      </c>
      <c r="P298" s="70">
        <f>+(Q298-O298)/2+O298</f>
        <v>710929.9</v>
      </c>
      <c r="Q298" s="70">
        <v>902386</v>
      </c>
      <c r="R298" s="66" t="s">
        <v>986</v>
      </c>
      <c r="S298" s="66" t="s">
        <v>987</v>
      </c>
      <c r="T298" s="67" t="s">
        <v>1088</v>
      </c>
      <c r="U298" s="8" t="s">
        <v>1089</v>
      </c>
      <c r="V298" s="12" t="s">
        <v>1078</v>
      </c>
      <c r="W298" s="9">
        <v>4</v>
      </c>
      <c r="X298" s="66" t="s">
        <v>1090</v>
      </c>
      <c r="Y298" s="66" t="s">
        <v>1091</v>
      </c>
      <c r="Z298" s="10">
        <v>43497</v>
      </c>
      <c r="AA298" s="10">
        <v>43814</v>
      </c>
      <c r="AB298" s="71"/>
      <c r="AC298" s="66"/>
      <c r="AD298" s="72"/>
      <c r="AE298" s="66" t="s">
        <v>831</v>
      </c>
      <c r="AF298" s="66" t="s">
        <v>390</v>
      </c>
    </row>
    <row r="299" spans="2:32" ht="38.25" x14ac:dyDescent="0.25">
      <c r="B299" s="67"/>
      <c r="C299" s="19"/>
      <c r="D299" s="67"/>
      <c r="E299" s="66"/>
      <c r="F299" s="66"/>
      <c r="G299" s="66"/>
      <c r="H299" s="67"/>
      <c r="I299" s="68"/>
      <c r="J299" s="68"/>
      <c r="K299" s="68"/>
      <c r="L299" s="73"/>
      <c r="M299" s="70"/>
      <c r="N299" s="70"/>
      <c r="O299" s="70"/>
      <c r="P299" s="70"/>
      <c r="Q299" s="70"/>
      <c r="R299" s="66"/>
      <c r="S299" s="66"/>
      <c r="T299" s="67"/>
      <c r="U299" s="8" t="s">
        <v>1092</v>
      </c>
      <c r="V299" s="12" t="s">
        <v>1082</v>
      </c>
      <c r="W299" s="9">
        <v>4</v>
      </c>
      <c r="X299" s="66"/>
      <c r="Y299" s="66"/>
      <c r="Z299" s="10">
        <v>43497</v>
      </c>
      <c r="AA299" s="10">
        <v>43814</v>
      </c>
      <c r="AB299" s="71"/>
      <c r="AC299" s="66"/>
      <c r="AD299" s="72"/>
      <c r="AE299" s="66"/>
      <c r="AF299" s="66"/>
    </row>
    <row r="300" spans="2:32" ht="25.5" x14ac:dyDescent="0.25">
      <c r="B300" s="67"/>
      <c r="C300" s="19"/>
      <c r="D300" s="67"/>
      <c r="E300" s="66"/>
      <c r="F300" s="66"/>
      <c r="G300" s="66"/>
      <c r="H300" s="67" t="s">
        <v>1093</v>
      </c>
      <c r="I300" s="68" t="s">
        <v>1094</v>
      </c>
      <c r="J300" s="68" t="s">
        <v>381</v>
      </c>
      <c r="K300" s="68"/>
      <c r="L300" s="69" t="s">
        <v>1052</v>
      </c>
      <c r="M300" s="69">
        <v>0</v>
      </c>
      <c r="N300" s="70">
        <f>+Q300/4</f>
        <v>2700000</v>
      </c>
      <c r="O300" s="71">
        <f>+Q300/4+N300</f>
        <v>5400000</v>
      </c>
      <c r="P300" s="71">
        <f>+Q300/4+O300</f>
        <v>8100000</v>
      </c>
      <c r="Q300" s="76">
        <v>10800000</v>
      </c>
      <c r="R300" s="66" t="s">
        <v>824</v>
      </c>
      <c r="S300" s="66" t="s">
        <v>825</v>
      </c>
      <c r="T300" s="67" t="s">
        <v>1095</v>
      </c>
      <c r="U300" s="14" t="s">
        <v>1096</v>
      </c>
      <c r="V300" s="12" t="s">
        <v>1078</v>
      </c>
      <c r="W300" s="9">
        <v>4</v>
      </c>
      <c r="X300" s="66" t="s">
        <v>1079</v>
      </c>
      <c r="Y300" s="66" t="s">
        <v>1080</v>
      </c>
      <c r="Z300" s="10">
        <v>43497</v>
      </c>
      <c r="AA300" s="10">
        <v>43814</v>
      </c>
      <c r="AB300" s="75"/>
      <c r="AC300" s="66"/>
      <c r="AD300" s="72"/>
      <c r="AE300" s="66" t="s">
        <v>831</v>
      </c>
      <c r="AF300" s="66" t="s">
        <v>390</v>
      </c>
    </row>
    <row r="301" spans="2:32" ht="25.5" x14ac:dyDescent="0.25">
      <c r="B301" s="67"/>
      <c r="C301" s="19"/>
      <c r="D301" s="67"/>
      <c r="E301" s="66"/>
      <c r="F301" s="66"/>
      <c r="G301" s="66"/>
      <c r="H301" s="67"/>
      <c r="I301" s="68"/>
      <c r="J301" s="68"/>
      <c r="K301" s="68"/>
      <c r="L301" s="69"/>
      <c r="M301" s="69"/>
      <c r="N301" s="70"/>
      <c r="O301" s="71"/>
      <c r="P301" s="71"/>
      <c r="Q301" s="76"/>
      <c r="R301" s="66"/>
      <c r="S301" s="66"/>
      <c r="T301" s="67"/>
      <c r="U301" s="14" t="s">
        <v>1097</v>
      </c>
      <c r="V301" s="12" t="s">
        <v>1082</v>
      </c>
      <c r="W301" s="9">
        <v>4</v>
      </c>
      <c r="X301" s="66"/>
      <c r="Y301" s="66"/>
      <c r="Z301" s="10">
        <v>43497</v>
      </c>
      <c r="AA301" s="10">
        <v>43814</v>
      </c>
      <c r="AB301" s="75"/>
      <c r="AC301" s="66"/>
      <c r="AD301" s="72"/>
      <c r="AE301" s="66"/>
      <c r="AF301" s="66"/>
    </row>
    <row r="302" spans="2:32" x14ac:dyDescent="0.25">
      <c r="B302" s="62" t="s">
        <v>1098</v>
      </c>
    </row>
  </sheetData>
  <autoFilter ref="A4:AG302"/>
  <mergeCells count="1254">
    <mergeCell ref="AA3:AA4"/>
    <mergeCell ref="J3:J4"/>
    <mergeCell ref="K3:K4"/>
    <mergeCell ref="L3:L4"/>
    <mergeCell ref="M3:Q3"/>
    <mergeCell ref="R3:S3"/>
    <mergeCell ref="AD3:AD4"/>
    <mergeCell ref="AE3:AE4"/>
    <mergeCell ref="AF3:AF4"/>
    <mergeCell ref="B5:B86"/>
    <mergeCell ref="C5:C7"/>
    <mergeCell ref="D5:D86"/>
    <mergeCell ref="E5:E18"/>
    <mergeCell ref="F5:F18"/>
    <mergeCell ref="G5:G18"/>
    <mergeCell ref="U3:U4"/>
    <mergeCell ref="F3:F4"/>
    <mergeCell ref="G3:G4"/>
    <mergeCell ref="H3:H4"/>
    <mergeCell ref="I3:I4"/>
    <mergeCell ref="M5:M12"/>
    <mergeCell ref="AB3:AC3"/>
    <mergeCell ref="V3:V4"/>
    <mergeCell ref="W3:W4"/>
    <mergeCell ref="X3:Y3"/>
    <mergeCell ref="Z3:Z4"/>
    <mergeCell ref="H5:H12"/>
    <mergeCell ref="I5:I12"/>
    <mergeCell ref="J5:J12"/>
    <mergeCell ref="K5:K12"/>
    <mergeCell ref="B2:S2"/>
    <mergeCell ref="T2:AF2"/>
    <mergeCell ref="B3:B4"/>
    <mergeCell ref="C3:C4"/>
    <mergeCell ref="D3:D4"/>
    <mergeCell ref="E3:E4"/>
    <mergeCell ref="T10:T12"/>
    <mergeCell ref="AD10:AD12"/>
    <mergeCell ref="AB11:AB12"/>
    <mergeCell ref="AC11:AC12"/>
    <mergeCell ref="N5:N12"/>
    <mergeCell ref="O5:O12"/>
    <mergeCell ref="P5:P12"/>
    <mergeCell ref="Q5:Q12"/>
    <mergeCell ref="R5:R12"/>
    <mergeCell ref="S5:S12"/>
    <mergeCell ref="H13:H14"/>
    <mergeCell ref="I13:I14"/>
    <mergeCell ref="J13:J14"/>
    <mergeCell ref="K13:K14"/>
    <mergeCell ref="L13:L14"/>
    <mergeCell ref="M13:M14"/>
    <mergeCell ref="AD15:AD18"/>
    <mergeCell ref="N13:N14"/>
    <mergeCell ref="O13:O14"/>
    <mergeCell ref="P13:P14"/>
    <mergeCell ref="Q13:Q14"/>
    <mergeCell ref="R13:R14"/>
    <mergeCell ref="S13:S14"/>
    <mergeCell ref="T13:T14"/>
    <mergeCell ref="X13:X14"/>
    <mergeCell ref="Y13:Y14"/>
    <mergeCell ref="AB13:AB18"/>
    <mergeCell ref="AC13:AC14"/>
    <mergeCell ref="T3:T4"/>
    <mergeCell ref="Y15:Y18"/>
    <mergeCell ref="T5:T9"/>
    <mergeCell ref="U6:U7"/>
    <mergeCell ref="U8:U9"/>
    <mergeCell ref="X15:X18"/>
    <mergeCell ref="AE13:AE14"/>
    <mergeCell ref="AF13:AF14"/>
    <mergeCell ref="H15:H18"/>
    <mergeCell ref="I15:I18"/>
    <mergeCell ref="J15:J18"/>
    <mergeCell ref="K15:K18"/>
    <mergeCell ref="L15:L18"/>
    <mergeCell ref="M15:M18"/>
    <mergeCell ref="N15:N18"/>
    <mergeCell ref="K19:K21"/>
    <mergeCell ref="P15:P18"/>
    <mergeCell ref="Q15:Q18"/>
    <mergeCell ref="R15:R18"/>
    <mergeCell ref="S15:S18"/>
    <mergeCell ref="T15:T18"/>
    <mergeCell ref="O15:O18"/>
    <mergeCell ref="L5:L12"/>
    <mergeCell ref="AE15:AE18"/>
    <mergeCell ref="AF15:AF18"/>
    <mergeCell ref="C19:C21"/>
    <mergeCell ref="E19:E21"/>
    <mergeCell ref="F19:F21"/>
    <mergeCell ref="G19:G21"/>
    <mergeCell ref="H19:H21"/>
    <mergeCell ref="I19:I21"/>
    <mergeCell ref="J19:J21"/>
    <mergeCell ref="L19:L21"/>
    <mergeCell ref="M19:M21"/>
    <mergeCell ref="N19:N21"/>
    <mergeCell ref="O19:O21"/>
    <mergeCell ref="P19:P21"/>
    <mergeCell ref="Q19:Q21"/>
    <mergeCell ref="R19:R21"/>
    <mergeCell ref="S19:S21"/>
    <mergeCell ref="T19:T21"/>
    <mergeCell ref="C22:C24"/>
    <mergeCell ref="E22:E24"/>
    <mergeCell ref="F22:F24"/>
    <mergeCell ref="G22:G24"/>
    <mergeCell ref="H22:H28"/>
    <mergeCell ref="I22:I28"/>
    <mergeCell ref="J22:J28"/>
    <mergeCell ref="K22:K28"/>
    <mergeCell ref="L22:L28"/>
    <mergeCell ref="M22:M28"/>
    <mergeCell ref="N22:N28"/>
    <mergeCell ref="O22:O28"/>
    <mergeCell ref="P22:P28"/>
    <mergeCell ref="AD13:AD14"/>
    <mergeCell ref="Q22:Q28"/>
    <mergeCell ref="R22:R28"/>
    <mergeCell ref="S22:S28"/>
    <mergeCell ref="T22:T24"/>
    <mergeCell ref="C25:C28"/>
    <mergeCell ref="E25:E28"/>
    <mergeCell ref="F25:F28"/>
    <mergeCell ref="G25:G28"/>
    <mergeCell ref="T25:T28"/>
    <mergeCell ref="C29:C32"/>
    <mergeCell ref="E29:E32"/>
    <mergeCell ref="F29:F32"/>
    <mergeCell ref="G29:G32"/>
    <mergeCell ref="H29:H32"/>
    <mergeCell ref="I29:I32"/>
    <mergeCell ref="J29:J32"/>
    <mergeCell ref="K29:K32"/>
    <mergeCell ref="L29:L32"/>
    <mergeCell ref="M29:M32"/>
    <mergeCell ref="N29:N32"/>
    <mergeCell ref="O29:O32"/>
    <mergeCell ref="P29:P32"/>
    <mergeCell ref="Q29:Q32"/>
    <mergeCell ref="R29:R32"/>
    <mergeCell ref="S29:S32"/>
    <mergeCell ref="T29:T32"/>
    <mergeCell ref="E33:E40"/>
    <mergeCell ref="F33:F40"/>
    <mergeCell ref="G33:G40"/>
    <mergeCell ref="H33:H38"/>
    <mergeCell ref="I33:I38"/>
    <mergeCell ref="J33:J38"/>
    <mergeCell ref="K33:K38"/>
    <mergeCell ref="L33:L38"/>
    <mergeCell ref="M33:M38"/>
    <mergeCell ref="N33:N38"/>
    <mergeCell ref="O33:O38"/>
    <mergeCell ref="P33:P38"/>
    <mergeCell ref="Q33:Q38"/>
    <mergeCell ref="R33:R38"/>
    <mergeCell ref="S33:S38"/>
    <mergeCell ref="T33:T34"/>
    <mergeCell ref="AB33:AB36"/>
    <mergeCell ref="AC33:AC36"/>
    <mergeCell ref="AD33:AD36"/>
    <mergeCell ref="T35:T38"/>
    <mergeCell ref="AB37:AB40"/>
    <mergeCell ref="AC37:AC40"/>
    <mergeCell ref="AD37:AD38"/>
    <mergeCell ref="AE37:AE38"/>
    <mergeCell ref="AF37:AF38"/>
    <mergeCell ref="H39:H40"/>
    <mergeCell ref="I39:I40"/>
    <mergeCell ref="J39:J40"/>
    <mergeCell ref="K39:K40"/>
    <mergeCell ref="L39:L40"/>
    <mergeCell ref="M39:M40"/>
    <mergeCell ref="N39:N40"/>
    <mergeCell ref="O39:O40"/>
    <mergeCell ref="P39:P40"/>
    <mergeCell ref="Q39:Q40"/>
    <mergeCell ref="R39:R40"/>
    <mergeCell ref="S39:S40"/>
    <mergeCell ref="T39:T40"/>
    <mergeCell ref="AD39:AD40"/>
    <mergeCell ref="AE39:AE40"/>
    <mergeCell ref="AF39:AF40"/>
    <mergeCell ref="E41:E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AB41:AB42"/>
    <mergeCell ref="AC41:AC42"/>
    <mergeCell ref="AD41:AD42"/>
    <mergeCell ref="AE41:AE42"/>
    <mergeCell ref="S43:S45"/>
    <mergeCell ref="AF41:AF42"/>
    <mergeCell ref="E43:E45"/>
    <mergeCell ref="F43:F45"/>
    <mergeCell ref="G43:G45"/>
    <mergeCell ref="H43:H45"/>
    <mergeCell ref="I43:I45"/>
    <mergeCell ref="J43:J45"/>
    <mergeCell ref="K43:K45"/>
    <mergeCell ref="L43:L45"/>
    <mergeCell ref="K46:K50"/>
    <mergeCell ref="N43:N45"/>
    <mergeCell ref="O43:O45"/>
    <mergeCell ref="P43:P45"/>
    <mergeCell ref="Q43:Q45"/>
    <mergeCell ref="R43:R45"/>
    <mergeCell ref="M43:M45"/>
    <mergeCell ref="E46:E50"/>
    <mergeCell ref="F46:F50"/>
    <mergeCell ref="G46:G50"/>
    <mergeCell ref="H46:H50"/>
    <mergeCell ref="I46:I50"/>
    <mergeCell ref="J46:J50"/>
    <mergeCell ref="Z51:Z52"/>
    <mergeCell ref="AA51:AA52"/>
    <mergeCell ref="AD51:AD56"/>
    <mergeCell ref="AE51:AE56"/>
    <mergeCell ref="T43:T45"/>
    <mergeCell ref="AB43:AB45"/>
    <mergeCell ref="AC43:AC45"/>
    <mergeCell ref="L46:L50"/>
    <mergeCell ref="M46:M50"/>
    <mergeCell ref="N46:N50"/>
    <mergeCell ref="O46:O50"/>
    <mergeCell ref="P46:P50"/>
    <mergeCell ref="Q46:Q50"/>
    <mergeCell ref="R46:R50"/>
    <mergeCell ref="S46:S50"/>
    <mergeCell ref="X46:X50"/>
    <mergeCell ref="Y46:Y50"/>
    <mergeCell ref="AD46:AD50"/>
    <mergeCell ref="AE46:AE50"/>
    <mergeCell ref="AF46:AF50"/>
    <mergeCell ref="T47:T48"/>
    <mergeCell ref="T49:T50"/>
    <mergeCell ref="E51:E60"/>
    <mergeCell ref="F51:F56"/>
    <mergeCell ref="G51:G56"/>
    <mergeCell ref="H51:H56"/>
    <mergeCell ref="I51:I56"/>
    <mergeCell ref="J51:J56"/>
    <mergeCell ref="K51:K56"/>
    <mergeCell ref="L51:L56"/>
    <mergeCell ref="M51:M56"/>
    <mergeCell ref="N51:N56"/>
    <mergeCell ref="O51:O56"/>
    <mergeCell ref="P51:P56"/>
    <mergeCell ref="Q51:Q56"/>
    <mergeCell ref="AF57:AF60"/>
    <mergeCell ref="R57:R60"/>
    <mergeCell ref="S57:S60"/>
    <mergeCell ref="T57:T60"/>
    <mergeCell ref="V57:V58"/>
    <mergeCell ref="W57:W58"/>
    <mergeCell ref="X57:X60"/>
    <mergeCell ref="T51:T56"/>
    <mergeCell ref="U51:U52"/>
    <mergeCell ref="X51:X56"/>
    <mergeCell ref="Y51:Y52"/>
    <mergeCell ref="U55:U56"/>
    <mergeCell ref="Y55:Y56"/>
    <mergeCell ref="N61:N63"/>
    <mergeCell ref="O61:O63"/>
    <mergeCell ref="P61:P63"/>
    <mergeCell ref="AF51:AF56"/>
    <mergeCell ref="AB53:AB54"/>
    <mergeCell ref="AC53:AC54"/>
    <mergeCell ref="AB55:AB56"/>
    <mergeCell ref="AC55:AC56"/>
    <mergeCell ref="R51:R56"/>
    <mergeCell ref="S51:S56"/>
    <mergeCell ref="F57:F60"/>
    <mergeCell ref="G57:G60"/>
    <mergeCell ref="H57:H60"/>
    <mergeCell ref="I57:I60"/>
    <mergeCell ref="J57:J60"/>
    <mergeCell ref="K57:K60"/>
    <mergeCell ref="L57:L60"/>
    <mergeCell ref="M57:M60"/>
    <mergeCell ref="N57:N60"/>
    <mergeCell ref="O57:O60"/>
    <mergeCell ref="P57:P60"/>
    <mergeCell ref="Q57:Q60"/>
    <mergeCell ref="Q64:Q74"/>
    <mergeCell ref="R64:R74"/>
    <mergeCell ref="AE61:AE63"/>
    <mergeCell ref="AF61:AF63"/>
    <mergeCell ref="E64:E74"/>
    <mergeCell ref="F64:F74"/>
    <mergeCell ref="G64:G74"/>
    <mergeCell ref="K61:K63"/>
    <mergeCell ref="L61:L63"/>
    <mergeCell ref="M61:M63"/>
    <mergeCell ref="AF64:AF74"/>
    <mergeCell ref="E75:E79"/>
    <mergeCell ref="F75:F79"/>
    <mergeCell ref="G75:G79"/>
    <mergeCell ref="H75:H76"/>
    <mergeCell ref="I75:I76"/>
    <mergeCell ref="M64:M74"/>
    <mergeCell ref="N64:N74"/>
    <mergeCell ref="O64:O74"/>
    <mergeCell ref="P64:P74"/>
    <mergeCell ref="Y57:Y60"/>
    <mergeCell ref="AB57:AB60"/>
    <mergeCell ref="AC57:AC60"/>
    <mergeCell ref="AD57:AD60"/>
    <mergeCell ref="AE57:AE60"/>
    <mergeCell ref="S64:S74"/>
    <mergeCell ref="T64:T74"/>
    <mergeCell ref="Y64:Y74"/>
    <mergeCell ref="AE64:AE74"/>
    <mergeCell ref="J75:J76"/>
    <mergeCell ref="K75:K76"/>
    <mergeCell ref="L75:L76"/>
    <mergeCell ref="M75:M76"/>
    <mergeCell ref="E61:E63"/>
    <mergeCell ref="F61:F63"/>
    <mergeCell ref="G61:G63"/>
    <mergeCell ref="H61:H63"/>
    <mergeCell ref="I61:I63"/>
    <mergeCell ref="J61:J63"/>
    <mergeCell ref="AD75:AD76"/>
    <mergeCell ref="AE75:AE79"/>
    <mergeCell ref="AF75:AF79"/>
    <mergeCell ref="H77:H78"/>
    <mergeCell ref="I77:I78"/>
    <mergeCell ref="J77:J78"/>
    <mergeCell ref="K77:K78"/>
    <mergeCell ref="L77:L78"/>
    <mergeCell ref="M77:M78"/>
    <mergeCell ref="P75:P76"/>
    <mergeCell ref="Q61:Q63"/>
    <mergeCell ref="R61:R63"/>
    <mergeCell ref="S61:S63"/>
    <mergeCell ref="T61:T63"/>
    <mergeCell ref="AB61:AB63"/>
    <mergeCell ref="AD61:AD63"/>
    <mergeCell ref="AC77:AC78"/>
    <mergeCell ref="H64:H74"/>
    <mergeCell ref="I64:I74"/>
    <mergeCell ref="J64:J74"/>
    <mergeCell ref="K64:K74"/>
    <mergeCell ref="L64:L74"/>
    <mergeCell ref="AC75:AC76"/>
    <mergeCell ref="Q75:Q76"/>
    <mergeCell ref="R75:R76"/>
    <mergeCell ref="S75:S79"/>
    <mergeCell ref="AC83:AC84"/>
    <mergeCell ref="T85:T86"/>
    <mergeCell ref="AB85:AB86"/>
    <mergeCell ref="AC85:AC86"/>
    <mergeCell ref="M80:M86"/>
    <mergeCell ref="N80:N86"/>
    <mergeCell ref="O80:O86"/>
    <mergeCell ref="P80:P86"/>
    <mergeCell ref="Q80:Q86"/>
    <mergeCell ref="R80:R86"/>
    <mergeCell ref="N75:N76"/>
    <mergeCell ref="O75:O76"/>
    <mergeCell ref="S80:S86"/>
    <mergeCell ref="T80:T81"/>
    <mergeCell ref="T82:T84"/>
    <mergeCell ref="AB83:AB84"/>
    <mergeCell ref="T75:T76"/>
    <mergeCell ref="AB75:AB76"/>
    <mergeCell ref="AB77:AB78"/>
    <mergeCell ref="S87:S90"/>
    <mergeCell ref="T87:T90"/>
    <mergeCell ref="I87:I90"/>
    <mergeCell ref="J87:J90"/>
    <mergeCell ref="K87:K90"/>
    <mergeCell ref="L87:L90"/>
    <mergeCell ref="M87:M90"/>
    <mergeCell ref="N87:N90"/>
    <mergeCell ref="R77:R78"/>
    <mergeCell ref="T77:T78"/>
    <mergeCell ref="K91:K95"/>
    <mergeCell ref="L91:L95"/>
    <mergeCell ref="M91:M95"/>
    <mergeCell ref="N91:N95"/>
    <mergeCell ref="O87:O90"/>
    <mergeCell ref="P87:P90"/>
    <mergeCell ref="Q87:Q90"/>
    <mergeCell ref="R87:R90"/>
    <mergeCell ref="K80:K86"/>
    <mergeCell ref="L80:L86"/>
    <mergeCell ref="N77:N78"/>
    <mergeCell ref="O77:O78"/>
    <mergeCell ref="P77:P78"/>
    <mergeCell ref="Q77:Q78"/>
    <mergeCell ref="Q106:Q107"/>
    <mergeCell ref="R106:R107"/>
    <mergeCell ref="S106:S107"/>
    <mergeCell ref="AD77:AD78"/>
    <mergeCell ref="E80:E86"/>
    <mergeCell ref="F80:F86"/>
    <mergeCell ref="G80:G86"/>
    <mergeCell ref="H80:H86"/>
    <mergeCell ref="I80:I86"/>
    <mergeCell ref="J80:J86"/>
    <mergeCell ref="P96:P98"/>
    <mergeCell ref="Q96:Q98"/>
    <mergeCell ref="R96:R98"/>
    <mergeCell ref="S96:S98"/>
    <mergeCell ref="Q103:Q105"/>
    <mergeCell ref="R103:R105"/>
    <mergeCell ref="S103:S105"/>
    <mergeCell ref="G91:G95"/>
    <mergeCell ref="H91:H95"/>
    <mergeCell ref="E99:E102"/>
    <mergeCell ref="K99:K102"/>
    <mergeCell ref="L99:L102"/>
    <mergeCell ref="O96:O98"/>
    <mergeCell ref="T91:T95"/>
    <mergeCell ref="I91:I95"/>
    <mergeCell ref="J91:J95"/>
    <mergeCell ref="B87:B178"/>
    <mergeCell ref="C87:C90"/>
    <mergeCell ref="D87:D178"/>
    <mergeCell ref="E87:E90"/>
    <mergeCell ref="G87:G90"/>
    <mergeCell ref="H87:H90"/>
    <mergeCell ref="E91:E95"/>
    <mergeCell ref="Y91:Y95"/>
    <mergeCell ref="AB91:AB95"/>
    <mergeCell ref="AC91:AC95"/>
    <mergeCell ref="AD91:AD95"/>
    <mergeCell ref="AE91:AE95"/>
    <mergeCell ref="O91:O95"/>
    <mergeCell ref="P91:P95"/>
    <mergeCell ref="Q91:Q95"/>
    <mergeCell ref="R91:R95"/>
    <mergeCell ref="S91:S95"/>
    <mergeCell ref="E96:E98"/>
    <mergeCell ref="G96:G98"/>
    <mergeCell ref="H96:H98"/>
    <mergeCell ref="I96:I98"/>
    <mergeCell ref="J96:J98"/>
    <mergeCell ref="K96:K98"/>
    <mergeCell ref="G99:G102"/>
    <mergeCell ref="H99:H102"/>
    <mergeCell ref="I99:I102"/>
    <mergeCell ref="J99:J102"/>
    <mergeCell ref="T96:T98"/>
    <mergeCell ref="AF91:AF95"/>
    <mergeCell ref="L96:L98"/>
    <mergeCell ref="M96:M98"/>
    <mergeCell ref="N96:N98"/>
    <mergeCell ref="X91:X95"/>
    <mergeCell ref="M99:M102"/>
    <mergeCell ref="N99:N102"/>
    <mergeCell ref="O99:O102"/>
    <mergeCell ref="P99:P102"/>
    <mergeCell ref="Q99:Q102"/>
    <mergeCell ref="R99:R102"/>
    <mergeCell ref="S99:S102"/>
    <mergeCell ref="T99:T102"/>
    <mergeCell ref="AD99:AD102"/>
    <mergeCell ref="AF99:AF102"/>
    <mergeCell ref="E103:E105"/>
    <mergeCell ref="F103:F105"/>
    <mergeCell ref="G103:G105"/>
    <mergeCell ref="H103:H105"/>
    <mergeCell ref="I103:I105"/>
    <mergeCell ref="J103:J105"/>
    <mergeCell ref="T103:T105"/>
    <mergeCell ref="AD103:AD105"/>
    <mergeCell ref="AF103:AF105"/>
    <mergeCell ref="K103:K105"/>
    <mergeCell ref="L103:L105"/>
    <mergeCell ref="M103:M105"/>
    <mergeCell ref="N103:N105"/>
    <mergeCell ref="O103:O105"/>
    <mergeCell ref="P103:P105"/>
    <mergeCell ref="N106:N107"/>
    <mergeCell ref="O106:O107"/>
    <mergeCell ref="P106:P107"/>
    <mergeCell ref="E106:E107"/>
    <mergeCell ref="F106:F107"/>
    <mergeCell ref="G106:G107"/>
    <mergeCell ref="H106:H107"/>
    <mergeCell ref="I106:I107"/>
    <mergeCell ref="J106:J107"/>
    <mergeCell ref="T106:T107"/>
    <mergeCell ref="E108:E109"/>
    <mergeCell ref="F108:F109"/>
    <mergeCell ref="G108:G109"/>
    <mergeCell ref="H108:H109"/>
    <mergeCell ref="I108:I109"/>
    <mergeCell ref="J108:J109"/>
    <mergeCell ref="K106:K107"/>
    <mergeCell ref="L106:L107"/>
    <mergeCell ref="M106:M107"/>
    <mergeCell ref="K108:K109"/>
    <mergeCell ref="L108:L109"/>
    <mergeCell ref="M108:M109"/>
    <mergeCell ref="N108:N109"/>
    <mergeCell ref="O108:O109"/>
    <mergeCell ref="P108:P109"/>
    <mergeCell ref="Q108:Q109"/>
    <mergeCell ref="R108:R109"/>
    <mergeCell ref="S108:S109"/>
    <mergeCell ref="T108:T109"/>
    <mergeCell ref="AD108:AD109"/>
    <mergeCell ref="AE108:AE109"/>
    <mergeCell ref="E110:E111"/>
    <mergeCell ref="G110:G111"/>
    <mergeCell ref="H110:H111"/>
    <mergeCell ref="I110:I111"/>
    <mergeCell ref="J110:J111"/>
    <mergeCell ref="K110:K111"/>
    <mergeCell ref="R110:R111"/>
    <mergeCell ref="T110:T111"/>
    <mergeCell ref="AD110:AD111"/>
    <mergeCell ref="T116:T121"/>
    <mergeCell ref="AB116:AB121"/>
    <mergeCell ref="AF108:AF109"/>
    <mergeCell ref="L112:L115"/>
    <mergeCell ref="M112:M115"/>
    <mergeCell ref="N112:N115"/>
    <mergeCell ref="O110:O111"/>
    <mergeCell ref="P110:P111"/>
    <mergeCell ref="Q110:Q111"/>
    <mergeCell ref="L110:L111"/>
    <mergeCell ref="M110:M111"/>
    <mergeCell ref="N110:N111"/>
    <mergeCell ref="R112:R115"/>
    <mergeCell ref="S112:S115"/>
    <mergeCell ref="T112:T115"/>
    <mergeCell ref="AF110:AF111"/>
    <mergeCell ref="E112:E121"/>
    <mergeCell ref="G112:G115"/>
    <mergeCell ref="H112:H115"/>
    <mergeCell ref="I112:I115"/>
    <mergeCell ref="J112:J115"/>
    <mergeCell ref="K112:K115"/>
    <mergeCell ref="AF112:AF115"/>
    <mergeCell ref="G116:G121"/>
    <mergeCell ref="H116:H121"/>
    <mergeCell ref="I116:I121"/>
    <mergeCell ref="J116:J121"/>
    <mergeCell ref="K116:K121"/>
    <mergeCell ref="L116:L121"/>
    <mergeCell ref="M116:M121"/>
    <mergeCell ref="O112:O115"/>
    <mergeCell ref="P112:P115"/>
    <mergeCell ref="M133:M178"/>
    <mergeCell ref="N133:N178"/>
    <mergeCell ref="O133:O178"/>
    <mergeCell ref="P133:P178"/>
    <mergeCell ref="Q133:Q178"/>
    <mergeCell ref="R133:R178"/>
    <mergeCell ref="Q116:Q121"/>
    <mergeCell ref="R116:R121"/>
    <mergeCell ref="S116:S121"/>
    <mergeCell ref="AD112:AD115"/>
    <mergeCell ref="AE112:AE115"/>
    <mergeCell ref="AB122:AB132"/>
    <mergeCell ref="AC122:AC132"/>
    <mergeCell ref="AD122:AD132"/>
    <mergeCell ref="AE122:AE132"/>
    <mergeCell ref="Q112:Q115"/>
    <mergeCell ref="AD116:AD121"/>
    <mergeCell ref="AE116:AE121"/>
    <mergeCell ref="E122:E178"/>
    <mergeCell ref="F122:F178"/>
    <mergeCell ref="G122:G178"/>
    <mergeCell ref="H122:H132"/>
    <mergeCell ref="I122:I132"/>
    <mergeCell ref="N116:N121"/>
    <mergeCell ref="O116:O121"/>
    <mergeCell ref="P116:P121"/>
    <mergeCell ref="S133:S178"/>
    <mergeCell ref="T133:T176"/>
    <mergeCell ref="Y133:Y176"/>
    <mergeCell ref="AB133:AB176"/>
    <mergeCell ref="AC133:AC176"/>
    <mergeCell ref="AC116:AC121"/>
    <mergeCell ref="AE133:AE176"/>
    <mergeCell ref="AF133:AF176"/>
    <mergeCell ref="T177:T178"/>
    <mergeCell ref="Y177:Y178"/>
    <mergeCell ref="AB177:AB178"/>
    <mergeCell ref="AC177:AC178"/>
    <mergeCell ref="AD177:AD178"/>
    <mergeCell ref="AE177:AE178"/>
    <mergeCell ref="AF177:AF178"/>
    <mergeCell ref="AD133:AD176"/>
    <mergeCell ref="T122:T132"/>
    <mergeCell ref="Y122:Y132"/>
    <mergeCell ref="J122:J132"/>
    <mergeCell ref="K122:K132"/>
    <mergeCell ref="L122:L132"/>
    <mergeCell ref="M122:M132"/>
    <mergeCell ref="N122:N132"/>
    <mergeCell ref="O122:O132"/>
    <mergeCell ref="AF122:AF132"/>
    <mergeCell ref="H133:H178"/>
    <mergeCell ref="I133:I178"/>
    <mergeCell ref="J133:J178"/>
    <mergeCell ref="K133:K178"/>
    <mergeCell ref="L133:L178"/>
    <mergeCell ref="P122:P132"/>
    <mergeCell ref="Q122:Q132"/>
    <mergeCell ref="R122:R132"/>
    <mergeCell ref="S122:S132"/>
    <mergeCell ref="H179:H189"/>
    <mergeCell ref="I179:I189"/>
    <mergeCell ref="J179:J189"/>
    <mergeCell ref="K179:K189"/>
    <mergeCell ref="L179:L189"/>
    <mergeCell ref="M179:M189"/>
    <mergeCell ref="N179:N189"/>
    <mergeCell ref="O179:O189"/>
    <mergeCell ref="P179:P189"/>
    <mergeCell ref="Q179:Q189"/>
    <mergeCell ref="R179:R189"/>
    <mergeCell ref="S179:S189"/>
    <mergeCell ref="T179:T180"/>
    <mergeCell ref="T182:T183"/>
    <mergeCell ref="T184:T189"/>
    <mergeCell ref="AB184:AB185"/>
    <mergeCell ref="AC184:AC185"/>
    <mergeCell ref="AD184:AD185"/>
    <mergeCell ref="AB186:AB189"/>
    <mergeCell ref="AC186:AC189"/>
    <mergeCell ref="U188:U189"/>
    <mergeCell ref="H190:H195"/>
    <mergeCell ref="I190:I195"/>
    <mergeCell ref="J190:J195"/>
    <mergeCell ref="K190:K195"/>
    <mergeCell ref="L190:L195"/>
    <mergeCell ref="M190:M195"/>
    <mergeCell ref="N190:N195"/>
    <mergeCell ref="O190:O195"/>
    <mergeCell ref="P190:P195"/>
    <mergeCell ref="Q190:Q195"/>
    <mergeCell ref="R190:R195"/>
    <mergeCell ref="S190:S195"/>
    <mergeCell ref="T190:T195"/>
    <mergeCell ref="E196:E198"/>
    <mergeCell ref="H196:H198"/>
    <mergeCell ref="I196:I198"/>
    <mergeCell ref="J196:J198"/>
    <mergeCell ref="K196:K198"/>
    <mergeCell ref="L196:L198"/>
    <mergeCell ref="M196:M198"/>
    <mergeCell ref="N196:N198"/>
    <mergeCell ref="O196:O198"/>
    <mergeCell ref="P196:P198"/>
    <mergeCell ref="Q196:Q198"/>
    <mergeCell ref="R196:R198"/>
    <mergeCell ref="S196:S198"/>
    <mergeCell ref="T196:T198"/>
    <mergeCell ref="Y196:Y198"/>
    <mergeCell ref="AB196:AB198"/>
    <mergeCell ref="AD196:AD198"/>
    <mergeCell ref="AE196:AE198"/>
    <mergeCell ref="AF196:AF198"/>
    <mergeCell ref="E199:E201"/>
    <mergeCell ref="G199:G201"/>
    <mergeCell ref="H199:H201"/>
    <mergeCell ref="I199:I201"/>
    <mergeCell ref="J199:J201"/>
    <mergeCell ref="K199:K201"/>
    <mergeCell ref="B179:B201"/>
    <mergeCell ref="C179:C180"/>
    <mergeCell ref="D179:D201"/>
    <mergeCell ref="E179:E189"/>
    <mergeCell ref="F179:F201"/>
    <mergeCell ref="G179:G198"/>
    <mergeCell ref="E190:E195"/>
    <mergeCell ref="L199:L201"/>
    <mergeCell ref="M199:M201"/>
    <mergeCell ref="N199:N201"/>
    <mergeCell ref="O199:O201"/>
    <mergeCell ref="P199:P201"/>
    <mergeCell ref="Q199:Q201"/>
    <mergeCell ref="R199:R201"/>
    <mergeCell ref="S199:S201"/>
    <mergeCell ref="T199:T201"/>
    <mergeCell ref="V199:V200"/>
    <mergeCell ref="W199:W200"/>
    <mergeCell ref="X199:X201"/>
    <mergeCell ref="Y199:Y201"/>
    <mergeCell ref="AB199:AB201"/>
    <mergeCell ref="AC199:AC201"/>
    <mergeCell ref="AD199:AD201"/>
    <mergeCell ref="AE199:AE201"/>
    <mergeCell ref="AF199:AF201"/>
    <mergeCell ref="B202:B207"/>
    <mergeCell ref="D202:D207"/>
    <mergeCell ref="E202:E207"/>
    <mergeCell ref="F202:F207"/>
    <mergeCell ref="G202:G207"/>
    <mergeCell ref="H202:H204"/>
    <mergeCell ref="H205:H207"/>
    <mergeCell ref="I202:I204"/>
    <mergeCell ref="J202:J204"/>
    <mergeCell ref="K202:K204"/>
    <mergeCell ref="L202:L204"/>
    <mergeCell ref="M202:M204"/>
    <mergeCell ref="N202:N204"/>
    <mergeCell ref="O202:O204"/>
    <mergeCell ref="P202:P204"/>
    <mergeCell ref="Q202:Q204"/>
    <mergeCell ref="R202:R204"/>
    <mergeCell ref="S202:S204"/>
    <mergeCell ref="T202:T204"/>
    <mergeCell ref="I205:I207"/>
    <mergeCell ref="J205:J207"/>
    <mergeCell ref="K205:K207"/>
    <mergeCell ref="L205:L207"/>
    <mergeCell ref="M205:M207"/>
    <mergeCell ref="N205:N207"/>
    <mergeCell ref="O205:O207"/>
    <mergeCell ref="P205:P207"/>
    <mergeCell ref="Q205:Q207"/>
    <mergeCell ref="R205:R207"/>
    <mergeCell ref="S205:S207"/>
    <mergeCell ref="T205:T207"/>
    <mergeCell ref="B208:B209"/>
    <mergeCell ref="D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R208:R209"/>
    <mergeCell ref="S208:S209"/>
    <mergeCell ref="T208:T209"/>
    <mergeCell ref="B210:B211"/>
    <mergeCell ref="D210:D212"/>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T210:T211"/>
    <mergeCell ref="B213:B216"/>
    <mergeCell ref="D213:D216"/>
    <mergeCell ref="E213:E216"/>
    <mergeCell ref="F213:F216"/>
    <mergeCell ref="G213:G216"/>
    <mergeCell ref="H213:H216"/>
    <mergeCell ref="I213:I216"/>
    <mergeCell ref="J213:J216"/>
    <mergeCell ref="K213:K216"/>
    <mergeCell ref="L213:L216"/>
    <mergeCell ref="M213:M216"/>
    <mergeCell ref="N213:N216"/>
    <mergeCell ref="O213:O216"/>
    <mergeCell ref="P213:P216"/>
    <mergeCell ref="Q213:Q216"/>
    <mergeCell ref="R213:R216"/>
    <mergeCell ref="S213:S216"/>
    <mergeCell ref="T213:T216"/>
    <mergeCell ref="B217:B229"/>
    <mergeCell ref="D217:D229"/>
    <mergeCell ref="E217:E221"/>
    <mergeCell ref="F217:F221"/>
    <mergeCell ref="G217:G221"/>
    <mergeCell ref="H217:H221"/>
    <mergeCell ref="E222:E226"/>
    <mergeCell ref="F222:F226"/>
    <mergeCell ref="G222:G226"/>
    <mergeCell ref="H222:H226"/>
    <mergeCell ref="I217:I221"/>
    <mergeCell ref="J217:J221"/>
    <mergeCell ref="K217:K221"/>
    <mergeCell ref="L217:L221"/>
    <mergeCell ref="M217:M221"/>
    <mergeCell ref="N217:N221"/>
    <mergeCell ref="O217:O221"/>
    <mergeCell ref="P217:P221"/>
    <mergeCell ref="Q217:Q221"/>
    <mergeCell ref="R217:R221"/>
    <mergeCell ref="S217:S221"/>
    <mergeCell ref="T217:T221"/>
    <mergeCell ref="S222:S226"/>
    <mergeCell ref="T222:T226"/>
    <mergeCell ref="I222:I226"/>
    <mergeCell ref="J222:J226"/>
    <mergeCell ref="K222:K226"/>
    <mergeCell ref="L222:L226"/>
    <mergeCell ref="M222:M226"/>
    <mergeCell ref="N222:N226"/>
    <mergeCell ref="O222:O226"/>
    <mergeCell ref="P222:P226"/>
    <mergeCell ref="E227:E229"/>
    <mergeCell ref="F227:F229"/>
    <mergeCell ref="G227:G229"/>
    <mergeCell ref="H227:H229"/>
    <mergeCell ref="Q222:Q226"/>
    <mergeCell ref="R222:R226"/>
    <mergeCell ref="I227:I229"/>
    <mergeCell ref="J227:J229"/>
    <mergeCell ref="K227:K229"/>
    <mergeCell ref="L227:L229"/>
    <mergeCell ref="M227:M229"/>
    <mergeCell ref="N227:N229"/>
    <mergeCell ref="O227:O229"/>
    <mergeCell ref="P227:P229"/>
    <mergeCell ref="Q227:Q229"/>
    <mergeCell ref="R227:R229"/>
    <mergeCell ref="S227:S229"/>
    <mergeCell ref="T227:T229"/>
    <mergeCell ref="X227:X229"/>
    <mergeCell ref="Y227:Y229"/>
    <mergeCell ref="AB227:AB229"/>
    <mergeCell ref="AC227:AC229"/>
    <mergeCell ref="AD227:AD229"/>
    <mergeCell ref="AE227:AE229"/>
    <mergeCell ref="AF227:AF229"/>
    <mergeCell ref="B230:B247"/>
    <mergeCell ref="D230:D247"/>
    <mergeCell ref="E230:E233"/>
    <mergeCell ref="F230:F233"/>
    <mergeCell ref="G230:G233"/>
    <mergeCell ref="H230:H233"/>
    <mergeCell ref="I230:I233"/>
    <mergeCell ref="J230:J233"/>
    <mergeCell ref="K230:K233"/>
    <mergeCell ref="L230:L233"/>
    <mergeCell ref="M230:M233"/>
    <mergeCell ref="N230:N233"/>
    <mergeCell ref="O230:O233"/>
    <mergeCell ref="P230:P233"/>
    <mergeCell ref="Q230:Q233"/>
    <mergeCell ref="R230:R233"/>
    <mergeCell ref="S230:S233"/>
    <mergeCell ref="T230:T233"/>
    <mergeCell ref="E234:E239"/>
    <mergeCell ref="F234:F239"/>
    <mergeCell ref="G234:G239"/>
    <mergeCell ref="H234:H239"/>
    <mergeCell ref="I234:I239"/>
    <mergeCell ref="J234:J239"/>
    <mergeCell ref="K234:K239"/>
    <mergeCell ref="L234:L239"/>
    <mergeCell ref="M234:M239"/>
    <mergeCell ref="N234:N239"/>
    <mergeCell ref="O234:O239"/>
    <mergeCell ref="P234:P239"/>
    <mergeCell ref="Q234:Q239"/>
    <mergeCell ref="R234:R239"/>
    <mergeCell ref="S234:S239"/>
    <mergeCell ref="T234:T239"/>
    <mergeCell ref="E240:E243"/>
    <mergeCell ref="F240:F243"/>
    <mergeCell ref="G240:G243"/>
    <mergeCell ref="H240:H243"/>
    <mergeCell ref="I240:I243"/>
    <mergeCell ref="J240:J243"/>
    <mergeCell ref="K240:K243"/>
    <mergeCell ref="L240:L243"/>
    <mergeCell ref="M240:M243"/>
    <mergeCell ref="N240:N243"/>
    <mergeCell ref="O240:O243"/>
    <mergeCell ref="P240:P243"/>
    <mergeCell ref="Q240:Q243"/>
    <mergeCell ref="R240:R243"/>
    <mergeCell ref="S240:S243"/>
    <mergeCell ref="T240:T243"/>
    <mergeCell ref="E244:E247"/>
    <mergeCell ref="F244:F247"/>
    <mergeCell ref="G244:G247"/>
    <mergeCell ref="H244:H247"/>
    <mergeCell ref="I244:I247"/>
    <mergeCell ref="J244:J247"/>
    <mergeCell ref="K244:K247"/>
    <mergeCell ref="L244:L247"/>
    <mergeCell ref="M244:M247"/>
    <mergeCell ref="N244:N247"/>
    <mergeCell ref="O244:O247"/>
    <mergeCell ref="P244:P247"/>
    <mergeCell ref="Q244:Q247"/>
    <mergeCell ref="R244:R247"/>
    <mergeCell ref="S244:S247"/>
    <mergeCell ref="T244:T247"/>
    <mergeCell ref="B248:B264"/>
    <mergeCell ref="D248:D264"/>
    <mergeCell ref="E248:E264"/>
    <mergeCell ref="F248:F264"/>
    <mergeCell ref="G248:G264"/>
    <mergeCell ref="H248:H251"/>
    <mergeCell ref="I248:I251"/>
    <mergeCell ref="J248:J251"/>
    <mergeCell ref="K248:K251"/>
    <mergeCell ref="L248:L251"/>
    <mergeCell ref="M248:M251"/>
    <mergeCell ref="N248:N251"/>
    <mergeCell ref="O248:O251"/>
    <mergeCell ref="P248:P251"/>
    <mergeCell ref="Q248:Q251"/>
    <mergeCell ref="R248:R251"/>
    <mergeCell ref="S248:S251"/>
    <mergeCell ref="T248:T251"/>
    <mergeCell ref="X248:X251"/>
    <mergeCell ref="Y248:Y251"/>
    <mergeCell ref="AB248:AB251"/>
    <mergeCell ref="AC248:AC251"/>
    <mergeCell ref="AD248:AD251"/>
    <mergeCell ref="AE248:AE251"/>
    <mergeCell ref="AF248:AF251"/>
    <mergeCell ref="H252:H255"/>
    <mergeCell ref="I252:I255"/>
    <mergeCell ref="J252:J255"/>
    <mergeCell ref="K252:K255"/>
    <mergeCell ref="L252:L255"/>
    <mergeCell ref="M252:M255"/>
    <mergeCell ref="N252:N255"/>
    <mergeCell ref="O252:O255"/>
    <mergeCell ref="P252:P255"/>
    <mergeCell ref="Q252:Q255"/>
    <mergeCell ref="R252:R255"/>
    <mergeCell ref="S252:S255"/>
    <mergeCell ref="T252:T255"/>
    <mergeCell ref="X252:X255"/>
    <mergeCell ref="Y252:Y255"/>
    <mergeCell ref="AB252:AB255"/>
    <mergeCell ref="AC252:AC255"/>
    <mergeCell ref="AD252:AD255"/>
    <mergeCell ref="AE252:AE255"/>
    <mergeCell ref="AF252:AF255"/>
    <mergeCell ref="H256:H259"/>
    <mergeCell ref="I256:I259"/>
    <mergeCell ref="J256:J259"/>
    <mergeCell ref="K256:K259"/>
    <mergeCell ref="L256:L259"/>
    <mergeCell ref="M256:M259"/>
    <mergeCell ref="N256:N259"/>
    <mergeCell ref="O256:O259"/>
    <mergeCell ref="P256:P259"/>
    <mergeCell ref="Q256:Q259"/>
    <mergeCell ref="R256:R259"/>
    <mergeCell ref="S256:S259"/>
    <mergeCell ref="T256:T259"/>
    <mergeCell ref="X256:X259"/>
    <mergeCell ref="Y256:Y259"/>
    <mergeCell ref="AB256:AB259"/>
    <mergeCell ref="AC256:AC259"/>
    <mergeCell ref="AD256:AD259"/>
    <mergeCell ref="AE256:AE259"/>
    <mergeCell ref="AF256:AF259"/>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AB260:AB262"/>
    <mergeCell ref="AC260:AC262"/>
    <mergeCell ref="AD260:AD262"/>
    <mergeCell ref="AE260:AE262"/>
    <mergeCell ref="AF260:AF262"/>
    <mergeCell ref="H263:H264"/>
    <mergeCell ref="I263:I264"/>
    <mergeCell ref="J263:J264"/>
    <mergeCell ref="K263:K264"/>
    <mergeCell ref="L263:L264"/>
    <mergeCell ref="M263:M264"/>
    <mergeCell ref="N263:N264"/>
    <mergeCell ref="O263:O264"/>
    <mergeCell ref="P263:P264"/>
    <mergeCell ref="Q263:Q264"/>
    <mergeCell ref="R263:R264"/>
    <mergeCell ref="S263:S264"/>
    <mergeCell ref="T263:T264"/>
    <mergeCell ref="AB263:AB264"/>
    <mergeCell ref="AC263:AC264"/>
    <mergeCell ref="AD263:AD264"/>
    <mergeCell ref="AE263:AE264"/>
    <mergeCell ref="AF263:AF264"/>
    <mergeCell ref="P265:P268"/>
    <mergeCell ref="Q265:Q268"/>
    <mergeCell ref="R265:R268"/>
    <mergeCell ref="S265:S268"/>
    <mergeCell ref="T265:T268"/>
    <mergeCell ref="I265:I268"/>
    <mergeCell ref="J265:J268"/>
    <mergeCell ref="K265:K268"/>
    <mergeCell ref="L265:L268"/>
    <mergeCell ref="M265:M268"/>
    <mergeCell ref="H269:H271"/>
    <mergeCell ref="I269:I271"/>
    <mergeCell ref="J269:J271"/>
    <mergeCell ref="K269:K271"/>
    <mergeCell ref="L269:L271"/>
    <mergeCell ref="O265:O268"/>
    <mergeCell ref="N265:N268"/>
    <mergeCell ref="H265:H268"/>
    <mergeCell ref="AE277:AE278"/>
    <mergeCell ref="AB265:AB268"/>
    <mergeCell ref="AC265:AC268"/>
    <mergeCell ref="AD265:AD268"/>
    <mergeCell ref="AE265:AE268"/>
    <mergeCell ref="AF265:AF268"/>
    <mergeCell ref="AF269:AF271"/>
    <mergeCell ref="AE269:AE271"/>
    <mergeCell ref="M269:M271"/>
    <mergeCell ref="N269:N271"/>
    <mergeCell ref="O269:O271"/>
    <mergeCell ref="P269:P271"/>
    <mergeCell ref="Q269:Q271"/>
    <mergeCell ref="R269:R271"/>
    <mergeCell ref="P272:P278"/>
    <mergeCell ref="S269:S271"/>
    <mergeCell ref="T269:T271"/>
    <mergeCell ref="AB269:AB271"/>
    <mergeCell ref="AC269:AC271"/>
    <mergeCell ref="AD269:AD271"/>
    <mergeCell ref="AB277:AB278"/>
    <mergeCell ref="AC277:AC278"/>
    <mergeCell ref="AD277:AD278"/>
    <mergeCell ref="S283:S285"/>
    <mergeCell ref="H283:H285"/>
    <mergeCell ref="I283:I285"/>
    <mergeCell ref="J283:J285"/>
    <mergeCell ref="K283:K285"/>
    <mergeCell ref="H272:H278"/>
    <mergeCell ref="I272:I278"/>
    <mergeCell ref="J272:J278"/>
    <mergeCell ref="K272:K278"/>
    <mergeCell ref="L272:L278"/>
    <mergeCell ref="X272:X273"/>
    <mergeCell ref="Y272:Y273"/>
    <mergeCell ref="B265:B278"/>
    <mergeCell ref="D265:D278"/>
    <mergeCell ref="E265:E278"/>
    <mergeCell ref="F265:F278"/>
    <mergeCell ref="G265:G278"/>
    <mergeCell ref="M272:M278"/>
    <mergeCell ref="N272:N278"/>
    <mergeCell ref="O272:O278"/>
    <mergeCell ref="AB272:AB273"/>
    <mergeCell ref="AC272:AC273"/>
    <mergeCell ref="AD272:AD273"/>
    <mergeCell ref="AE272:AE273"/>
    <mergeCell ref="AF272:AF273"/>
    <mergeCell ref="AB274:AB276"/>
    <mergeCell ref="AC274:AC276"/>
    <mergeCell ref="AD274:AD276"/>
    <mergeCell ref="AE274:AE276"/>
    <mergeCell ref="AF274:AF276"/>
    <mergeCell ref="AF277:AF278"/>
    <mergeCell ref="B279:B288"/>
    <mergeCell ref="D279:D288"/>
    <mergeCell ref="E279:E288"/>
    <mergeCell ref="F279:F288"/>
    <mergeCell ref="G279:G288"/>
    <mergeCell ref="Q272:Q278"/>
    <mergeCell ref="R272:R278"/>
    <mergeCell ref="S272:S278"/>
    <mergeCell ref="T272:T278"/>
    <mergeCell ref="H279:H282"/>
    <mergeCell ref="I279:I282"/>
    <mergeCell ref="J279:J282"/>
    <mergeCell ref="K279:K282"/>
    <mergeCell ref="L279:L282"/>
    <mergeCell ref="M279:M282"/>
    <mergeCell ref="N279:N282"/>
    <mergeCell ref="O279:O282"/>
    <mergeCell ref="P279:P282"/>
    <mergeCell ref="Q279:Q282"/>
    <mergeCell ref="R279:R282"/>
    <mergeCell ref="S279:S282"/>
    <mergeCell ref="T279:T282"/>
    <mergeCell ref="AB279:AB282"/>
    <mergeCell ref="AC279:AC282"/>
    <mergeCell ref="AD279:AD282"/>
    <mergeCell ref="AE279:AE282"/>
    <mergeCell ref="AF279:AF282"/>
    <mergeCell ref="N283:N285"/>
    <mergeCell ref="O283:O285"/>
    <mergeCell ref="P283:P285"/>
    <mergeCell ref="Q283:Q285"/>
    <mergeCell ref="R283:R285"/>
    <mergeCell ref="L283:L285"/>
    <mergeCell ref="M283:M285"/>
    <mergeCell ref="T283:T285"/>
    <mergeCell ref="X283:X285"/>
    <mergeCell ref="Y283:Y285"/>
    <mergeCell ref="AB283:AB285"/>
    <mergeCell ref="AC283:AC285"/>
    <mergeCell ref="AD283:AD285"/>
    <mergeCell ref="AE283:AE285"/>
    <mergeCell ref="AF283:AF285"/>
    <mergeCell ref="H286:H288"/>
    <mergeCell ref="I286:I288"/>
    <mergeCell ref="J286:J288"/>
    <mergeCell ref="K286:K288"/>
    <mergeCell ref="L286:L288"/>
    <mergeCell ref="M286:M288"/>
    <mergeCell ref="N286:N288"/>
    <mergeCell ref="O286:O288"/>
    <mergeCell ref="P286:P288"/>
    <mergeCell ref="Q286:Q288"/>
    <mergeCell ref="R286:R288"/>
    <mergeCell ref="S286:S288"/>
    <mergeCell ref="T286:T288"/>
    <mergeCell ref="X286:X288"/>
    <mergeCell ref="Y286:Y288"/>
    <mergeCell ref="AB286:AB288"/>
    <mergeCell ref="AC286:AC288"/>
    <mergeCell ref="AD286:AD288"/>
    <mergeCell ref="AE286:AE288"/>
    <mergeCell ref="AF286:AF288"/>
    <mergeCell ref="B289:B297"/>
    <mergeCell ref="D289:D297"/>
    <mergeCell ref="E289:E297"/>
    <mergeCell ref="F289:F297"/>
    <mergeCell ref="G289:G297"/>
    <mergeCell ref="H289:H295"/>
    <mergeCell ref="S289:S295"/>
    <mergeCell ref="T289:T295"/>
    <mergeCell ref="I289:I295"/>
    <mergeCell ref="J289:J295"/>
    <mergeCell ref="K289:K295"/>
    <mergeCell ref="L289:L295"/>
    <mergeCell ref="M289:M295"/>
    <mergeCell ref="N289:N295"/>
    <mergeCell ref="X289:X290"/>
    <mergeCell ref="Y289:Y290"/>
    <mergeCell ref="AB289:AB290"/>
    <mergeCell ref="AC289:AC290"/>
    <mergeCell ref="AD289:AD290"/>
    <mergeCell ref="AE289:AE290"/>
    <mergeCell ref="AD294:AD295"/>
    <mergeCell ref="AE294:AE295"/>
    <mergeCell ref="AF289:AF290"/>
    <mergeCell ref="X291:X293"/>
    <mergeCell ref="Y291:Y293"/>
    <mergeCell ref="AB291:AB293"/>
    <mergeCell ref="AC291:AC293"/>
    <mergeCell ref="AD291:AD293"/>
    <mergeCell ref="AE291:AE293"/>
    <mergeCell ref="AF291:AF293"/>
    <mergeCell ref="O296:O297"/>
    <mergeCell ref="P296:P297"/>
    <mergeCell ref="X294:X295"/>
    <mergeCell ref="Y294:Y295"/>
    <mergeCell ref="AB294:AB295"/>
    <mergeCell ref="AC294:AC295"/>
    <mergeCell ref="O289:O295"/>
    <mergeCell ref="P289:P295"/>
    <mergeCell ref="Q289:Q295"/>
    <mergeCell ref="R289:R295"/>
    <mergeCell ref="P300:P301"/>
    <mergeCell ref="Q300:Q301"/>
    <mergeCell ref="AF294:AF295"/>
    <mergeCell ref="H296:H297"/>
    <mergeCell ref="I296:I297"/>
    <mergeCell ref="J296:J297"/>
    <mergeCell ref="K296:K297"/>
    <mergeCell ref="L296:L297"/>
    <mergeCell ref="M296:M297"/>
    <mergeCell ref="N296:N297"/>
    <mergeCell ref="Y300:Y301"/>
    <mergeCell ref="AB300:AB301"/>
    <mergeCell ref="AC300:AC301"/>
    <mergeCell ref="AD300:AD301"/>
    <mergeCell ref="AE300:AE301"/>
    <mergeCell ref="AF300:AF301"/>
    <mergeCell ref="Q296:Q297"/>
    <mergeCell ref="R296:R297"/>
    <mergeCell ref="S296:S297"/>
    <mergeCell ref="T296:T297"/>
    <mergeCell ref="X296:X297"/>
    <mergeCell ref="Y296:Y297"/>
    <mergeCell ref="AB296:AB297"/>
    <mergeCell ref="AC296:AC297"/>
    <mergeCell ref="AD296:AD297"/>
    <mergeCell ref="AE296:AE297"/>
    <mergeCell ref="AF296:AF297"/>
    <mergeCell ref="B298:B301"/>
    <mergeCell ref="D298:D301"/>
    <mergeCell ref="E298:E301"/>
    <mergeCell ref="F298:F301"/>
    <mergeCell ref="G298:G301"/>
    <mergeCell ref="H298:H299"/>
    <mergeCell ref="I298:I299"/>
    <mergeCell ref="J298:J299"/>
    <mergeCell ref="K298:K299"/>
    <mergeCell ref="L298:L299"/>
    <mergeCell ref="M298:M299"/>
    <mergeCell ref="N300:N301"/>
    <mergeCell ref="O300:O301"/>
    <mergeCell ref="T298:T299"/>
    <mergeCell ref="X298:X299"/>
    <mergeCell ref="Y298:Y299"/>
    <mergeCell ref="AB298:AB299"/>
    <mergeCell ref="N298:N299"/>
    <mergeCell ref="O298:O299"/>
    <mergeCell ref="P298:P299"/>
    <mergeCell ref="Q298:Q299"/>
    <mergeCell ref="H300:H301"/>
    <mergeCell ref="I300:I301"/>
    <mergeCell ref="J300:J301"/>
    <mergeCell ref="K300:K301"/>
    <mergeCell ref="L300:L301"/>
    <mergeCell ref="M300:M301"/>
    <mergeCell ref="R300:R301"/>
    <mergeCell ref="S300:S301"/>
    <mergeCell ref="T300:T301"/>
    <mergeCell ref="X300:X301"/>
    <mergeCell ref="AE298:AE299"/>
    <mergeCell ref="AF298:AF299"/>
    <mergeCell ref="AC298:AC299"/>
    <mergeCell ref="AD298:AD299"/>
    <mergeCell ref="R298:R299"/>
    <mergeCell ref="S298:S299"/>
  </mergeCells>
  <conditionalFormatting sqref="D230">
    <cfRule type="duplicateValues" dxfId="1" priority="1"/>
  </conditionalFormatting>
  <conditionalFormatting sqref="D213:D217">
    <cfRule type="duplicateValues" dxfId="0" priority="2"/>
  </conditionalFormatting>
  <printOptions horizontalCentered="1" verticalCentered="1"/>
  <pageMargins left="0.39370078740157483" right="0.39370078740157483" top="0.39370078740157483" bottom="0.39370078740157483" header="0.31496062992125984" footer="0.31496062992125984"/>
  <pageSetup paperSize="1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77F306-E03F-47BA-BFA5-84B7DDE5C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C97F97-888D-43BB-991E-DBD502F48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2019 MVCT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Freddy</cp:lastModifiedBy>
  <dcterms:created xsi:type="dcterms:W3CDTF">2019-01-31T22:19:14Z</dcterms:created>
  <dcterms:modified xsi:type="dcterms:W3CDTF">2020-10-23T03:00:41Z</dcterms:modified>
</cp:coreProperties>
</file>