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howInkAnnotation="0" codeName="ThisWorkbook" defaultThemeVersion="124226"/>
  <mc:AlternateContent xmlns:mc="http://schemas.openxmlformats.org/markup-compatibility/2006">
    <mc:Choice Requires="x15">
      <x15ac:absPath xmlns:x15ac="http://schemas.microsoft.com/office/spreadsheetml/2010/11/ac" url="D:\GABRIEL\MVCT\2021\Transparencia y Acceso a la Inf. Publica\Instrumentos de Inf Publica\Archivos 2021 IGIP\Activos de Información Publicar 2021\"/>
    </mc:Choice>
  </mc:AlternateContent>
  <xr:revisionPtr revIDLastSave="0" documentId="13_ncr:1_{B1ADC827-059C-49E5-AEEF-2F31276FA5B4}" xr6:coauthVersionLast="36" xr6:coauthVersionMax="36" xr10:uidLastSave="{00000000-0000-0000-0000-000000000000}"/>
  <bookViews>
    <workbookView xWindow="75" yWindow="0" windowWidth="20415" windowHeight="10920" firstSheet="1" activeTab="1" xr2:uid="{00000000-000D-0000-FFFF-FFFF00000000}"/>
  </bookViews>
  <sheets>
    <sheet name="Hoja2" sheetId="11" state="hidden" r:id="rId1"/>
    <sheet name="Act Informacion" sheetId="16" r:id="rId2"/>
    <sheet name="Trasparencia" sheetId="12" state="hidden" r:id="rId3"/>
    <sheet name="TRD_ORI" sheetId="13" state="hidden" r:id="rId4"/>
    <sheet name="PORCENTAJES" sheetId="10" state="hidden" r:id="rId5"/>
    <sheet name="Hoja1 (2)" sheetId="7" state="hidden" r:id="rId6"/>
    <sheet name="TRD" sheetId="14" state="hidden" r:id="rId7"/>
    <sheet name="dependencas" sheetId="15" state="hidden" r:id="rId8"/>
    <sheet name="Indice" sheetId="2" state="hidden" r:id="rId9"/>
    <sheet name="Valores" sheetId="6" state="hidden" r:id="rId10"/>
  </sheets>
  <externalReferences>
    <externalReference r:id="rId11"/>
    <externalReference r:id="rId12"/>
    <externalReference r:id="rId13"/>
  </externalReferences>
  <definedNames>
    <definedName name="_xlnm._FilterDatabase" localSheetId="1" hidden="1">'Act Informacion'!$B$4:$R$215</definedName>
    <definedName name="clasificacion">Indice!$B$40:$B$43</definedName>
    <definedName name="Conceptos_Jurídicos">Valores!$G$1:$G$2</definedName>
    <definedName name="dEPENDENCIA">Valores!$E$2:$E$3</definedName>
    <definedName name="dependencia1">dependencas!$D$2:$D$6</definedName>
    <definedName name="dependencia10">dependencas!$M$2:$M$10</definedName>
    <definedName name="dependencia11">dependencas!$N$2:$N$8</definedName>
    <definedName name="dependencia12">dependencas!$O$2:$O$7</definedName>
    <definedName name="dependencia13">dependencas!$P$2:$P$6</definedName>
    <definedName name="dependencia14">dependencas!$Q$2:$Q$9</definedName>
    <definedName name="dependencia15">dependencas!$R$2:$R$9</definedName>
    <definedName name="dependencia16">dependencas!$S$2:$S$7</definedName>
    <definedName name="dependencia17">dependencas!$T$2:$T$6</definedName>
    <definedName name="dependencia18">dependencas!$U$2:$U$4</definedName>
    <definedName name="dependencia19">dependencas!$V$2:$V$13</definedName>
    <definedName name="dependencia2">dependencas!$E$2:$E$6</definedName>
    <definedName name="dependencia20">dependencas!$W$2:$W$14</definedName>
    <definedName name="dependencia21">dependencas!$X$2:$X$6</definedName>
    <definedName name="dependencia22">dependencas!$Y$2:$Y$11</definedName>
    <definedName name="dependencia23">dependencas!$Z$2:$Z$3</definedName>
    <definedName name="dependencia24">dependencas!$AA$2:$AA$4</definedName>
    <definedName name="dependencia25">dependencas!$AB$2:$AB$7</definedName>
    <definedName name="dependencia26">dependencas!$AC$2:$AC$9</definedName>
    <definedName name="dependencia27">dependencas!$AD$2:$AD$12</definedName>
    <definedName name="dependencia28">dependencas!$AE$2:$AE$5</definedName>
    <definedName name="dependencia29">dependencas!$AF$2:$AF$7</definedName>
    <definedName name="dependencia3">dependencas!$F$2:$F$3</definedName>
    <definedName name="dependencia30">dependencas!$AG$2:$AG$7</definedName>
    <definedName name="dependencia31">dependencas!$AH$2:$AH$5</definedName>
    <definedName name="dependencia32">dependencas!$AI$2:$AI$3</definedName>
    <definedName name="dependencia33">dependencas!$AJ$2:$AJ$9</definedName>
    <definedName name="dependencia34">dependencas!$AK$2:$AK$4</definedName>
    <definedName name="dependencia35">dependencas!$AL$2:$AL$18</definedName>
    <definedName name="dependencia36">dependencas!$AM$2:$AM$3</definedName>
    <definedName name="dependencia37">dependencas!$AN$2:$AN$3</definedName>
    <definedName name="dependencia38">dependencas!$AO$2:$AO$3</definedName>
    <definedName name="dependencia39">dependencas!$AP$2</definedName>
    <definedName name="dependencia4">dependencas!$G$2:$G$9</definedName>
    <definedName name="dependencia40">dependencas!$AQ$2:$AQ$4</definedName>
    <definedName name="dependencia41">dependencas!$AR$2:$AR$23</definedName>
    <definedName name="dependencia42">dependencas!$AS$2:$AS$13</definedName>
    <definedName name="dependencia43">dependencas!$AT$2:$AT$16</definedName>
    <definedName name="dependencia5">dependencas!$H$2:$H$4</definedName>
    <definedName name="dependencia6">dependencas!$I$2:$I$27</definedName>
    <definedName name="dependencia7">dependencas!$J$2:$J$7</definedName>
    <definedName name="dependencia8">dependencas!$K$2:$K$7</definedName>
    <definedName name="dependencia9">dependencas!$L$2:$L$7</definedName>
    <definedName name="Despacho_del_Ministro_de_Vivienda_Ciudad_y_Territorio">Valores!$S$10:$S$14</definedName>
    <definedName name="Despacho_del_Viceministerio_de_Vivienda">Valores!$W$13:$W$20</definedName>
    <definedName name="Despacho_del_Viceministro_de_Agua_y_Saneamiento_Básico">Valores!$X$15:$X$16</definedName>
    <definedName name="Dirección_de_Desarrollo_Sectorial">Valores!$X$19:$X$21</definedName>
    <definedName name="Dirección_de_Espacio_Urbano_y_Territorial">Valores!$Y$14:$Y$20</definedName>
    <definedName name="Dirección_de_Inversiones_en_Vivienda_de_Interes_Social">Valores!$W$23:$W$25</definedName>
    <definedName name="Dirección_de_Programas">Valores!$X$24:$X$29</definedName>
    <definedName name="Dirección_del_Sistema_Habitacional">Valores!$W$29:$W$35</definedName>
    <definedName name="Direccionamiento_Estratégico">Valores!$H$1</definedName>
    <definedName name="Direccionamiento_Estratégico1">Valores!$H$7:$H$13</definedName>
    <definedName name="Evaluación_Independiente_y_Asesoría">Valores!$I$1</definedName>
    <definedName name="Evaluación_Independiente_y_Asesoría1">Valores!$I$7:$I$11</definedName>
    <definedName name="Fondo_Nacional_de_Vivienda_FONVIVIENDA">Valores!$W$39:$W$68</definedName>
    <definedName name="FORMATO">Valores!$A$66:$A$74</definedName>
    <definedName name="FORMATO1">Valores!$A$76:$A$80</definedName>
    <definedName name="geo">Valores!$A$81:$A$84</definedName>
    <definedName name="Gestión_a_la_Política_de_Agua_Potable_y_Saneamiento_Básico">Valores!$X$1:$X$10</definedName>
    <definedName name="Gestión_a_la_Política_de_Espacio_Urbano_y_Territorial">Valores!$Y$1:$Y$3</definedName>
    <definedName name="Gestión_a_la_Política_de_Vivienda">Valores!$W$1:$W$7</definedName>
    <definedName name="Gestión_de_Comunicaciones_Internas_y_Externas">Valores!$J$1</definedName>
    <definedName name="Gestión_de_Comunicaciones_Internas_y_Externas1">Valores!$J$7:$J$12</definedName>
    <definedName name="Gestión_de_Contratación">Valores!$K$1:$K$2</definedName>
    <definedName name="Gestión_de_Recursos_Físicos">Valores!$L$1:$L$2</definedName>
    <definedName name="Gestión_de_Tecnologías_de_la_Información_y_las_Comunicaciones">Valores!$M$1:$M$2</definedName>
    <definedName name="Gestión_Documental">Valores!$N$1:$N$2</definedName>
    <definedName name="Gestión_Estratégica_del_Talento_Humano">Valores!$O$1:$O$2</definedName>
    <definedName name="Gestión_Financiera">Valores!$P$1:$P$5</definedName>
    <definedName name="Grupo_de_Atención_al_Usuario_y_Archivo">Valores!$N$7:$N$22</definedName>
    <definedName name="Grupo_de_Comunicaciones_Estrategicas">TRD!$W$2:$W$6</definedName>
    <definedName name="Grupo_de_Conceptos">Valores!$G$7:$G$9</definedName>
    <definedName name="Grupo_de_Contabilidad">Valores!$P$8:$P$13</definedName>
    <definedName name="Grupo_de_Contratos">Valores!$K$7:$K$14</definedName>
    <definedName name="Grupo_de_Control_Interno_Disciplinario">Valores!$Q$10:$Q$13</definedName>
    <definedName name="Grupo_de_Desarrollo_Sostenible">Valores!$X$94:$X$105</definedName>
    <definedName name="Grupo_de_Evaluación_de_Proyectos">Valores!$X$34:$X$35</definedName>
    <definedName name="Grupo_de_Gestión_de_Recursos_y_Presupuesto">Valores!$P$16:$P$27</definedName>
    <definedName name="Grupo_de_Monitoreo_del_SGP_de_Agua_Potable_y_Saneamiento_Básico">Valores!$X$40:$X$46</definedName>
    <definedName name="Grupo_de_Política_Sectorial">Valores!$X$52:$X$58</definedName>
    <definedName name="Grupo_de_Presupuesto_y_Cuentas">Valores!$P$30:$P$32</definedName>
    <definedName name="Grupo_de_Procesos_Judiciales">Valores!$R$10:$R$26</definedName>
    <definedName name="Grupo_de_Recursos_Físicos">Valores!$L$7:$L$21</definedName>
    <definedName name="Grupo_de_Seguimiento_y_Evaluación">Valores!$U$10:$U$21</definedName>
    <definedName name="Grupo_de_Soporte_Técnico_y_Apoyo_Informático">Valores!$M$7:$M$15</definedName>
    <definedName name="Grupo_de_Talento_Humano">Valores!$O$7:$O$25</definedName>
    <definedName name="Grupo_de_Tesoreriía">Valores!$P$35:$P$40</definedName>
    <definedName name="Grupo_de_Titulación_y_Saneamiento_Predial">Valores!$W$71:$W$80</definedName>
    <definedName name="idioma">Valores!$A$107:$A$109</definedName>
    <definedName name="ley_1581">Indice!$A$40:$A$43</definedName>
    <definedName name="Oficina_Asesora_Jurídica">Valores!$G$13:$G$14</definedName>
    <definedName name="Oficina_de_Tecnologias_de_la_Información_y_las_Comunicaciones">Valores!$M$18:$M$24</definedName>
    <definedName name="PROCESOS" localSheetId="5">[1]Valores!$A$1:$A$19</definedName>
    <definedName name="PROCESOS">Valores!$A$1:$A$19</definedName>
    <definedName name="Procesos_Disciplinarios">Valores!$Q$1:$Q$2</definedName>
    <definedName name="Procesos_Judiciales_y_Acciones_Constitucionales">Valores!$R$1:$R$2</definedName>
    <definedName name="Relaciones_Estratégicas">Valores!$S$1</definedName>
    <definedName name="Saneamiento_de_activos_de_los_extintos_ICT_INURBE">Valores!$T$1</definedName>
    <definedName name="Secretaria_General">Valores!$K$22:$K$32</definedName>
    <definedName name="Seguimiento_y_Mejora_Continua">Valores!$U$1</definedName>
    <definedName name="Servicio_al_Ciudadano">Valores!$V$1:$V$2</definedName>
    <definedName name="SINO">Valores!$F$24:$F$25</definedName>
    <definedName name="Subdirección_de_Asistencia_Técnica_y_Operaciones_Urbanas_Integrales">Valores!$Y$27:$Y$34</definedName>
    <definedName name="Subdirección_de_Estructuración_de_Programas">Valores!$X$63:$X$69</definedName>
    <definedName name="Subdirección_de_Gestión_Empresarial">Valores!$X$75:$X$81</definedName>
    <definedName name="Subdirección_de_Políticas_de_Desarrollo_Urbano_y_Territorial">Valores!$Y$40:$Y$43</definedName>
    <definedName name="Subdirección_de_Promoción_y_Apoyo_Técnico">Valores!$W$83:$W$92</definedName>
    <definedName name="Subdirección_de_Proyectos">Valores!$X$86:$X$89</definedName>
    <definedName name="Subdirección_de_Servicios_Administrativos">Valores!$T$10</definedName>
    <definedName name="Subdirección_de_Subsidio_Familiar_de_Vivienda">Valores!$W$95:$W$116</definedName>
  </definedNames>
  <calcPr calcId="191029"/>
  <customWorkbookViews>
    <customWorkbookView name="Cindy Lorena Vanegas Herrera - Vista personalizada" guid="{70BCCCD0-0555-4A3F-B704-23175ACFFA82}" mergeInterval="0" personalView="1" maximized="1" windowWidth="996" windowHeight="669" activeSheetId="1"/>
  </customWorkbookViews>
  <pivotCaches>
    <pivotCache cacheId="0" r:id="rId14"/>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77" i="12" l="1"/>
  <c r="C277" i="12"/>
  <c r="D277" i="12"/>
  <c r="E277" i="12"/>
  <c r="F277" i="12"/>
  <c r="G277" i="12"/>
  <c r="H277" i="12"/>
  <c r="I277" i="12"/>
  <c r="J277" i="12"/>
  <c r="K277" i="12"/>
  <c r="L277" i="12"/>
  <c r="M277" i="12"/>
  <c r="N277" i="12"/>
  <c r="O277" i="12"/>
  <c r="P277" i="12"/>
  <c r="Q277" i="12"/>
  <c r="R277" i="12"/>
  <c r="S277" i="12"/>
  <c r="T277" i="12"/>
  <c r="U277" i="12"/>
  <c r="B278" i="12"/>
  <c r="C278" i="12"/>
  <c r="D278" i="12"/>
  <c r="E278" i="12"/>
  <c r="F278" i="12"/>
  <c r="G278" i="12"/>
  <c r="H278" i="12"/>
  <c r="I278" i="12"/>
  <c r="J278" i="12"/>
  <c r="K278" i="12"/>
  <c r="L278" i="12"/>
  <c r="M278" i="12"/>
  <c r="N278" i="12"/>
  <c r="O278" i="12"/>
  <c r="P278" i="12"/>
  <c r="Q278" i="12"/>
  <c r="R278" i="12"/>
  <c r="S278" i="12"/>
  <c r="T278" i="12"/>
  <c r="U278" i="12"/>
  <c r="B279" i="12"/>
  <c r="C279" i="12"/>
  <c r="D279" i="12"/>
  <c r="E279" i="12"/>
  <c r="F279" i="12"/>
  <c r="G279" i="12"/>
  <c r="H279" i="12"/>
  <c r="I279" i="12"/>
  <c r="J279" i="12"/>
  <c r="K279" i="12"/>
  <c r="L279" i="12"/>
  <c r="M279" i="12"/>
  <c r="N279" i="12"/>
  <c r="O279" i="12"/>
  <c r="P279" i="12"/>
  <c r="Q279" i="12"/>
  <c r="R279" i="12"/>
  <c r="S279" i="12"/>
  <c r="T279" i="12"/>
  <c r="U279" i="12"/>
  <c r="B280" i="12"/>
  <c r="C280" i="12"/>
  <c r="D280" i="12"/>
  <c r="E280" i="12"/>
  <c r="F280" i="12"/>
  <c r="G280" i="12"/>
  <c r="H280" i="12"/>
  <c r="I280" i="12"/>
  <c r="J280" i="12"/>
  <c r="K280" i="12"/>
  <c r="L280" i="12"/>
  <c r="M280" i="12"/>
  <c r="N280" i="12"/>
  <c r="O280" i="12"/>
  <c r="P280" i="12"/>
  <c r="Q280" i="12"/>
  <c r="R280" i="12"/>
  <c r="S280" i="12"/>
  <c r="T280" i="12"/>
  <c r="U280" i="12"/>
  <c r="W280" i="12" s="1"/>
  <c r="B281" i="12"/>
  <c r="C281" i="12"/>
  <c r="D281" i="12"/>
  <c r="E281" i="12"/>
  <c r="F281" i="12"/>
  <c r="G281" i="12"/>
  <c r="H281" i="12"/>
  <c r="I281" i="12"/>
  <c r="J281" i="12"/>
  <c r="K281" i="12"/>
  <c r="L281" i="12"/>
  <c r="M281" i="12"/>
  <c r="N281" i="12"/>
  <c r="O281" i="12"/>
  <c r="P281" i="12"/>
  <c r="Q281" i="12"/>
  <c r="R281" i="12"/>
  <c r="S281" i="12"/>
  <c r="T281" i="12"/>
  <c r="U281" i="12"/>
  <c r="V281" i="12" s="1"/>
  <c r="B282" i="12"/>
  <c r="C282" i="12"/>
  <c r="D282" i="12"/>
  <c r="E282" i="12"/>
  <c r="F282" i="12"/>
  <c r="G282" i="12"/>
  <c r="H282" i="12"/>
  <c r="I282" i="12"/>
  <c r="J282" i="12"/>
  <c r="K282" i="12"/>
  <c r="L282" i="12"/>
  <c r="M282" i="12"/>
  <c r="N282" i="12"/>
  <c r="O282" i="12"/>
  <c r="P282" i="12"/>
  <c r="Q282" i="12"/>
  <c r="R282" i="12"/>
  <c r="S282" i="12"/>
  <c r="T282" i="12"/>
  <c r="U282" i="12"/>
  <c r="B283" i="12"/>
  <c r="C283" i="12"/>
  <c r="D283" i="12"/>
  <c r="E283" i="12"/>
  <c r="F283" i="12"/>
  <c r="G283" i="12"/>
  <c r="H283" i="12"/>
  <c r="I283" i="12"/>
  <c r="J283" i="12"/>
  <c r="K283" i="12"/>
  <c r="L283" i="12"/>
  <c r="M283" i="12"/>
  <c r="N283" i="12"/>
  <c r="O283" i="12"/>
  <c r="P283" i="12"/>
  <c r="Q283" i="12"/>
  <c r="R283" i="12"/>
  <c r="S283" i="12"/>
  <c r="T283" i="12"/>
  <c r="U283" i="12"/>
  <c r="V283" i="12" s="1"/>
  <c r="B284" i="12"/>
  <c r="C284" i="12"/>
  <c r="D284" i="12"/>
  <c r="E284" i="12"/>
  <c r="F284" i="12"/>
  <c r="G284" i="12"/>
  <c r="H284" i="12"/>
  <c r="I284" i="12"/>
  <c r="J284" i="12"/>
  <c r="K284" i="12"/>
  <c r="L284" i="12"/>
  <c r="M284" i="12"/>
  <c r="N284" i="12"/>
  <c r="O284" i="12"/>
  <c r="P284" i="12"/>
  <c r="Q284" i="12"/>
  <c r="R284" i="12"/>
  <c r="S284" i="12"/>
  <c r="T284" i="12"/>
  <c r="U284" i="12"/>
  <c r="W284" i="12" s="1"/>
  <c r="B285" i="12"/>
  <c r="C285" i="12"/>
  <c r="D285" i="12"/>
  <c r="E285" i="12"/>
  <c r="F285" i="12"/>
  <c r="G285" i="12"/>
  <c r="H285" i="12"/>
  <c r="I285" i="12"/>
  <c r="J285" i="12"/>
  <c r="K285" i="12"/>
  <c r="L285" i="12"/>
  <c r="M285" i="12"/>
  <c r="N285" i="12"/>
  <c r="O285" i="12"/>
  <c r="P285" i="12"/>
  <c r="Q285" i="12"/>
  <c r="R285" i="12"/>
  <c r="S285" i="12"/>
  <c r="T285" i="12"/>
  <c r="U285" i="12"/>
  <c r="W285" i="12" s="1"/>
  <c r="B286" i="12"/>
  <c r="C286" i="12"/>
  <c r="D286" i="12"/>
  <c r="E286" i="12"/>
  <c r="F286" i="12"/>
  <c r="G286" i="12"/>
  <c r="H286" i="12"/>
  <c r="I286" i="12"/>
  <c r="J286" i="12"/>
  <c r="K286" i="12"/>
  <c r="L286" i="12"/>
  <c r="M286" i="12"/>
  <c r="N286" i="12"/>
  <c r="O286" i="12"/>
  <c r="P286" i="12"/>
  <c r="Q286" i="12"/>
  <c r="R286" i="12"/>
  <c r="S286" i="12"/>
  <c r="T286" i="12"/>
  <c r="U286" i="12"/>
  <c r="B287" i="12"/>
  <c r="C287" i="12"/>
  <c r="D287" i="12"/>
  <c r="E287" i="12"/>
  <c r="F287" i="12"/>
  <c r="G287" i="12"/>
  <c r="H287" i="12"/>
  <c r="I287" i="12"/>
  <c r="J287" i="12"/>
  <c r="K287" i="12"/>
  <c r="L287" i="12"/>
  <c r="M287" i="12"/>
  <c r="N287" i="12"/>
  <c r="O287" i="12"/>
  <c r="P287" i="12"/>
  <c r="Q287" i="12"/>
  <c r="R287" i="12"/>
  <c r="S287" i="12"/>
  <c r="T287" i="12"/>
  <c r="U287" i="12"/>
  <c r="V287" i="12" s="1"/>
  <c r="B288" i="12"/>
  <c r="C288" i="12"/>
  <c r="D288" i="12"/>
  <c r="E288" i="12"/>
  <c r="F288" i="12"/>
  <c r="G288" i="12"/>
  <c r="H288" i="12"/>
  <c r="I288" i="12"/>
  <c r="J288" i="12"/>
  <c r="K288" i="12"/>
  <c r="L288" i="12"/>
  <c r="M288" i="12"/>
  <c r="N288" i="12"/>
  <c r="O288" i="12"/>
  <c r="P288" i="12"/>
  <c r="Q288" i="12"/>
  <c r="R288" i="12"/>
  <c r="S288" i="12"/>
  <c r="T288" i="12"/>
  <c r="U288" i="12"/>
  <c r="W288" i="12" s="1"/>
  <c r="B289" i="12"/>
  <c r="C289" i="12"/>
  <c r="D289" i="12"/>
  <c r="E289" i="12"/>
  <c r="F289" i="12"/>
  <c r="G289" i="12"/>
  <c r="H289" i="12"/>
  <c r="I289" i="12"/>
  <c r="J289" i="12"/>
  <c r="K289" i="12"/>
  <c r="L289" i="12"/>
  <c r="M289" i="12"/>
  <c r="N289" i="12"/>
  <c r="O289" i="12"/>
  <c r="P289" i="12"/>
  <c r="Q289" i="12"/>
  <c r="R289" i="12"/>
  <c r="S289" i="12"/>
  <c r="T289" i="12"/>
  <c r="U289" i="12"/>
  <c r="V289" i="12" s="1"/>
  <c r="B290" i="12"/>
  <c r="C290" i="12"/>
  <c r="D290" i="12"/>
  <c r="E290" i="12"/>
  <c r="F290" i="12"/>
  <c r="G290" i="12"/>
  <c r="H290" i="12"/>
  <c r="I290" i="12"/>
  <c r="J290" i="12"/>
  <c r="K290" i="12"/>
  <c r="L290" i="12"/>
  <c r="M290" i="12"/>
  <c r="N290" i="12"/>
  <c r="O290" i="12"/>
  <c r="P290" i="12"/>
  <c r="Q290" i="12"/>
  <c r="R290" i="12"/>
  <c r="S290" i="12"/>
  <c r="T290" i="12"/>
  <c r="U290" i="12"/>
  <c r="V290" i="12" s="1"/>
  <c r="B291" i="12"/>
  <c r="C291" i="12"/>
  <c r="D291" i="12"/>
  <c r="E291" i="12"/>
  <c r="F291" i="12"/>
  <c r="G291" i="12"/>
  <c r="H291" i="12"/>
  <c r="I291" i="12"/>
  <c r="J291" i="12"/>
  <c r="K291" i="12"/>
  <c r="L291" i="12"/>
  <c r="M291" i="12"/>
  <c r="N291" i="12"/>
  <c r="O291" i="12"/>
  <c r="P291" i="12"/>
  <c r="Q291" i="12"/>
  <c r="R291" i="12"/>
  <c r="S291" i="12"/>
  <c r="T291" i="12"/>
  <c r="U291" i="12"/>
  <c r="W291" i="12" s="1"/>
  <c r="B292" i="12"/>
  <c r="C292" i="12"/>
  <c r="D292" i="12"/>
  <c r="E292" i="12"/>
  <c r="F292" i="12"/>
  <c r="G292" i="12"/>
  <c r="H292" i="12"/>
  <c r="I292" i="12"/>
  <c r="J292" i="12"/>
  <c r="K292" i="12"/>
  <c r="L292" i="12"/>
  <c r="M292" i="12"/>
  <c r="N292" i="12"/>
  <c r="O292" i="12"/>
  <c r="P292" i="12"/>
  <c r="Q292" i="12"/>
  <c r="R292" i="12"/>
  <c r="S292" i="12"/>
  <c r="T292" i="12"/>
  <c r="U292" i="12"/>
  <c r="W292" i="12" s="1"/>
  <c r="B293" i="12"/>
  <c r="C293" i="12"/>
  <c r="D293" i="12"/>
  <c r="E293" i="12"/>
  <c r="F293" i="12"/>
  <c r="G293" i="12"/>
  <c r="H293" i="12"/>
  <c r="I293" i="12"/>
  <c r="J293" i="12"/>
  <c r="K293" i="12"/>
  <c r="L293" i="12"/>
  <c r="M293" i="12"/>
  <c r="N293" i="12"/>
  <c r="O293" i="12"/>
  <c r="P293" i="12"/>
  <c r="Q293" i="12"/>
  <c r="R293" i="12"/>
  <c r="S293" i="12"/>
  <c r="T293" i="12"/>
  <c r="U293" i="12"/>
  <c r="W293" i="12" s="1"/>
  <c r="B294" i="12"/>
  <c r="C294" i="12"/>
  <c r="D294" i="12"/>
  <c r="E294" i="12"/>
  <c r="F294" i="12"/>
  <c r="G294" i="12"/>
  <c r="H294" i="12"/>
  <c r="I294" i="12"/>
  <c r="J294" i="12"/>
  <c r="K294" i="12"/>
  <c r="L294" i="12"/>
  <c r="M294" i="12"/>
  <c r="N294" i="12"/>
  <c r="O294" i="12"/>
  <c r="P294" i="12"/>
  <c r="Q294" i="12"/>
  <c r="R294" i="12"/>
  <c r="S294" i="12"/>
  <c r="T294" i="12"/>
  <c r="U294" i="12"/>
  <c r="V294" i="12" s="1"/>
  <c r="B295" i="12"/>
  <c r="C295" i="12"/>
  <c r="D295" i="12"/>
  <c r="E295" i="12"/>
  <c r="F295" i="12"/>
  <c r="G295" i="12"/>
  <c r="H295" i="12"/>
  <c r="I295" i="12"/>
  <c r="J295" i="12"/>
  <c r="K295" i="12"/>
  <c r="L295" i="12"/>
  <c r="M295" i="12"/>
  <c r="N295" i="12"/>
  <c r="O295" i="12"/>
  <c r="P295" i="12"/>
  <c r="Q295" i="12"/>
  <c r="R295" i="12"/>
  <c r="S295" i="12"/>
  <c r="T295" i="12"/>
  <c r="U295" i="12"/>
  <c r="W295" i="12" s="1"/>
  <c r="B296" i="12"/>
  <c r="C296" i="12"/>
  <c r="D296" i="12"/>
  <c r="E296" i="12"/>
  <c r="F296" i="12"/>
  <c r="G296" i="12"/>
  <c r="H296" i="12"/>
  <c r="I296" i="12"/>
  <c r="J296" i="12"/>
  <c r="K296" i="12"/>
  <c r="L296" i="12"/>
  <c r="M296" i="12"/>
  <c r="N296" i="12"/>
  <c r="O296" i="12"/>
  <c r="P296" i="12"/>
  <c r="Q296" i="12"/>
  <c r="R296" i="12"/>
  <c r="S296" i="12"/>
  <c r="T296" i="12"/>
  <c r="U296" i="12"/>
  <c r="W296" i="12" s="1"/>
  <c r="B297" i="12"/>
  <c r="C297" i="12"/>
  <c r="D297" i="12"/>
  <c r="E297" i="12"/>
  <c r="F297" i="12"/>
  <c r="G297" i="12"/>
  <c r="H297" i="12"/>
  <c r="I297" i="12"/>
  <c r="J297" i="12"/>
  <c r="K297" i="12"/>
  <c r="L297" i="12"/>
  <c r="M297" i="12"/>
  <c r="N297" i="12"/>
  <c r="O297" i="12"/>
  <c r="P297" i="12"/>
  <c r="Q297" i="12"/>
  <c r="R297" i="12"/>
  <c r="S297" i="12"/>
  <c r="T297" i="12"/>
  <c r="U297" i="12"/>
  <c r="W297" i="12" s="1"/>
  <c r="B298" i="12"/>
  <c r="C298" i="12"/>
  <c r="D298" i="12"/>
  <c r="E298" i="12"/>
  <c r="F298" i="12"/>
  <c r="G298" i="12"/>
  <c r="H298" i="12"/>
  <c r="I298" i="12"/>
  <c r="J298" i="12"/>
  <c r="K298" i="12"/>
  <c r="L298" i="12"/>
  <c r="M298" i="12"/>
  <c r="N298" i="12"/>
  <c r="O298" i="12"/>
  <c r="P298" i="12"/>
  <c r="Q298" i="12"/>
  <c r="R298" i="12"/>
  <c r="S298" i="12"/>
  <c r="T298" i="12"/>
  <c r="U298" i="12"/>
  <c r="V298" i="12" s="1"/>
  <c r="B299" i="12"/>
  <c r="C299" i="12"/>
  <c r="D299" i="12"/>
  <c r="E299" i="12"/>
  <c r="F299" i="12"/>
  <c r="G299" i="12"/>
  <c r="H299" i="12"/>
  <c r="I299" i="12"/>
  <c r="J299" i="12"/>
  <c r="K299" i="12"/>
  <c r="L299" i="12"/>
  <c r="M299" i="12"/>
  <c r="N299" i="12"/>
  <c r="O299" i="12"/>
  <c r="P299" i="12"/>
  <c r="Q299" i="12"/>
  <c r="R299" i="12"/>
  <c r="S299" i="12"/>
  <c r="T299" i="12"/>
  <c r="U299" i="12"/>
  <c r="W299" i="12" s="1"/>
  <c r="B300" i="12"/>
  <c r="C300" i="12"/>
  <c r="D300" i="12"/>
  <c r="E300" i="12"/>
  <c r="F300" i="12"/>
  <c r="G300" i="12"/>
  <c r="H300" i="12"/>
  <c r="I300" i="12"/>
  <c r="J300" i="12"/>
  <c r="K300" i="12"/>
  <c r="L300" i="12"/>
  <c r="M300" i="12"/>
  <c r="N300" i="12"/>
  <c r="O300" i="12"/>
  <c r="P300" i="12"/>
  <c r="Q300" i="12"/>
  <c r="R300" i="12"/>
  <c r="S300" i="12"/>
  <c r="T300" i="12"/>
  <c r="U300" i="12"/>
  <c r="W300" i="12" s="1"/>
  <c r="B198" i="12"/>
  <c r="C198" i="12"/>
  <c r="D198" i="12"/>
  <c r="E198" i="12"/>
  <c r="F198" i="12"/>
  <c r="G198" i="12"/>
  <c r="H198" i="12"/>
  <c r="I198" i="12"/>
  <c r="J198" i="12"/>
  <c r="K198" i="12"/>
  <c r="L198" i="12"/>
  <c r="M198" i="12"/>
  <c r="N198" i="12"/>
  <c r="O198" i="12"/>
  <c r="P198" i="12"/>
  <c r="Q198" i="12"/>
  <c r="R198" i="12"/>
  <c r="S198" i="12"/>
  <c r="T198" i="12"/>
  <c r="U198" i="12"/>
  <c r="W198" i="12" s="1"/>
  <c r="B199" i="12"/>
  <c r="C199" i="12"/>
  <c r="D199" i="12"/>
  <c r="E199" i="12"/>
  <c r="F199" i="12"/>
  <c r="G199" i="12"/>
  <c r="H199" i="12"/>
  <c r="I199" i="12"/>
  <c r="J199" i="12"/>
  <c r="K199" i="12"/>
  <c r="L199" i="12"/>
  <c r="M199" i="12"/>
  <c r="N199" i="12"/>
  <c r="O199" i="12"/>
  <c r="P199" i="12"/>
  <c r="Q199" i="12"/>
  <c r="R199" i="12"/>
  <c r="S199" i="12"/>
  <c r="T199" i="12"/>
  <c r="U199" i="12"/>
  <c r="X199" i="12" s="1"/>
  <c r="B200" i="12"/>
  <c r="C200" i="12"/>
  <c r="D200" i="12"/>
  <c r="E200" i="12"/>
  <c r="F200" i="12"/>
  <c r="G200" i="12"/>
  <c r="H200" i="12"/>
  <c r="I200" i="12"/>
  <c r="J200" i="12"/>
  <c r="K200" i="12"/>
  <c r="L200" i="12"/>
  <c r="M200" i="12"/>
  <c r="N200" i="12"/>
  <c r="O200" i="12"/>
  <c r="P200" i="12"/>
  <c r="Q200" i="12"/>
  <c r="R200" i="12"/>
  <c r="S200" i="12"/>
  <c r="T200" i="12"/>
  <c r="U200" i="12"/>
  <c r="W200" i="12" s="1"/>
  <c r="B201" i="12"/>
  <c r="C201" i="12"/>
  <c r="D201" i="12"/>
  <c r="E201" i="12"/>
  <c r="F201" i="12"/>
  <c r="G201" i="12"/>
  <c r="H201" i="12"/>
  <c r="I201" i="12"/>
  <c r="J201" i="12"/>
  <c r="K201" i="12"/>
  <c r="L201" i="12"/>
  <c r="M201" i="12"/>
  <c r="N201" i="12"/>
  <c r="O201" i="12"/>
  <c r="P201" i="12"/>
  <c r="Q201" i="12"/>
  <c r="R201" i="12"/>
  <c r="S201" i="12"/>
  <c r="T201" i="12"/>
  <c r="U201" i="12"/>
  <c r="W201" i="12" s="1"/>
  <c r="B202" i="12"/>
  <c r="C202" i="12"/>
  <c r="D202" i="12"/>
  <c r="E202" i="12"/>
  <c r="F202" i="12"/>
  <c r="G202" i="12"/>
  <c r="H202" i="12"/>
  <c r="I202" i="12"/>
  <c r="J202" i="12"/>
  <c r="K202" i="12"/>
  <c r="L202" i="12"/>
  <c r="M202" i="12"/>
  <c r="N202" i="12"/>
  <c r="O202" i="12"/>
  <c r="P202" i="12"/>
  <c r="Q202" i="12"/>
  <c r="R202" i="12"/>
  <c r="S202" i="12"/>
  <c r="T202" i="12"/>
  <c r="U202" i="12"/>
  <c r="W202" i="12" s="1"/>
  <c r="B203" i="12"/>
  <c r="C203" i="12"/>
  <c r="D203" i="12"/>
  <c r="E203" i="12"/>
  <c r="F203" i="12"/>
  <c r="G203" i="12"/>
  <c r="H203" i="12"/>
  <c r="I203" i="12"/>
  <c r="J203" i="12"/>
  <c r="K203" i="12"/>
  <c r="L203" i="12"/>
  <c r="M203" i="12"/>
  <c r="N203" i="12"/>
  <c r="O203" i="12"/>
  <c r="P203" i="12"/>
  <c r="Q203" i="12"/>
  <c r="R203" i="12"/>
  <c r="S203" i="12"/>
  <c r="T203" i="12"/>
  <c r="U203" i="12"/>
  <c r="X203" i="12" s="1"/>
  <c r="B204" i="12"/>
  <c r="C204" i="12"/>
  <c r="D204" i="12"/>
  <c r="E204" i="12"/>
  <c r="F204" i="12"/>
  <c r="G204" i="12"/>
  <c r="H204" i="12"/>
  <c r="I204" i="12"/>
  <c r="J204" i="12"/>
  <c r="K204" i="12"/>
  <c r="L204" i="12"/>
  <c r="M204" i="12"/>
  <c r="N204" i="12"/>
  <c r="O204" i="12"/>
  <c r="P204" i="12"/>
  <c r="Q204" i="12"/>
  <c r="R204" i="12"/>
  <c r="S204" i="12"/>
  <c r="T204" i="12"/>
  <c r="U204" i="12"/>
  <c r="Y204" i="12" s="1"/>
  <c r="B205" i="12"/>
  <c r="C205" i="12"/>
  <c r="D205" i="12"/>
  <c r="E205" i="12"/>
  <c r="F205" i="12"/>
  <c r="G205" i="12"/>
  <c r="H205" i="12"/>
  <c r="I205" i="12"/>
  <c r="J205" i="12"/>
  <c r="K205" i="12"/>
  <c r="L205" i="12"/>
  <c r="M205" i="12"/>
  <c r="N205" i="12"/>
  <c r="O205" i="12"/>
  <c r="P205" i="12"/>
  <c r="Q205" i="12"/>
  <c r="R205" i="12"/>
  <c r="S205" i="12"/>
  <c r="T205" i="12"/>
  <c r="U205" i="12"/>
  <c r="W205" i="12" s="1"/>
  <c r="B206" i="12"/>
  <c r="C206" i="12"/>
  <c r="D206" i="12"/>
  <c r="E206" i="12"/>
  <c r="F206" i="12"/>
  <c r="G206" i="12"/>
  <c r="H206" i="12"/>
  <c r="I206" i="12"/>
  <c r="J206" i="12"/>
  <c r="K206" i="12"/>
  <c r="L206" i="12"/>
  <c r="M206" i="12"/>
  <c r="N206" i="12"/>
  <c r="O206" i="12"/>
  <c r="P206" i="12"/>
  <c r="Q206" i="12"/>
  <c r="R206" i="12"/>
  <c r="S206" i="12"/>
  <c r="T206" i="12"/>
  <c r="U206" i="12"/>
  <c r="V206" i="12" s="1"/>
  <c r="B207" i="12"/>
  <c r="C207" i="12"/>
  <c r="D207" i="12"/>
  <c r="E207" i="12"/>
  <c r="F207" i="12"/>
  <c r="G207" i="12"/>
  <c r="H207" i="12"/>
  <c r="I207" i="12"/>
  <c r="J207" i="12"/>
  <c r="K207" i="12"/>
  <c r="L207" i="12"/>
  <c r="M207" i="12"/>
  <c r="N207" i="12"/>
  <c r="O207" i="12"/>
  <c r="P207" i="12"/>
  <c r="Q207" i="12"/>
  <c r="R207" i="12"/>
  <c r="S207" i="12"/>
  <c r="T207" i="12"/>
  <c r="U207" i="12"/>
  <c r="X207" i="12" s="1"/>
  <c r="B208" i="12"/>
  <c r="C208" i="12"/>
  <c r="D208" i="12"/>
  <c r="E208" i="12"/>
  <c r="F208" i="12"/>
  <c r="G208" i="12"/>
  <c r="H208" i="12"/>
  <c r="I208" i="12"/>
  <c r="J208" i="12"/>
  <c r="K208" i="12"/>
  <c r="L208" i="12"/>
  <c r="M208" i="12"/>
  <c r="N208" i="12"/>
  <c r="O208" i="12"/>
  <c r="P208" i="12"/>
  <c r="Q208" i="12"/>
  <c r="R208" i="12"/>
  <c r="S208" i="12"/>
  <c r="T208" i="12"/>
  <c r="U208" i="12"/>
  <c r="W208" i="12" s="1"/>
  <c r="B209" i="12"/>
  <c r="C209" i="12"/>
  <c r="D209" i="12"/>
  <c r="E209" i="12"/>
  <c r="F209" i="12"/>
  <c r="G209" i="12"/>
  <c r="H209" i="12"/>
  <c r="I209" i="12"/>
  <c r="J209" i="12"/>
  <c r="K209" i="12"/>
  <c r="L209" i="12"/>
  <c r="M209" i="12"/>
  <c r="N209" i="12"/>
  <c r="O209" i="12"/>
  <c r="P209" i="12"/>
  <c r="Q209" i="12"/>
  <c r="R209" i="12"/>
  <c r="S209" i="12"/>
  <c r="T209" i="12"/>
  <c r="U209" i="12"/>
  <c r="W209" i="12" s="1"/>
  <c r="B210" i="12"/>
  <c r="C210" i="12"/>
  <c r="D210" i="12"/>
  <c r="E210" i="12"/>
  <c r="F210" i="12"/>
  <c r="G210" i="12"/>
  <c r="H210" i="12"/>
  <c r="I210" i="12"/>
  <c r="J210" i="12"/>
  <c r="K210" i="12"/>
  <c r="L210" i="12"/>
  <c r="M210" i="12"/>
  <c r="N210" i="12"/>
  <c r="O210" i="12"/>
  <c r="P210" i="12"/>
  <c r="Q210" i="12"/>
  <c r="R210" i="12"/>
  <c r="S210" i="12"/>
  <c r="T210" i="12"/>
  <c r="U210" i="12"/>
  <c r="V210" i="12" s="1"/>
  <c r="B211" i="12"/>
  <c r="C211" i="12"/>
  <c r="D211" i="12"/>
  <c r="E211" i="12"/>
  <c r="F211" i="12"/>
  <c r="G211" i="12"/>
  <c r="H211" i="12"/>
  <c r="I211" i="12"/>
  <c r="J211" i="12"/>
  <c r="K211" i="12"/>
  <c r="L211" i="12"/>
  <c r="M211" i="12"/>
  <c r="N211" i="12"/>
  <c r="O211" i="12"/>
  <c r="P211" i="12"/>
  <c r="Q211" i="12"/>
  <c r="R211" i="12"/>
  <c r="S211" i="12"/>
  <c r="T211" i="12"/>
  <c r="U211" i="12"/>
  <c r="X211" i="12" s="1"/>
  <c r="B212" i="12"/>
  <c r="C212" i="12"/>
  <c r="D212" i="12"/>
  <c r="E212" i="12"/>
  <c r="F212" i="12"/>
  <c r="G212" i="12"/>
  <c r="H212" i="12"/>
  <c r="I212" i="12"/>
  <c r="J212" i="12"/>
  <c r="K212" i="12"/>
  <c r="L212" i="12"/>
  <c r="M212" i="12"/>
  <c r="N212" i="12"/>
  <c r="O212" i="12"/>
  <c r="P212" i="12"/>
  <c r="Q212" i="12"/>
  <c r="R212" i="12"/>
  <c r="S212" i="12"/>
  <c r="T212" i="12"/>
  <c r="U212" i="12"/>
  <c r="W212" i="12" s="1"/>
  <c r="B213" i="12"/>
  <c r="C213" i="12"/>
  <c r="D213" i="12"/>
  <c r="E213" i="12"/>
  <c r="F213" i="12"/>
  <c r="G213" i="12"/>
  <c r="H213" i="12"/>
  <c r="I213" i="12"/>
  <c r="J213" i="12"/>
  <c r="K213" i="12"/>
  <c r="L213" i="12"/>
  <c r="M213" i="12"/>
  <c r="N213" i="12"/>
  <c r="O213" i="12"/>
  <c r="P213" i="12"/>
  <c r="Q213" i="12"/>
  <c r="R213" i="12"/>
  <c r="S213" i="12"/>
  <c r="T213" i="12"/>
  <c r="U213" i="12"/>
  <c r="W213" i="12" s="1"/>
  <c r="B214" i="12"/>
  <c r="C214" i="12"/>
  <c r="D214" i="12"/>
  <c r="E214" i="12"/>
  <c r="F214" i="12"/>
  <c r="G214" i="12"/>
  <c r="H214" i="12"/>
  <c r="I214" i="12"/>
  <c r="J214" i="12"/>
  <c r="K214" i="12"/>
  <c r="L214" i="12"/>
  <c r="M214" i="12"/>
  <c r="N214" i="12"/>
  <c r="O214" i="12"/>
  <c r="P214" i="12"/>
  <c r="Q214" i="12"/>
  <c r="R214" i="12"/>
  <c r="S214" i="12"/>
  <c r="T214" i="12"/>
  <c r="U214" i="12"/>
  <c r="V214" i="12" s="1"/>
  <c r="B215" i="12"/>
  <c r="C215" i="12"/>
  <c r="D215" i="12"/>
  <c r="E215" i="12"/>
  <c r="F215" i="12"/>
  <c r="G215" i="12"/>
  <c r="H215" i="12"/>
  <c r="I215" i="12"/>
  <c r="J215" i="12"/>
  <c r="K215" i="12"/>
  <c r="L215" i="12"/>
  <c r="M215" i="12"/>
  <c r="N215" i="12"/>
  <c r="O215" i="12"/>
  <c r="P215" i="12"/>
  <c r="Q215" i="12"/>
  <c r="R215" i="12"/>
  <c r="S215" i="12"/>
  <c r="T215" i="12"/>
  <c r="U215" i="12"/>
  <c r="X215" i="12" s="1"/>
  <c r="B216" i="12"/>
  <c r="C216" i="12"/>
  <c r="D216" i="12"/>
  <c r="E216" i="12"/>
  <c r="F216" i="12"/>
  <c r="G216" i="12"/>
  <c r="H216" i="12"/>
  <c r="I216" i="12"/>
  <c r="J216" i="12"/>
  <c r="K216" i="12"/>
  <c r="L216" i="12"/>
  <c r="M216" i="12"/>
  <c r="N216" i="12"/>
  <c r="O216" i="12"/>
  <c r="P216" i="12"/>
  <c r="Q216" i="12"/>
  <c r="R216" i="12"/>
  <c r="S216" i="12"/>
  <c r="T216" i="12"/>
  <c r="U216" i="12"/>
  <c r="W216" i="12" s="1"/>
  <c r="B217" i="12"/>
  <c r="C217" i="12"/>
  <c r="D217" i="12"/>
  <c r="E217" i="12"/>
  <c r="F217" i="12"/>
  <c r="G217" i="12"/>
  <c r="H217" i="12"/>
  <c r="I217" i="12"/>
  <c r="J217" i="12"/>
  <c r="K217" i="12"/>
  <c r="L217" i="12"/>
  <c r="M217" i="12"/>
  <c r="N217" i="12"/>
  <c r="O217" i="12"/>
  <c r="P217" i="12"/>
  <c r="Q217" i="12"/>
  <c r="R217" i="12"/>
  <c r="S217" i="12"/>
  <c r="T217" i="12"/>
  <c r="U217" i="12"/>
  <c r="W217" i="12" s="1"/>
  <c r="B218" i="12"/>
  <c r="C218" i="12"/>
  <c r="D218" i="12"/>
  <c r="E218" i="12"/>
  <c r="F218" i="12"/>
  <c r="G218" i="12"/>
  <c r="H218" i="12"/>
  <c r="I218" i="12"/>
  <c r="J218" i="12"/>
  <c r="K218" i="12"/>
  <c r="L218" i="12"/>
  <c r="M218" i="12"/>
  <c r="N218" i="12"/>
  <c r="O218" i="12"/>
  <c r="P218" i="12"/>
  <c r="Q218" i="12"/>
  <c r="R218" i="12"/>
  <c r="S218" i="12"/>
  <c r="T218" i="12"/>
  <c r="U218" i="12"/>
  <c r="V218" i="12" s="1"/>
  <c r="B219" i="12"/>
  <c r="C219" i="12"/>
  <c r="D219" i="12"/>
  <c r="E219" i="12"/>
  <c r="F219" i="12"/>
  <c r="G219" i="12"/>
  <c r="H219" i="12"/>
  <c r="I219" i="12"/>
  <c r="J219" i="12"/>
  <c r="K219" i="12"/>
  <c r="L219" i="12"/>
  <c r="M219" i="12"/>
  <c r="N219" i="12"/>
  <c r="O219" i="12"/>
  <c r="P219" i="12"/>
  <c r="Q219" i="12"/>
  <c r="R219" i="12"/>
  <c r="S219" i="12"/>
  <c r="T219" i="12"/>
  <c r="U219" i="12"/>
  <c r="X219" i="12" s="1"/>
  <c r="B220" i="12"/>
  <c r="C220" i="12"/>
  <c r="D220" i="12"/>
  <c r="E220" i="12"/>
  <c r="F220" i="12"/>
  <c r="G220" i="12"/>
  <c r="H220" i="12"/>
  <c r="I220" i="12"/>
  <c r="J220" i="12"/>
  <c r="K220" i="12"/>
  <c r="L220" i="12"/>
  <c r="M220" i="12"/>
  <c r="N220" i="12"/>
  <c r="O220" i="12"/>
  <c r="P220" i="12"/>
  <c r="Q220" i="12"/>
  <c r="R220" i="12"/>
  <c r="S220" i="12"/>
  <c r="T220" i="12"/>
  <c r="U220" i="12"/>
  <c r="W220" i="12" s="1"/>
  <c r="B221" i="12"/>
  <c r="C221" i="12"/>
  <c r="D221" i="12"/>
  <c r="E221" i="12"/>
  <c r="F221" i="12"/>
  <c r="G221" i="12"/>
  <c r="H221" i="12"/>
  <c r="I221" i="12"/>
  <c r="J221" i="12"/>
  <c r="K221" i="12"/>
  <c r="L221" i="12"/>
  <c r="M221" i="12"/>
  <c r="N221" i="12"/>
  <c r="O221" i="12"/>
  <c r="P221" i="12"/>
  <c r="Q221" i="12"/>
  <c r="R221" i="12"/>
  <c r="S221" i="12"/>
  <c r="T221" i="12"/>
  <c r="U221" i="12"/>
  <c r="W221" i="12" s="1"/>
  <c r="B222" i="12"/>
  <c r="C222" i="12"/>
  <c r="D222" i="12"/>
  <c r="E222" i="12"/>
  <c r="F222" i="12"/>
  <c r="G222" i="12"/>
  <c r="H222" i="12"/>
  <c r="I222" i="12"/>
  <c r="J222" i="12"/>
  <c r="K222" i="12"/>
  <c r="L222" i="12"/>
  <c r="M222" i="12"/>
  <c r="N222" i="12"/>
  <c r="O222" i="12"/>
  <c r="P222" i="12"/>
  <c r="Q222" i="12"/>
  <c r="R222" i="12"/>
  <c r="S222" i="12"/>
  <c r="T222" i="12"/>
  <c r="U222" i="12"/>
  <c r="V222" i="12" s="1"/>
  <c r="B223" i="12"/>
  <c r="C223" i="12"/>
  <c r="D223" i="12"/>
  <c r="E223" i="12"/>
  <c r="F223" i="12"/>
  <c r="G223" i="12"/>
  <c r="H223" i="12"/>
  <c r="I223" i="12"/>
  <c r="J223" i="12"/>
  <c r="K223" i="12"/>
  <c r="L223" i="12"/>
  <c r="M223" i="12"/>
  <c r="N223" i="12"/>
  <c r="O223" i="12"/>
  <c r="P223" i="12"/>
  <c r="Q223" i="12"/>
  <c r="R223" i="12"/>
  <c r="S223" i="12"/>
  <c r="T223" i="12"/>
  <c r="U223" i="12"/>
  <c r="B224" i="12"/>
  <c r="C224" i="12"/>
  <c r="D224" i="12"/>
  <c r="E224" i="12"/>
  <c r="F224" i="12"/>
  <c r="G224" i="12"/>
  <c r="H224" i="12"/>
  <c r="I224" i="12"/>
  <c r="J224" i="12"/>
  <c r="K224" i="12"/>
  <c r="L224" i="12"/>
  <c r="M224" i="12"/>
  <c r="N224" i="12"/>
  <c r="O224" i="12"/>
  <c r="P224" i="12"/>
  <c r="Q224" i="12"/>
  <c r="R224" i="12"/>
  <c r="S224" i="12"/>
  <c r="T224" i="12"/>
  <c r="U224" i="12"/>
  <c r="V224" i="12" s="1"/>
  <c r="B225" i="12"/>
  <c r="C225" i="12"/>
  <c r="D225" i="12"/>
  <c r="E225" i="12"/>
  <c r="F225" i="12"/>
  <c r="G225" i="12"/>
  <c r="H225" i="12"/>
  <c r="I225" i="12"/>
  <c r="J225" i="12"/>
  <c r="K225" i="12"/>
  <c r="L225" i="12"/>
  <c r="M225" i="12"/>
  <c r="N225" i="12"/>
  <c r="O225" i="12"/>
  <c r="P225" i="12"/>
  <c r="Q225" i="12"/>
  <c r="R225" i="12"/>
  <c r="S225" i="12"/>
  <c r="T225" i="12"/>
  <c r="U225" i="12"/>
  <c r="V225" i="12" s="1"/>
  <c r="B226" i="12"/>
  <c r="C226" i="12"/>
  <c r="D226" i="12"/>
  <c r="E226" i="12"/>
  <c r="F226" i="12"/>
  <c r="G226" i="12"/>
  <c r="H226" i="12"/>
  <c r="I226" i="12"/>
  <c r="J226" i="12"/>
  <c r="K226" i="12"/>
  <c r="L226" i="12"/>
  <c r="M226" i="12"/>
  <c r="N226" i="12"/>
  <c r="O226" i="12"/>
  <c r="P226" i="12"/>
  <c r="Q226" i="12"/>
  <c r="R226" i="12"/>
  <c r="S226" i="12"/>
  <c r="T226" i="12"/>
  <c r="U226" i="12"/>
  <c r="Y226" i="12" s="1"/>
  <c r="B227" i="12"/>
  <c r="C227" i="12"/>
  <c r="D227" i="12"/>
  <c r="E227" i="12"/>
  <c r="F227" i="12"/>
  <c r="G227" i="12"/>
  <c r="H227" i="12"/>
  <c r="I227" i="12"/>
  <c r="J227" i="12"/>
  <c r="K227" i="12"/>
  <c r="L227" i="12"/>
  <c r="M227" i="12"/>
  <c r="N227" i="12"/>
  <c r="O227" i="12"/>
  <c r="P227" i="12"/>
  <c r="Q227" i="12"/>
  <c r="R227" i="12"/>
  <c r="S227" i="12"/>
  <c r="T227" i="12"/>
  <c r="U227" i="12"/>
  <c r="X227" i="12" s="1"/>
  <c r="B228" i="12"/>
  <c r="C228" i="12"/>
  <c r="D228" i="12"/>
  <c r="E228" i="12"/>
  <c r="F228" i="12"/>
  <c r="G228" i="12"/>
  <c r="H228" i="12"/>
  <c r="I228" i="12"/>
  <c r="J228" i="12"/>
  <c r="K228" i="12"/>
  <c r="L228" i="12"/>
  <c r="M228" i="12"/>
  <c r="N228" i="12"/>
  <c r="O228" i="12"/>
  <c r="P228" i="12"/>
  <c r="Q228" i="12"/>
  <c r="R228" i="12"/>
  <c r="S228" i="12"/>
  <c r="T228" i="12"/>
  <c r="U228" i="12"/>
  <c r="B229" i="12"/>
  <c r="C229" i="12"/>
  <c r="D229" i="12"/>
  <c r="E229" i="12"/>
  <c r="F229" i="12"/>
  <c r="G229" i="12"/>
  <c r="H229" i="12"/>
  <c r="I229" i="12"/>
  <c r="J229" i="12"/>
  <c r="K229" i="12"/>
  <c r="L229" i="12"/>
  <c r="M229" i="12"/>
  <c r="N229" i="12"/>
  <c r="O229" i="12"/>
  <c r="P229" i="12"/>
  <c r="Q229" i="12"/>
  <c r="R229" i="12"/>
  <c r="S229" i="12"/>
  <c r="T229" i="12"/>
  <c r="U229" i="12"/>
  <c r="V229" i="12" s="1"/>
  <c r="B230" i="12"/>
  <c r="C230" i="12"/>
  <c r="D230" i="12"/>
  <c r="E230" i="12"/>
  <c r="F230" i="12"/>
  <c r="G230" i="12"/>
  <c r="H230" i="12"/>
  <c r="I230" i="12"/>
  <c r="J230" i="12"/>
  <c r="K230" i="12"/>
  <c r="L230" i="12"/>
  <c r="M230" i="12"/>
  <c r="N230" i="12"/>
  <c r="O230" i="12"/>
  <c r="P230" i="12"/>
  <c r="Q230" i="12"/>
  <c r="R230" i="12"/>
  <c r="S230" i="12"/>
  <c r="T230" i="12"/>
  <c r="U230" i="12"/>
  <c r="V230" i="12" s="1"/>
  <c r="B231" i="12"/>
  <c r="C231" i="12"/>
  <c r="D231" i="12"/>
  <c r="E231" i="12"/>
  <c r="F231" i="12"/>
  <c r="G231" i="12"/>
  <c r="H231" i="12"/>
  <c r="I231" i="12"/>
  <c r="J231" i="12"/>
  <c r="K231" i="12"/>
  <c r="L231" i="12"/>
  <c r="M231" i="12"/>
  <c r="N231" i="12"/>
  <c r="O231" i="12"/>
  <c r="P231" i="12"/>
  <c r="Q231" i="12"/>
  <c r="R231" i="12"/>
  <c r="S231" i="12"/>
  <c r="T231" i="12"/>
  <c r="U231" i="12"/>
  <c r="B232" i="12"/>
  <c r="C232" i="12"/>
  <c r="D232" i="12"/>
  <c r="E232" i="12"/>
  <c r="F232" i="12"/>
  <c r="G232" i="12"/>
  <c r="H232" i="12"/>
  <c r="I232" i="12"/>
  <c r="J232" i="12"/>
  <c r="K232" i="12"/>
  <c r="L232" i="12"/>
  <c r="M232" i="12"/>
  <c r="N232" i="12"/>
  <c r="O232" i="12"/>
  <c r="P232" i="12"/>
  <c r="Q232" i="12"/>
  <c r="R232" i="12"/>
  <c r="S232" i="12"/>
  <c r="T232" i="12"/>
  <c r="U232" i="12"/>
  <c r="V232" i="12" s="1"/>
  <c r="B233" i="12"/>
  <c r="C233" i="12"/>
  <c r="D233" i="12"/>
  <c r="E233" i="12"/>
  <c r="F233" i="12"/>
  <c r="G233" i="12"/>
  <c r="H233" i="12"/>
  <c r="I233" i="12"/>
  <c r="J233" i="12"/>
  <c r="K233" i="12"/>
  <c r="L233" i="12"/>
  <c r="M233" i="12"/>
  <c r="N233" i="12"/>
  <c r="O233" i="12"/>
  <c r="P233" i="12"/>
  <c r="Q233" i="12"/>
  <c r="R233" i="12"/>
  <c r="S233" i="12"/>
  <c r="T233" i="12"/>
  <c r="U233" i="12"/>
  <c r="V233" i="12" s="1"/>
  <c r="B234" i="12"/>
  <c r="C234" i="12"/>
  <c r="D234" i="12"/>
  <c r="E234" i="12"/>
  <c r="F234" i="12"/>
  <c r="G234" i="12"/>
  <c r="H234" i="12"/>
  <c r="I234" i="12"/>
  <c r="J234" i="12"/>
  <c r="K234" i="12"/>
  <c r="L234" i="12"/>
  <c r="M234" i="12"/>
  <c r="N234" i="12"/>
  <c r="O234" i="12"/>
  <c r="P234" i="12"/>
  <c r="Q234" i="12"/>
  <c r="R234" i="12"/>
  <c r="S234" i="12"/>
  <c r="T234" i="12"/>
  <c r="U234" i="12"/>
  <c r="W234" i="12" s="1"/>
  <c r="B235" i="12"/>
  <c r="C235" i="12"/>
  <c r="D235" i="12"/>
  <c r="E235" i="12"/>
  <c r="F235" i="12"/>
  <c r="G235" i="12"/>
  <c r="H235" i="12"/>
  <c r="I235" i="12"/>
  <c r="J235" i="12"/>
  <c r="K235" i="12"/>
  <c r="L235" i="12"/>
  <c r="M235" i="12"/>
  <c r="N235" i="12"/>
  <c r="O235" i="12"/>
  <c r="P235" i="12"/>
  <c r="Q235" i="12"/>
  <c r="R235" i="12"/>
  <c r="S235" i="12"/>
  <c r="T235" i="12"/>
  <c r="U235" i="12"/>
  <c r="X235" i="12" s="1"/>
  <c r="B236" i="12"/>
  <c r="C236" i="12"/>
  <c r="D236" i="12"/>
  <c r="E236" i="12"/>
  <c r="F236" i="12"/>
  <c r="G236" i="12"/>
  <c r="H236" i="12"/>
  <c r="I236" i="12"/>
  <c r="J236" i="12"/>
  <c r="K236" i="12"/>
  <c r="L236" i="12"/>
  <c r="M236" i="12"/>
  <c r="N236" i="12"/>
  <c r="O236" i="12"/>
  <c r="P236" i="12"/>
  <c r="Q236" i="12"/>
  <c r="R236" i="12"/>
  <c r="S236" i="12"/>
  <c r="T236" i="12"/>
  <c r="U236" i="12"/>
  <c r="V236" i="12" s="1"/>
  <c r="B237" i="12"/>
  <c r="C237" i="12"/>
  <c r="D237" i="12"/>
  <c r="E237" i="12"/>
  <c r="F237" i="12"/>
  <c r="G237" i="12"/>
  <c r="H237" i="12"/>
  <c r="I237" i="12"/>
  <c r="J237" i="12"/>
  <c r="K237" i="12"/>
  <c r="L237" i="12"/>
  <c r="M237" i="12"/>
  <c r="N237" i="12"/>
  <c r="O237" i="12"/>
  <c r="P237" i="12"/>
  <c r="Q237" i="12"/>
  <c r="R237" i="12"/>
  <c r="S237" i="12"/>
  <c r="T237" i="12"/>
  <c r="U237" i="12"/>
  <c r="B238" i="12"/>
  <c r="C238" i="12"/>
  <c r="D238" i="12"/>
  <c r="E238" i="12"/>
  <c r="F238" i="12"/>
  <c r="G238" i="12"/>
  <c r="H238" i="12"/>
  <c r="I238" i="12"/>
  <c r="J238" i="12"/>
  <c r="K238" i="12"/>
  <c r="L238" i="12"/>
  <c r="M238" i="12"/>
  <c r="N238" i="12"/>
  <c r="O238" i="12"/>
  <c r="P238" i="12"/>
  <c r="Q238" i="12"/>
  <c r="R238" i="12"/>
  <c r="S238" i="12"/>
  <c r="T238" i="12"/>
  <c r="U238" i="12"/>
  <c r="B239" i="12"/>
  <c r="C239" i="12"/>
  <c r="D239" i="12"/>
  <c r="E239" i="12"/>
  <c r="F239" i="12"/>
  <c r="G239" i="12"/>
  <c r="H239" i="12"/>
  <c r="I239" i="12"/>
  <c r="J239" i="12"/>
  <c r="K239" i="12"/>
  <c r="L239" i="12"/>
  <c r="M239" i="12"/>
  <c r="N239" i="12"/>
  <c r="O239" i="12"/>
  <c r="P239" i="12"/>
  <c r="Q239" i="12"/>
  <c r="R239" i="12"/>
  <c r="S239" i="12"/>
  <c r="T239" i="12"/>
  <c r="U239" i="12"/>
  <c r="X239" i="12" s="1"/>
  <c r="B240" i="12"/>
  <c r="C240" i="12"/>
  <c r="D240" i="12"/>
  <c r="E240" i="12"/>
  <c r="F240" i="12"/>
  <c r="G240" i="12"/>
  <c r="H240" i="12"/>
  <c r="I240" i="12"/>
  <c r="J240" i="12"/>
  <c r="K240" i="12"/>
  <c r="L240" i="12"/>
  <c r="M240" i="12"/>
  <c r="N240" i="12"/>
  <c r="O240" i="12"/>
  <c r="P240" i="12"/>
  <c r="Q240" i="12"/>
  <c r="R240" i="12"/>
  <c r="S240" i="12"/>
  <c r="T240" i="12"/>
  <c r="U240" i="12"/>
  <c r="V240" i="12" s="1"/>
  <c r="B241" i="12"/>
  <c r="C241" i="12"/>
  <c r="D241" i="12"/>
  <c r="E241" i="12"/>
  <c r="F241" i="12"/>
  <c r="G241" i="12"/>
  <c r="H241" i="12"/>
  <c r="I241" i="12"/>
  <c r="J241" i="12"/>
  <c r="K241" i="12"/>
  <c r="L241" i="12"/>
  <c r="M241" i="12"/>
  <c r="N241" i="12"/>
  <c r="O241" i="12"/>
  <c r="P241" i="12"/>
  <c r="Q241" i="12"/>
  <c r="R241" i="12"/>
  <c r="S241" i="12"/>
  <c r="T241" i="12"/>
  <c r="U241" i="12"/>
  <c r="V241" i="12" s="1"/>
  <c r="B242" i="12"/>
  <c r="C242" i="12"/>
  <c r="D242" i="12"/>
  <c r="E242" i="12"/>
  <c r="F242" i="12"/>
  <c r="G242" i="12"/>
  <c r="H242" i="12"/>
  <c r="I242" i="12"/>
  <c r="J242" i="12"/>
  <c r="K242" i="12"/>
  <c r="L242" i="12"/>
  <c r="M242" i="12"/>
  <c r="N242" i="12"/>
  <c r="O242" i="12"/>
  <c r="P242" i="12"/>
  <c r="Q242" i="12"/>
  <c r="R242" i="12"/>
  <c r="S242" i="12"/>
  <c r="T242" i="12"/>
  <c r="U242" i="12"/>
  <c r="Z242" i="12" s="1"/>
  <c r="B243" i="12"/>
  <c r="C243" i="12"/>
  <c r="D243" i="12"/>
  <c r="E243" i="12"/>
  <c r="F243" i="12"/>
  <c r="G243" i="12"/>
  <c r="H243" i="12"/>
  <c r="I243" i="12"/>
  <c r="J243" i="12"/>
  <c r="K243" i="12"/>
  <c r="L243" i="12"/>
  <c r="M243" i="12"/>
  <c r="N243" i="12"/>
  <c r="O243" i="12"/>
  <c r="P243" i="12"/>
  <c r="Q243" i="12"/>
  <c r="R243" i="12"/>
  <c r="S243" i="12"/>
  <c r="T243" i="12"/>
  <c r="U243" i="12"/>
  <c r="X243" i="12" s="1"/>
  <c r="B244" i="12"/>
  <c r="C244" i="12"/>
  <c r="D244" i="12"/>
  <c r="E244" i="12"/>
  <c r="F244" i="12"/>
  <c r="G244" i="12"/>
  <c r="H244" i="12"/>
  <c r="I244" i="12"/>
  <c r="J244" i="12"/>
  <c r="K244" i="12"/>
  <c r="L244" i="12"/>
  <c r="M244" i="12"/>
  <c r="N244" i="12"/>
  <c r="O244" i="12"/>
  <c r="P244" i="12"/>
  <c r="Q244" i="12"/>
  <c r="R244" i="12"/>
  <c r="S244" i="12"/>
  <c r="T244" i="12"/>
  <c r="U244" i="12"/>
  <c r="V244" i="12" s="1"/>
  <c r="B245" i="12"/>
  <c r="C245" i="12"/>
  <c r="D245" i="12"/>
  <c r="E245" i="12"/>
  <c r="F245" i="12"/>
  <c r="G245" i="12"/>
  <c r="H245" i="12"/>
  <c r="I245" i="12"/>
  <c r="J245" i="12"/>
  <c r="K245" i="12"/>
  <c r="L245" i="12"/>
  <c r="M245" i="12"/>
  <c r="N245" i="12"/>
  <c r="O245" i="12"/>
  <c r="P245" i="12"/>
  <c r="Q245" i="12"/>
  <c r="R245" i="12"/>
  <c r="S245" i="12"/>
  <c r="T245" i="12"/>
  <c r="U245" i="12"/>
  <c r="V245" i="12" s="1"/>
  <c r="B246" i="12"/>
  <c r="C246" i="12"/>
  <c r="D246" i="12"/>
  <c r="E246" i="12"/>
  <c r="F246" i="12"/>
  <c r="G246" i="12"/>
  <c r="H246" i="12"/>
  <c r="I246" i="12"/>
  <c r="J246" i="12"/>
  <c r="K246" i="12"/>
  <c r="L246" i="12"/>
  <c r="M246" i="12"/>
  <c r="N246" i="12"/>
  <c r="O246" i="12"/>
  <c r="P246" i="12"/>
  <c r="Q246" i="12"/>
  <c r="R246" i="12"/>
  <c r="S246" i="12"/>
  <c r="T246" i="12"/>
  <c r="U246" i="12"/>
  <c r="V246" i="12" s="1"/>
  <c r="B247" i="12"/>
  <c r="C247" i="12"/>
  <c r="D247" i="12"/>
  <c r="E247" i="12"/>
  <c r="F247" i="12"/>
  <c r="G247" i="12"/>
  <c r="H247" i="12"/>
  <c r="I247" i="12"/>
  <c r="J247" i="12"/>
  <c r="K247" i="12"/>
  <c r="L247" i="12"/>
  <c r="M247" i="12"/>
  <c r="N247" i="12"/>
  <c r="O247" i="12"/>
  <c r="P247" i="12"/>
  <c r="Q247" i="12"/>
  <c r="R247" i="12"/>
  <c r="S247" i="12"/>
  <c r="T247" i="12"/>
  <c r="U247" i="12"/>
  <c r="X247" i="12" s="1"/>
  <c r="B248" i="12"/>
  <c r="C248" i="12"/>
  <c r="D248" i="12"/>
  <c r="E248" i="12"/>
  <c r="F248" i="12"/>
  <c r="G248" i="12"/>
  <c r="H248" i="12"/>
  <c r="I248" i="12"/>
  <c r="J248" i="12"/>
  <c r="K248" i="12"/>
  <c r="L248" i="12"/>
  <c r="M248" i="12"/>
  <c r="N248" i="12"/>
  <c r="O248" i="12"/>
  <c r="P248" i="12"/>
  <c r="Q248" i="12"/>
  <c r="R248" i="12"/>
  <c r="S248" i="12"/>
  <c r="T248" i="12"/>
  <c r="U248" i="12"/>
  <c r="V248" i="12" s="1"/>
  <c r="B249" i="12"/>
  <c r="C249" i="12"/>
  <c r="D249" i="12"/>
  <c r="E249" i="12"/>
  <c r="F249" i="12"/>
  <c r="G249" i="12"/>
  <c r="H249" i="12"/>
  <c r="I249" i="12"/>
  <c r="J249" i="12"/>
  <c r="K249" i="12"/>
  <c r="L249" i="12"/>
  <c r="M249" i="12"/>
  <c r="N249" i="12"/>
  <c r="O249" i="12"/>
  <c r="P249" i="12"/>
  <c r="Q249" i="12"/>
  <c r="R249" i="12"/>
  <c r="S249" i="12"/>
  <c r="T249" i="12"/>
  <c r="U249" i="12"/>
  <c r="V249" i="12" s="1"/>
  <c r="B250" i="12"/>
  <c r="C250" i="12"/>
  <c r="D250" i="12"/>
  <c r="E250" i="12"/>
  <c r="F250" i="12"/>
  <c r="G250" i="12"/>
  <c r="H250" i="12"/>
  <c r="I250" i="12"/>
  <c r="J250" i="12"/>
  <c r="K250" i="12"/>
  <c r="L250" i="12"/>
  <c r="M250" i="12"/>
  <c r="N250" i="12"/>
  <c r="O250" i="12"/>
  <c r="P250" i="12"/>
  <c r="Q250" i="12"/>
  <c r="R250" i="12"/>
  <c r="S250" i="12"/>
  <c r="T250" i="12"/>
  <c r="U250" i="12"/>
  <c r="AA250" i="12" s="1"/>
  <c r="B251" i="12"/>
  <c r="C251" i="12"/>
  <c r="D251" i="12"/>
  <c r="E251" i="12"/>
  <c r="F251" i="12"/>
  <c r="G251" i="12"/>
  <c r="H251" i="12"/>
  <c r="I251" i="12"/>
  <c r="J251" i="12"/>
  <c r="K251" i="12"/>
  <c r="L251" i="12"/>
  <c r="M251" i="12"/>
  <c r="N251" i="12"/>
  <c r="O251" i="12"/>
  <c r="P251" i="12"/>
  <c r="Q251" i="12"/>
  <c r="R251" i="12"/>
  <c r="S251" i="12"/>
  <c r="T251" i="12"/>
  <c r="U251" i="12"/>
  <c r="X251" i="12" s="1"/>
  <c r="B252" i="12"/>
  <c r="C252" i="12"/>
  <c r="D252" i="12"/>
  <c r="E252" i="12"/>
  <c r="F252" i="12"/>
  <c r="G252" i="12"/>
  <c r="H252" i="12"/>
  <c r="I252" i="12"/>
  <c r="J252" i="12"/>
  <c r="K252" i="12"/>
  <c r="L252" i="12"/>
  <c r="M252" i="12"/>
  <c r="N252" i="12"/>
  <c r="O252" i="12"/>
  <c r="P252" i="12"/>
  <c r="Q252" i="12"/>
  <c r="R252" i="12"/>
  <c r="S252" i="12"/>
  <c r="T252" i="12"/>
  <c r="U252" i="12"/>
  <c r="V252" i="12" s="1"/>
  <c r="B253" i="12"/>
  <c r="C253" i="12"/>
  <c r="D253" i="12"/>
  <c r="E253" i="12"/>
  <c r="F253" i="12"/>
  <c r="G253" i="12"/>
  <c r="H253" i="12"/>
  <c r="I253" i="12"/>
  <c r="J253" i="12"/>
  <c r="K253" i="12"/>
  <c r="L253" i="12"/>
  <c r="M253" i="12"/>
  <c r="N253" i="12"/>
  <c r="O253" i="12"/>
  <c r="P253" i="12"/>
  <c r="Q253" i="12"/>
  <c r="R253" i="12"/>
  <c r="S253" i="12"/>
  <c r="T253" i="12"/>
  <c r="U253" i="12"/>
  <c r="V253" i="12" s="1"/>
  <c r="B254" i="12"/>
  <c r="C254" i="12"/>
  <c r="D254" i="12"/>
  <c r="E254" i="12"/>
  <c r="F254" i="12"/>
  <c r="G254" i="12"/>
  <c r="H254" i="12"/>
  <c r="I254" i="12"/>
  <c r="J254" i="12"/>
  <c r="K254" i="12"/>
  <c r="L254" i="12"/>
  <c r="M254" i="12"/>
  <c r="N254" i="12"/>
  <c r="O254" i="12"/>
  <c r="P254" i="12"/>
  <c r="Q254" i="12"/>
  <c r="R254" i="12"/>
  <c r="S254" i="12"/>
  <c r="T254" i="12"/>
  <c r="U254" i="12"/>
  <c r="V254" i="12" s="1"/>
  <c r="B255" i="12"/>
  <c r="C255" i="12"/>
  <c r="D255" i="12"/>
  <c r="E255" i="12"/>
  <c r="F255" i="12"/>
  <c r="G255" i="12"/>
  <c r="H255" i="12"/>
  <c r="I255" i="12"/>
  <c r="J255" i="12"/>
  <c r="K255" i="12"/>
  <c r="L255" i="12"/>
  <c r="M255" i="12"/>
  <c r="N255" i="12"/>
  <c r="O255" i="12"/>
  <c r="P255" i="12"/>
  <c r="Q255" i="12"/>
  <c r="R255" i="12"/>
  <c r="S255" i="12"/>
  <c r="T255" i="12"/>
  <c r="U255" i="12"/>
  <c r="X255" i="12" s="1"/>
  <c r="B256" i="12"/>
  <c r="C256" i="12"/>
  <c r="D256" i="12"/>
  <c r="E256" i="12"/>
  <c r="F256" i="12"/>
  <c r="G256" i="12"/>
  <c r="H256" i="12"/>
  <c r="I256" i="12"/>
  <c r="J256" i="12"/>
  <c r="K256" i="12"/>
  <c r="L256" i="12"/>
  <c r="M256" i="12"/>
  <c r="N256" i="12"/>
  <c r="O256" i="12"/>
  <c r="P256" i="12"/>
  <c r="Q256" i="12"/>
  <c r="R256" i="12"/>
  <c r="S256" i="12"/>
  <c r="T256" i="12"/>
  <c r="U256" i="12"/>
  <c r="V256" i="12" s="1"/>
  <c r="B257" i="12"/>
  <c r="C257" i="12"/>
  <c r="D257" i="12"/>
  <c r="E257" i="12"/>
  <c r="F257" i="12"/>
  <c r="G257" i="12"/>
  <c r="H257" i="12"/>
  <c r="I257" i="12"/>
  <c r="J257" i="12"/>
  <c r="K257" i="12"/>
  <c r="L257" i="12"/>
  <c r="M257" i="12"/>
  <c r="N257" i="12"/>
  <c r="O257" i="12"/>
  <c r="P257" i="12"/>
  <c r="Q257" i="12"/>
  <c r="R257" i="12"/>
  <c r="S257" i="12"/>
  <c r="T257" i="12"/>
  <c r="U257" i="12"/>
  <c r="V257" i="12" s="1"/>
  <c r="B258" i="12"/>
  <c r="C258" i="12"/>
  <c r="D258" i="12"/>
  <c r="E258" i="12"/>
  <c r="F258" i="12"/>
  <c r="G258" i="12"/>
  <c r="H258" i="12"/>
  <c r="I258" i="12"/>
  <c r="J258" i="12"/>
  <c r="K258" i="12"/>
  <c r="L258" i="12"/>
  <c r="M258" i="12"/>
  <c r="N258" i="12"/>
  <c r="O258" i="12"/>
  <c r="P258" i="12"/>
  <c r="Q258" i="12"/>
  <c r="R258" i="12"/>
  <c r="S258" i="12"/>
  <c r="T258" i="12"/>
  <c r="U258" i="12"/>
  <c r="Y258" i="12" s="1"/>
  <c r="B259" i="12"/>
  <c r="C259" i="12"/>
  <c r="D259" i="12"/>
  <c r="E259" i="12"/>
  <c r="F259" i="12"/>
  <c r="G259" i="12"/>
  <c r="H259" i="12"/>
  <c r="I259" i="12"/>
  <c r="J259" i="12"/>
  <c r="K259" i="12"/>
  <c r="L259" i="12"/>
  <c r="M259" i="12"/>
  <c r="N259" i="12"/>
  <c r="O259" i="12"/>
  <c r="P259" i="12"/>
  <c r="Q259" i="12"/>
  <c r="R259" i="12"/>
  <c r="S259" i="12"/>
  <c r="T259" i="12"/>
  <c r="U259" i="12"/>
  <c r="X259" i="12" s="1"/>
  <c r="B260" i="12"/>
  <c r="C260" i="12"/>
  <c r="D260" i="12"/>
  <c r="E260" i="12"/>
  <c r="F260" i="12"/>
  <c r="G260" i="12"/>
  <c r="H260" i="12"/>
  <c r="I260" i="12"/>
  <c r="J260" i="12"/>
  <c r="K260" i="12"/>
  <c r="L260" i="12"/>
  <c r="M260" i="12"/>
  <c r="N260" i="12"/>
  <c r="O260" i="12"/>
  <c r="P260" i="12"/>
  <c r="Q260" i="12"/>
  <c r="R260" i="12"/>
  <c r="S260" i="12"/>
  <c r="T260" i="12"/>
  <c r="U260" i="12"/>
  <c r="B261" i="12"/>
  <c r="C261" i="12"/>
  <c r="D261" i="12"/>
  <c r="E261" i="12"/>
  <c r="F261" i="12"/>
  <c r="G261" i="12"/>
  <c r="H261" i="12"/>
  <c r="I261" i="12"/>
  <c r="J261" i="12"/>
  <c r="K261" i="12"/>
  <c r="L261" i="12"/>
  <c r="M261" i="12"/>
  <c r="N261" i="12"/>
  <c r="O261" i="12"/>
  <c r="P261" i="12"/>
  <c r="Q261" i="12"/>
  <c r="R261" i="12"/>
  <c r="S261" i="12"/>
  <c r="T261" i="12"/>
  <c r="U261" i="12"/>
  <c r="V261" i="12" s="1"/>
  <c r="B262" i="12"/>
  <c r="C262" i="12"/>
  <c r="D262" i="12"/>
  <c r="E262" i="12"/>
  <c r="F262" i="12"/>
  <c r="G262" i="12"/>
  <c r="H262" i="12"/>
  <c r="I262" i="12"/>
  <c r="J262" i="12"/>
  <c r="K262" i="12"/>
  <c r="L262" i="12"/>
  <c r="M262" i="12"/>
  <c r="N262" i="12"/>
  <c r="O262" i="12"/>
  <c r="P262" i="12"/>
  <c r="Q262" i="12"/>
  <c r="R262" i="12"/>
  <c r="S262" i="12"/>
  <c r="T262" i="12"/>
  <c r="U262" i="12"/>
  <c r="V262" i="12" s="1"/>
  <c r="B263" i="12"/>
  <c r="C263" i="12"/>
  <c r="D263" i="12"/>
  <c r="E263" i="12"/>
  <c r="F263" i="12"/>
  <c r="G263" i="12"/>
  <c r="H263" i="12"/>
  <c r="I263" i="12"/>
  <c r="J263" i="12"/>
  <c r="K263" i="12"/>
  <c r="L263" i="12"/>
  <c r="M263" i="12"/>
  <c r="N263" i="12"/>
  <c r="O263" i="12"/>
  <c r="P263" i="12"/>
  <c r="Q263" i="12"/>
  <c r="R263" i="12"/>
  <c r="S263" i="12"/>
  <c r="T263" i="12"/>
  <c r="U263" i="12"/>
  <c r="B264" i="12"/>
  <c r="C264" i="12"/>
  <c r="D264" i="12"/>
  <c r="E264" i="12"/>
  <c r="F264" i="12"/>
  <c r="G264" i="12"/>
  <c r="H264" i="12"/>
  <c r="I264" i="12"/>
  <c r="J264" i="12"/>
  <c r="K264" i="12"/>
  <c r="L264" i="12"/>
  <c r="M264" i="12"/>
  <c r="N264" i="12"/>
  <c r="O264" i="12"/>
  <c r="P264" i="12"/>
  <c r="Q264" i="12"/>
  <c r="R264" i="12"/>
  <c r="S264" i="12"/>
  <c r="T264" i="12"/>
  <c r="U264" i="12"/>
  <c r="V264" i="12" s="1"/>
  <c r="B265" i="12"/>
  <c r="C265" i="12"/>
  <c r="D265" i="12"/>
  <c r="E265" i="12"/>
  <c r="F265" i="12"/>
  <c r="G265" i="12"/>
  <c r="H265" i="12"/>
  <c r="I265" i="12"/>
  <c r="J265" i="12"/>
  <c r="K265" i="12"/>
  <c r="L265" i="12"/>
  <c r="M265" i="12"/>
  <c r="N265" i="12"/>
  <c r="O265" i="12"/>
  <c r="P265" i="12"/>
  <c r="Q265" i="12"/>
  <c r="R265" i="12"/>
  <c r="S265" i="12"/>
  <c r="T265" i="12"/>
  <c r="U265" i="12"/>
  <c r="V265" i="12" s="1"/>
  <c r="B266" i="12"/>
  <c r="C266" i="12"/>
  <c r="D266" i="12"/>
  <c r="E266" i="12"/>
  <c r="F266" i="12"/>
  <c r="G266" i="12"/>
  <c r="H266" i="12"/>
  <c r="I266" i="12"/>
  <c r="J266" i="12"/>
  <c r="K266" i="12"/>
  <c r="L266" i="12"/>
  <c r="M266" i="12"/>
  <c r="N266" i="12"/>
  <c r="O266" i="12"/>
  <c r="P266" i="12"/>
  <c r="Q266" i="12"/>
  <c r="R266" i="12"/>
  <c r="S266" i="12"/>
  <c r="T266" i="12"/>
  <c r="U266" i="12"/>
  <c r="W266" i="12" s="1"/>
  <c r="B267" i="12"/>
  <c r="C267" i="12"/>
  <c r="D267" i="12"/>
  <c r="E267" i="12"/>
  <c r="F267" i="12"/>
  <c r="G267" i="12"/>
  <c r="H267" i="12"/>
  <c r="I267" i="12"/>
  <c r="J267" i="12"/>
  <c r="K267" i="12"/>
  <c r="L267" i="12"/>
  <c r="M267" i="12"/>
  <c r="N267" i="12"/>
  <c r="O267" i="12"/>
  <c r="P267" i="12"/>
  <c r="Q267" i="12"/>
  <c r="R267" i="12"/>
  <c r="S267" i="12"/>
  <c r="T267" i="12"/>
  <c r="U267" i="12"/>
  <c r="X267" i="12" s="1"/>
  <c r="B268" i="12"/>
  <c r="C268" i="12"/>
  <c r="D268" i="12"/>
  <c r="E268" i="12"/>
  <c r="F268" i="12"/>
  <c r="G268" i="12"/>
  <c r="H268" i="12"/>
  <c r="I268" i="12"/>
  <c r="J268" i="12"/>
  <c r="K268" i="12"/>
  <c r="L268" i="12"/>
  <c r="M268" i="12"/>
  <c r="N268" i="12"/>
  <c r="O268" i="12"/>
  <c r="P268" i="12"/>
  <c r="Q268" i="12"/>
  <c r="R268" i="12"/>
  <c r="S268" i="12"/>
  <c r="T268" i="12"/>
  <c r="U268" i="12"/>
  <c r="V268" i="12" s="1"/>
  <c r="B269" i="12"/>
  <c r="C269" i="12"/>
  <c r="D269" i="12"/>
  <c r="E269" i="12"/>
  <c r="F269" i="12"/>
  <c r="G269" i="12"/>
  <c r="H269" i="12"/>
  <c r="I269" i="12"/>
  <c r="J269" i="12"/>
  <c r="K269" i="12"/>
  <c r="L269" i="12"/>
  <c r="M269" i="12"/>
  <c r="N269" i="12"/>
  <c r="O269" i="12"/>
  <c r="P269" i="12"/>
  <c r="Q269" i="12"/>
  <c r="R269" i="12"/>
  <c r="S269" i="12"/>
  <c r="T269" i="12"/>
  <c r="U269" i="12"/>
  <c r="B270" i="12"/>
  <c r="C270" i="12"/>
  <c r="D270" i="12"/>
  <c r="E270" i="12"/>
  <c r="F270" i="12"/>
  <c r="G270" i="12"/>
  <c r="H270" i="12"/>
  <c r="I270" i="12"/>
  <c r="J270" i="12"/>
  <c r="K270" i="12"/>
  <c r="L270" i="12"/>
  <c r="M270" i="12"/>
  <c r="N270" i="12"/>
  <c r="O270" i="12"/>
  <c r="P270" i="12"/>
  <c r="Q270" i="12"/>
  <c r="R270" i="12"/>
  <c r="S270" i="12"/>
  <c r="T270" i="12"/>
  <c r="U270" i="12"/>
  <c r="B271" i="12"/>
  <c r="C271" i="12"/>
  <c r="D271" i="12"/>
  <c r="E271" i="12"/>
  <c r="F271" i="12"/>
  <c r="G271" i="12"/>
  <c r="H271" i="12"/>
  <c r="I271" i="12"/>
  <c r="J271" i="12"/>
  <c r="K271" i="12"/>
  <c r="L271" i="12"/>
  <c r="M271" i="12"/>
  <c r="N271" i="12"/>
  <c r="O271" i="12"/>
  <c r="P271" i="12"/>
  <c r="Q271" i="12"/>
  <c r="R271" i="12"/>
  <c r="S271" i="12"/>
  <c r="T271" i="12"/>
  <c r="U271" i="12"/>
  <c r="X271" i="12" s="1"/>
  <c r="B272" i="12"/>
  <c r="C272" i="12"/>
  <c r="D272" i="12"/>
  <c r="E272" i="12"/>
  <c r="F272" i="12"/>
  <c r="G272" i="12"/>
  <c r="H272" i="12"/>
  <c r="I272" i="12"/>
  <c r="J272" i="12"/>
  <c r="K272" i="12"/>
  <c r="L272" i="12"/>
  <c r="M272" i="12"/>
  <c r="N272" i="12"/>
  <c r="O272" i="12"/>
  <c r="P272" i="12"/>
  <c r="Q272" i="12"/>
  <c r="R272" i="12"/>
  <c r="S272" i="12"/>
  <c r="T272" i="12"/>
  <c r="U272" i="12"/>
  <c r="V272" i="12" s="1"/>
  <c r="B273" i="12"/>
  <c r="C273" i="12"/>
  <c r="D273" i="12"/>
  <c r="E273" i="12"/>
  <c r="F273" i="12"/>
  <c r="G273" i="12"/>
  <c r="H273" i="12"/>
  <c r="I273" i="12"/>
  <c r="J273" i="12"/>
  <c r="K273" i="12"/>
  <c r="L273" i="12"/>
  <c r="M273" i="12"/>
  <c r="N273" i="12"/>
  <c r="O273" i="12"/>
  <c r="P273" i="12"/>
  <c r="Q273" i="12"/>
  <c r="R273" i="12"/>
  <c r="S273" i="12"/>
  <c r="T273" i="12"/>
  <c r="U273" i="12"/>
  <c r="V273" i="12" s="1"/>
  <c r="B274" i="12"/>
  <c r="C274" i="12"/>
  <c r="D274" i="12"/>
  <c r="E274" i="12"/>
  <c r="F274" i="12"/>
  <c r="G274" i="12"/>
  <c r="H274" i="12"/>
  <c r="I274" i="12"/>
  <c r="J274" i="12"/>
  <c r="K274" i="12"/>
  <c r="L274" i="12"/>
  <c r="M274" i="12"/>
  <c r="N274" i="12"/>
  <c r="O274" i="12"/>
  <c r="P274" i="12"/>
  <c r="Q274" i="12"/>
  <c r="R274" i="12"/>
  <c r="S274" i="12"/>
  <c r="T274" i="12"/>
  <c r="U274" i="12"/>
  <c r="W274" i="12" s="1"/>
  <c r="B275" i="12"/>
  <c r="C275" i="12"/>
  <c r="D275" i="12"/>
  <c r="E275" i="12"/>
  <c r="F275" i="12"/>
  <c r="G275" i="12"/>
  <c r="H275" i="12"/>
  <c r="I275" i="12"/>
  <c r="J275" i="12"/>
  <c r="K275" i="12"/>
  <c r="L275" i="12"/>
  <c r="M275" i="12"/>
  <c r="N275" i="12"/>
  <c r="O275" i="12"/>
  <c r="P275" i="12"/>
  <c r="Q275" i="12"/>
  <c r="R275" i="12"/>
  <c r="S275" i="12"/>
  <c r="T275" i="12"/>
  <c r="U275" i="12"/>
  <c r="B276" i="12"/>
  <c r="C276" i="12"/>
  <c r="D276" i="12"/>
  <c r="E276" i="12"/>
  <c r="F276" i="12"/>
  <c r="G276" i="12"/>
  <c r="H276" i="12"/>
  <c r="I276" i="12"/>
  <c r="J276" i="12"/>
  <c r="K276" i="12"/>
  <c r="L276" i="12"/>
  <c r="M276" i="12"/>
  <c r="N276" i="12"/>
  <c r="O276" i="12"/>
  <c r="P276" i="12"/>
  <c r="Q276" i="12"/>
  <c r="R276" i="12"/>
  <c r="S276" i="12"/>
  <c r="T276" i="12"/>
  <c r="U276" i="12"/>
  <c r="W276" i="12" s="1"/>
  <c r="B153" i="12"/>
  <c r="C153" i="12"/>
  <c r="D153" i="12"/>
  <c r="E153" i="12"/>
  <c r="F153" i="12"/>
  <c r="G153" i="12"/>
  <c r="H153" i="12"/>
  <c r="I153" i="12"/>
  <c r="J153" i="12"/>
  <c r="K153" i="12"/>
  <c r="L153" i="12"/>
  <c r="M153" i="12"/>
  <c r="N153" i="12"/>
  <c r="O153" i="12"/>
  <c r="P153" i="12"/>
  <c r="Q153" i="12"/>
  <c r="R153" i="12"/>
  <c r="S153" i="12"/>
  <c r="T153" i="12"/>
  <c r="U153" i="12"/>
  <c r="W153" i="12" s="1"/>
  <c r="B154" i="12"/>
  <c r="C154" i="12"/>
  <c r="D154" i="12"/>
  <c r="E154" i="12"/>
  <c r="F154" i="12"/>
  <c r="G154" i="12"/>
  <c r="H154" i="12"/>
  <c r="I154" i="12"/>
  <c r="J154" i="12"/>
  <c r="K154" i="12"/>
  <c r="L154" i="12"/>
  <c r="M154" i="12"/>
  <c r="N154" i="12"/>
  <c r="O154" i="12"/>
  <c r="P154" i="12"/>
  <c r="Q154" i="12"/>
  <c r="R154" i="12"/>
  <c r="S154" i="12"/>
  <c r="T154" i="12"/>
  <c r="U154" i="12"/>
  <c r="W154" i="12" s="1"/>
  <c r="B155" i="12"/>
  <c r="C155" i="12"/>
  <c r="D155" i="12"/>
  <c r="E155" i="12"/>
  <c r="F155" i="12"/>
  <c r="G155" i="12"/>
  <c r="H155" i="12"/>
  <c r="I155" i="12"/>
  <c r="J155" i="12"/>
  <c r="K155" i="12"/>
  <c r="L155" i="12"/>
  <c r="M155" i="12"/>
  <c r="N155" i="12"/>
  <c r="O155" i="12"/>
  <c r="P155" i="12"/>
  <c r="Q155" i="12"/>
  <c r="R155" i="12"/>
  <c r="S155" i="12"/>
  <c r="T155" i="12"/>
  <c r="U155" i="12"/>
  <c r="V155" i="12" s="1"/>
  <c r="B156" i="12"/>
  <c r="C156" i="12"/>
  <c r="D156" i="12"/>
  <c r="E156" i="12"/>
  <c r="F156" i="12"/>
  <c r="G156" i="12"/>
  <c r="H156" i="12"/>
  <c r="I156" i="12"/>
  <c r="J156" i="12"/>
  <c r="K156" i="12"/>
  <c r="L156" i="12"/>
  <c r="M156" i="12"/>
  <c r="N156" i="12"/>
  <c r="O156" i="12"/>
  <c r="P156" i="12"/>
  <c r="Q156" i="12"/>
  <c r="R156" i="12"/>
  <c r="S156" i="12"/>
  <c r="T156" i="12"/>
  <c r="U156" i="12"/>
  <c r="W156" i="12" s="1"/>
  <c r="B157" i="12"/>
  <c r="C157" i="12"/>
  <c r="D157" i="12"/>
  <c r="E157" i="12"/>
  <c r="F157" i="12"/>
  <c r="G157" i="12"/>
  <c r="H157" i="12"/>
  <c r="I157" i="12"/>
  <c r="J157" i="12"/>
  <c r="K157" i="12"/>
  <c r="L157" i="12"/>
  <c r="M157" i="12"/>
  <c r="N157" i="12"/>
  <c r="O157" i="12"/>
  <c r="P157" i="12"/>
  <c r="Q157" i="12"/>
  <c r="R157" i="12"/>
  <c r="S157" i="12"/>
  <c r="T157" i="12"/>
  <c r="U157" i="12"/>
  <c r="V157" i="12" s="1"/>
  <c r="B158" i="12"/>
  <c r="C158" i="12"/>
  <c r="D158" i="12"/>
  <c r="E158" i="12"/>
  <c r="F158" i="12"/>
  <c r="G158" i="12"/>
  <c r="H158" i="12"/>
  <c r="I158" i="12"/>
  <c r="J158" i="12"/>
  <c r="K158" i="12"/>
  <c r="L158" i="12"/>
  <c r="M158" i="12"/>
  <c r="N158" i="12"/>
  <c r="O158" i="12"/>
  <c r="P158" i="12"/>
  <c r="Q158" i="12"/>
  <c r="R158" i="12"/>
  <c r="S158" i="12"/>
  <c r="T158" i="12"/>
  <c r="U158" i="12"/>
  <c r="V158" i="12" s="1"/>
  <c r="B159" i="12"/>
  <c r="C159" i="12"/>
  <c r="D159" i="12"/>
  <c r="E159" i="12"/>
  <c r="F159" i="12"/>
  <c r="G159" i="12"/>
  <c r="H159" i="12"/>
  <c r="I159" i="12"/>
  <c r="J159" i="12"/>
  <c r="K159" i="12"/>
  <c r="L159" i="12"/>
  <c r="M159" i="12"/>
  <c r="N159" i="12"/>
  <c r="O159" i="12"/>
  <c r="P159" i="12"/>
  <c r="Q159" i="12"/>
  <c r="R159" i="12"/>
  <c r="S159" i="12"/>
  <c r="T159" i="12"/>
  <c r="U159" i="12"/>
  <c r="B160" i="12"/>
  <c r="C160" i="12"/>
  <c r="D160" i="12"/>
  <c r="E160" i="12"/>
  <c r="F160" i="12"/>
  <c r="G160" i="12"/>
  <c r="H160" i="12"/>
  <c r="I160" i="12"/>
  <c r="J160" i="12"/>
  <c r="K160" i="12"/>
  <c r="L160" i="12"/>
  <c r="M160" i="12"/>
  <c r="N160" i="12"/>
  <c r="O160" i="12"/>
  <c r="P160" i="12"/>
  <c r="Q160" i="12"/>
  <c r="R160" i="12"/>
  <c r="S160" i="12"/>
  <c r="T160" i="12"/>
  <c r="U160" i="12"/>
  <c r="W160" i="12" s="1"/>
  <c r="B161" i="12"/>
  <c r="C161" i="12"/>
  <c r="D161" i="12"/>
  <c r="E161" i="12"/>
  <c r="F161" i="12"/>
  <c r="G161" i="12"/>
  <c r="H161" i="12"/>
  <c r="I161" i="12"/>
  <c r="J161" i="12"/>
  <c r="K161" i="12"/>
  <c r="L161" i="12"/>
  <c r="M161" i="12"/>
  <c r="N161" i="12"/>
  <c r="O161" i="12"/>
  <c r="P161" i="12"/>
  <c r="Q161" i="12"/>
  <c r="R161" i="12"/>
  <c r="S161" i="12"/>
  <c r="T161" i="12"/>
  <c r="U161" i="12"/>
  <c r="W161" i="12" s="1"/>
  <c r="B162" i="12"/>
  <c r="C162" i="12"/>
  <c r="D162" i="12"/>
  <c r="E162" i="12"/>
  <c r="F162" i="12"/>
  <c r="G162" i="12"/>
  <c r="H162" i="12"/>
  <c r="I162" i="12"/>
  <c r="J162" i="12"/>
  <c r="K162" i="12"/>
  <c r="L162" i="12"/>
  <c r="M162" i="12"/>
  <c r="N162" i="12"/>
  <c r="O162" i="12"/>
  <c r="P162" i="12"/>
  <c r="Q162" i="12"/>
  <c r="R162" i="12"/>
  <c r="S162" i="12"/>
  <c r="T162" i="12"/>
  <c r="U162" i="12"/>
  <c r="V162" i="12" s="1"/>
  <c r="B163" i="12"/>
  <c r="C163" i="12"/>
  <c r="D163" i="12"/>
  <c r="E163" i="12"/>
  <c r="F163" i="12"/>
  <c r="G163" i="12"/>
  <c r="H163" i="12"/>
  <c r="I163" i="12"/>
  <c r="J163" i="12"/>
  <c r="K163" i="12"/>
  <c r="L163" i="12"/>
  <c r="M163" i="12"/>
  <c r="N163" i="12"/>
  <c r="O163" i="12"/>
  <c r="P163" i="12"/>
  <c r="Q163" i="12"/>
  <c r="R163" i="12"/>
  <c r="S163" i="12"/>
  <c r="T163" i="12"/>
  <c r="U163" i="12"/>
  <c r="B164" i="12"/>
  <c r="C164" i="12"/>
  <c r="D164" i="12"/>
  <c r="E164" i="12"/>
  <c r="F164" i="12"/>
  <c r="G164" i="12"/>
  <c r="H164" i="12"/>
  <c r="I164" i="12"/>
  <c r="J164" i="12"/>
  <c r="K164" i="12"/>
  <c r="L164" i="12"/>
  <c r="M164" i="12"/>
  <c r="N164" i="12"/>
  <c r="O164" i="12"/>
  <c r="P164" i="12"/>
  <c r="Q164" i="12"/>
  <c r="R164" i="12"/>
  <c r="S164" i="12"/>
  <c r="T164" i="12"/>
  <c r="U164" i="12"/>
  <c r="W164" i="12" s="1"/>
  <c r="B165" i="12"/>
  <c r="C165" i="12"/>
  <c r="D165" i="12"/>
  <c r="E165" i="12"/>
  <c r="F165" i="12"/>
  <c r="G165" i="12"/>
  <c r="H165" i="12"/>
  <c r="I165" i="12"/>
  <c r="J165" i="12"/>
  <c r="K165" i="12"/>
  <c r="L165" i="12"/>
  <c r="M165" i="12"/>
  <c r="N165" i="12"/>
  <c r="O165" i="12"/>
  <c r="P165" i="12"/>
  <c r="Q165" i="12"/>
  <c r="R165" i="12"/>
  <c r="S165" i="12"/>
  <c r="T165" i="12"/>
  <c r="U165" i="12"/>
  <c r="W165" i="12" s="1"/>
  <c r="B166" i="12"/>
  <c r="C166" i="12"/>
  <c r="D166" i="12"/>
  <c r="E166" i="12"/>
  <c r="F166" i="12"/>
  <c r="G166" i="12"/>
  <c r="H166" i="12"/>
  <c r="I166" i="12"/>
  <c r="J166" i="12"/>
  <c r="K166" i="12"/>
  <c r="L166" i="12"/>
  <c r="M166" i="12"/>
  <c r="N166" i="12"/>
  <c r="O166" i="12"/>
  <c r="P166" i="12"/>
  <c r="Q166" i="12"/>
  <c r="R166" i="12"/>
  <c r="S166" i="12"/>
  <c r="T166" i="12"/>
  <c r="U166" i="12"/>
  <c r="W166" i="12" s="1"/>
  <c r="B167" i="12"/>
  <c r="C167" i="12"/>
  <c r="D167" i="12"/>
  <c r="E167" i="12"/>
  <c r="F167" i="12"/>
  <c r="G167" i="12"/>
  <c r="H167" i="12"/>
  <c r="I167" i="12"/>
  <c r="J167" i="12"/>
  <c r="K167" i="12"/>
  <c r="L167" i="12"/>
  <c r="M167" i="12"/>
  <c r="N167" i="12"/>
  <c r="O167" i="12"/>
  <c r="P167" i="12"/>
  <c r="Q167" i="12"/>
  <c r="R167" i="12"/>
  <c r="S167" i="12"/>
  <c r="T167" i="12"/>
  <c r="U167" i="12"/>
  <c r="B168" i="12"/>
  <c r="C168" i="12"/>
  <c r="D168" i="12"/>
  <c r="E168" i="12"/>
  <c r="F168" i="12"/>
  <c r="G168" i="12"/>
  <c r="H168" i="12"/>
  <c r="I168" i="12"/>
  <c r="J168" i="12"/>
  <c r="K168" i="12"/>
  <c r="L168" i="12"/>
  <c r="M168" i="12"/>
  <c r="N168" i="12"/>
  <c r="O168" i="12"/>
  <c r="P168" i="12"/>
  <c r="Q168" i="12"/>
  <c r="R168" i="12"/>
  <c r="S168" i="12"/>
  <c r="T168" i="12"/>
  <c r="U168" i="12"/>
  <c r="W168" i="12" s="1"/>
  <c r="B169" i="12"/>
  <c r="C169" i="12"/>
  <c r="D169" i="12"/>
  <c r="E169" i="12"/>
  <c r="F169" i="12"/>
  <c r="G169" i="12"/>
  <c r="H169" i="12"/>
  <c r="I169" i="12"/>
  <c r="J169" i="12"/>
  <c r="K169" i="12"/>
  <c r="L169" i="12"/>
  <c r="M169" i="12"/>
  <c r="N169" i="12"/>
  <c r="O169" i="12"/>
  <c r="P169" i="12"/>
  <c r="Q169" i="12"/>
  <c r="R169" i="12"/>
  <c r="S169" i="12"/>
  <c r="T169" i="12"/>
  <c r="U169" i="12"/>
  <c r="B170" i="12"/>
  <c r="C170" i="12"/>
  <c r="D170" i="12"/>
  <c r="E170" i="12"/>
  <c r="F170" i="12"/>
  <c r="G170" i="12"/>
  <c r="H170" i="12"/>
  <c r="I170" i="12"/>
  <c r="J170" i="12"/>
  <c r="K170" i="12"/>
  <c r="L170" i="12"/>
  <c r="M170" i="12"/>
  <c r="N170" i="12"/>
  <c r="O170" i="12"/>
  <c r="P170" i="12"/>
  <c r="Q170" i="12"/>
  <c r="R170" i="12"/>
  <c r="S170" i="12"/>
  <c r="T170" i="12"/>
  <c r="U170" i="12"/>
  <c r="W170" i="12" s="1"/>
  <c r="B171" i="12"/>
  <c r="C171" i="12"/>
  <c r="D171" i="12"/>
  <c r="E171" i="12"/>
  <c r="F171" i="12"/>
  <c r="G171" i="12"/>
  <c r="H171" i="12"/>
  <c r="I171" i="12"/>
  <c r="J171" i="12"/>
  <c r="K171" i="12"/>
  <c r="L171" i="12"/>
  <c r="M171" i="12"/>
  <c r="N171" i="12"/>
  <c r="O171" i="12"/>
  <c r="P171" i="12"/>
  <c r="Q171" i="12"/>
  <c r="R171" i="12"/>
  <c r="S171" i="12"/>
  <c r="T171" i="12"/>
  <c r="U171" i="12"/>
  <c r="W171" i="12" s="1"/>
  <c r="B172" i="12"/>
  <c r="C172" i="12"/>
  <c r="D172" i="12"/>
  <c r="E172" i="12"/>
  <c r="F172" i="12"/>
  <c r="G172" i="12"/>
  <c r="H172" i="12"/>
  <c r="I172" i="12"/>
  <c r="J172" i="12"/>
  <c r="K172" i="12"/>
  <c r="L172" i="12"/>
  <c r="M172" i="12"/>
  <c r="N172" i="12"/>
  <c r="O172" i="12"/>
  <c r="P172" i="12"/>
  <c r="Q172" i="12"/>
  <c r="R172" i="12"/>
  <c r="S172" i="12"/>
  <c r="T172" i="12"/>
  <c r="U172" i="12"/>
  <c r="B173" i="12"/>
  <c r="C173" i="12"/>
  <c r="D173" i="12"/>
  <c r="E173" i="12"/>
  <c r="F173" i="12"/>
  <c r="G173" i="12"/>
  <c r="H173" i="12"/>
  <c r="I173" i="12"/>
  <c r="J173" i="12"/>
  <c r="K173" i="12"/>
  <c r="L173" i="12"/>
  <c r="M173" i="12"/>
  <c r="N173" i="12"/>
  <c r="O173" i="12"/>
  <c r="P173" i="12"/>
  <c r="Q173" i="12"/>
  <c r="R173" i="12"/>
  <c r="S173" i="12"/>
  <c r="T173" i="12"/>
  <c r="U173" i="12"/>
  <c r="B174" i="12"/>
  <c r="C174" i="12"/>
  <c r="D174" i="12"/>
  <c r="E174" i="12"/>
  <c r="F174" i="12"/>
  <c r="G174" i="12"/>
  <c r="H174" i="12"/>
  <c r="I174" i="12"/>
  <c r="J174" i="12"/>
  <c r="K174" i="12"/>
  <c r="L174" i="12"/>
  <c r="M174" i="12"/>
  <c r="N174" i="12"/>
  <c r="O174" i="12"/>
  <c r="P174" i="12"/>
  <c r="Q174" i="12"/>
  <c r="R174" i="12"/>
  <c r="S174" i="12"/>
  <c r="T174" i="12"/>
  <c r="U174" i="12"/>
  <c r="B175" i="12"/>
  <c r="C175" i="12"/>
  <c r="D175" i="12"/>
  <c r="E175" i="12"/>
  <c r="F175" i="12"/>
  <c r="G175" i="12"/>
  <c r="H175" i="12"/>
  <c r="I175" i="12"/>
  <c r="J175" i="12"/>
  <c r="K175" i="12"/>
  <c r="L175" i="12"/>
  <c r="M175" i="12"/>
  <c r="N175" i="12"/>
  <c r="O175" i="12"/>
  <c r="P175" i="12"/>
  <c r="Q175" i="12"/>
  <c r="R175" i="12"/>
  <c r="S175" i="12"/>
  <c r="T175" i="12"/>
  <c r="U175" i="12"/>
  <c r="V175" i="12" s="1"/>
  <c r="B176" i="12"/>
  <c r="C176" i="12"/>
  <c r="D176" i="12"/>
  <c r="E176" i="12"/>
  <c r="F176" i="12"/>
  <c r="G176" i="12"/>
  <c r="H176" i="12"/>
  <c r="I176" i="12"/>
  <c r="J176" i="12"/>
  <c r="K176" i="12"/>
  <c r="L176" i="12"/>
  <c r="M176" i="12"/>
  <c r="N176" i="12"/>
  <c r="O176" i="12"/>
  <c r="P176" i="12"/>
  <c r="Q176" i="12"/>
  <c r="R176" i="12"/>
  <c r="S176" i="12"/>
  <c r="T176" i="12"/>
  <c r="U176" i="12"/>
  <c r="B177" i="12"/>
  <c r="C177" i="12"/>
  <c r="D177" i="12"/>
  <c r="E177" i="12"/>
  <c r="F177" i="12"/>
  <c r="G177" i="12"/>
  <c r="H177" i="12"/>
  <c r="I177" i="12"/>
  <c r="J177" i="12"/>
  <c r="K177" i="12"/>
  <c r="L177" i="12"/>
  <c r="M177" i="12"/>
  <c r="N177" i="12"/>
  <c r="O177" i="12"/>
  <c r="P177" i="12"/>
  <c r="Q177" i="12"/>
  <c r="R177" i="12"/>
  <c r="S177" i="12"/>
  <c r="T177" i="12"/>
  <c r="U177" i="12"/>
  <c r="B178" i="12"/>
  <c r="C178" i="12"/>
  <c r="D178" i="12"/>
  <c r="E178" i="12"/>
  <c r="F178" i="12"/>
  <c r="G178" i="12"/>
  <c r="H178" i="12"/>
  <c r="I178" i="12"/>
  <c r="J178" i="12"/>
  <c r="K178" i="12"/>
  <c r="L178" i="12"/>
  <c r="M178" i="12"/>
  <c r="N178" i="12"/>
  <c r="O178" i="12"/>
  <c r="P178" i="12"/>
  <c r="Q178" i="12"/>
  <c r="R178" i="12"/>
  <c r="S178" i="12"/>
  <c r="T178" i="12"/>
  <c r="U178" i="12"/>
  <c r="W178" i="12" s="1"/>
  <c r="B179" i="12"/>
  <c r="C179" i="12"/>
  <c r="D179" i="12"/>
  <c r="E179" i="12"/>
  <c r="F179" i="12"/>
  <c r="G179" i="12"/>
  <c r="H179" i="12"/>
  <c r="I179" i="12"/>
  <c r="J179" i="12"/>
  <c r="K179" i="12"/>
  <c r="L179" i="12"/>
  <c r="M179" i="12"/>
  <c r="N179" i="12"/>
  <c r="O179" i="12"/>
  <c r="P179" i="12"/>
  <c r="Q179" i="12"/>
  <c r="R179" i="12"/>
  <c r="S179" i="12"/>
  <c r="T179" i="12"/>
  <c r="U179" i="12"/>
  <c r="V179" i="12" s="1"/>
  <c r="B180" i="12"/>
  <c r="C180" i="12"/>
  <c r="D180" i="12"/>
  <c r="E180" i="12"/>
  <c r="F180" i="12"/>
  <c r="G180" i="12"/>
  <c r="H180" i="12"/>
  <c r="I180" i="12"/>
  <c r="J180" i="12"/>
  <c r="K180" i="12"/>
  <c r="L180" i="12"/>
  <c r="M180" i="12"/>
  <c r="N180" i="12"/>
  <c r="O180" i="12"/>
  <c r="P180" i="12"/>
  <c r="Q180" i="12"/>
  <c r="R180" i="12"/>
  <c r="S180" i="12"/>
  <c r="T180" i="12"/>
  <c r="U180" i="12"/>
  <c r="V180" i="12" s="1"/>
  <c r="B181" i="12"/>
  <c r="C181" i="12"/>
  <c r="D181" i="12"/>
  <c r="E181" i="12"/>
  <c r="F181" i="12"/>
  <c r="G181" i="12"/>
  <c r="H181" i="12"/>
  <c r="I181" i="12"/>
  <c r="J181" i="12"/>
  <c r="K181" i="12"/>
  <c r="L181" i="12"/>
  <c r="M181" i="12"/>
  <c r="N181" i="12"/>
  <c r="O181" i="12"/>
  <c r="P181" i="12"/>
  <c r="Q181" i="12"/>
  <c r="R181" i="12"/>
  <c r="S181" i="12"/>
  <c r="T181" i="12"/>
  <c r="U181" i="12"/>
  <c r="B182" i="12"/>
  <c r="C182" i="12"/>
  <c r="D182" i="12"/>
  <c r="E182" i="12"/>
  <c r="F182" i="12"/>
  <c r="G182" i="12"/>
  <c r="H182" i="12"/>
  <c r="I182" i="12"/>
  <c r="J182" i="12"/>
  <c r="K182" i="12"/>
  <c r="L182" i="12"/>
  <c r="M182" i="12"/>
  <c r="N182" i="12"/>
  <c r="O182" i="12"/>
  <c r="P182" i="12"/>
  <c r="Q182" i="12"/>
  <c r="R182" i="12"/>
  <c r="S182" i="12"/>
  <c r="T182" i="12"/>
  <c r="U182" i="12"/>
  <c r="W182" i="12" s="1"/>
  <c r="B183" i="12"/>
  <c r="C183" i="12"/>
  <c r="D183" i="12"/>
  <c r="E183" i="12"/>
  <c r="F183" i="12"/>
  <c r="G183" i="12"/>
  <c r="H183" i="12"/>
  <c r="I183" i="12"/>
  <c r="J183" i="12"/>
  <c r="K183" i="12"/>
  <c r="L183" i="12"/>
  <c r="M183" i="12"/>
  <c r="N183" i="12"/>
  <c r="O183" i="12"/>
  <c r="P183" i="12"/>
  <c r="Q183" i="12"/>
  <c r="R183" i="12"/>
  <c r="S183" i="12"/>
  <c r="T183" i="12"/>
  <c r="U183" i="12"/>
  <c r="V183" i="12" s="1"/>
  <c r="B184" i="12"/>
  <c r="C184" i="12"/>
  <c r="D184" i="12"/>
  <c r="E184" i="12"/>
  <c r="F184" i="12"/>
  <c r="G184" i="12"/>
  <c r="H184" i="12"/>
  <c r="I184" i="12"/>
  <c r="J184" i="12"/>
  <c r="K184" i="12"/>
  <c r="L184" i="12"/>
  <c r="M184" i="12"/>
  <c r="N184" i="12"/>
  <c r="O184" i="12"/>
  <c r="P184" i="12"/>
  <c r="Q184" i="12"/>
  <c r="R184" i="12"/>
  <c r="S184" i="12"/>
  <c r="T184" i="12"/>
  <c r="U184" i="12"/>
  <c r="V184" i="12" s="1"/>
  <c r="B185" i="12"/>
  <c r="C185" i="12"/>
  <c r="D185" i="12"/>
  <c r="E185" i="12"/>
  <c r="F185" i="12"/>
  <c r="G185" i="12"/>
  <c r="H185" i="12"/>
  <c r="I185" i="12"/>
  <c r="J185" i="12"/>
  <c r="K185" i="12"/>
  <c r="L185" i="12"/>
  <c r="M185" i="12"/>
  <c r="N185" i="12"/>
  <c r="O185" i="12"/>
  <c r="P185" i="12"/>
  <c r="Q185" i="12"/>
  <c r="R185" i="12"/>
  <c r="S185" i="12"/>
  <c r="T185" i="12"/>
  <c r="U185" i="12"/>
  <c r="V185" i="12" s="1"/>
  <c r="B186" i="12"/>
  <c r="C186" i="12"/>
  <c r="D186" i="12"/>
  <c r="E186" i="12"/>
  <c r="F186" i="12"/>
  <c r="G186" i="12"/>
  <c r="H186" i="12"/>
  <c r="I186" i="12"/>
  <c r="J186" i="12"/>
  <c r="K186" i="12"/>
  <c r="L186" i="12"/>
  <c r="M186" i="12"/>
  <c r="N186" i="12"/>
  <c r="O186" i="12"/>
  <c r="P186" i="12"/>
  <c r="Q186" i="12"/>
  <c r="R186" i="12"/>
  <c r="S186" i="12"/>
  <c r="T186" i="12"/>
  <c r="U186" i="12"/>
  <c r="V186" i="12" s="1"/>
  <c r="B187" i="12"/>
  <c r="C187" i="12"/>
  <c r="D187" i="12"/>
  <c r="E187" i="12"/>
  <c r="F187" i="12"/>
  <c r="G187" i="12"/>
  <c r="H187" i="12"/>
  <c r="I187" i="12"/>
  <c r="J187" i="12"/>
  <c r="K187" i="12"/>
  <c r="L187" i="12"/>
  <c r="M187" i="12"/>
  <c r="N187" i="12"/>
  <c r="O187" i="12"/>
  <c r="P187" i="12"/>
  <c r="Q187" i="12"/>
  <c r="R187" i="12"/>
  <c r="S187" i="12"/>
  <c r="T187" i="12"/>
  <c r="U187" i="12"/>
  <c r="AA187" i="12" s="1"/>
  <c r="B188" i="12"/>
  <c r="C188" i="12"/>
  <c r="D188" i="12"/>
  <c r="E188" i="12"/>
  <c r="F188" i="12"/>
  <c r="G188" i="12"/>
  <c r="H188" i="12"/>
  <c r="I188" i="12"/>
  <c r="J188" i="12"/>
  <c r="K188" i="12"/>
  <c r="L188" i="12"/>
  <c r="M188" i="12"/>
  <c r="N188" i="12"/>
  <c r="O188" i="12"/>
  <c r="P188" i="12"/>
  <c r="Q188" i="12"/>
  <c r="R188" i="12"/>
  <c r="S188" i="12"/>
  <c r="T188" i="12"/>
  <c r="U188" i="12"/>
  <c r="Y188" i="12" s="1"/>
  <c r="B189" i="12"/>
  <c r="C189" i="12"/>
  <c r="D189" i="12"/>
  <c r="E189" i="12"/>
  <c r="F189" i="12"/>
  <c r="G189" i="12"/>
  <c r="H189" i="12"/>
  <c r="I189" i="12"/>
  <c r="J189" i="12"/>
  <c r="K189" i="12"/>
  <c r="L189" i="12"/>
  <c r="M189" i="12"/>
  <c r="N189" i="12"/>
  <c r="O189" i="12"/>
  <c r="P189" i="12"/>
  <c r="Q189" i="12"/>
  <c r="R189" i="12"/>
  <c r="S189" i="12"/>
  <c r="T189" i="12"/>
  <c r="U189" i="12"/>
  <c r="AA189" i="12" s="1"/>
  <c r="B190" i="12"/>
  <c r="C190" i="12"/>
  <c r="D190" i="12"/>
  <c r="E190" i="12"/>
  <c r="F190" i="12"/>
  <c r="G190" i="12"/>
  <c r="H190" i="12"/>
  <c r="I190" i="12"/>
  <c r="J190" i="12"/>
  <c r="K190" i="12"/>
  <c r="L190" i="12"/>
  <c r="M190" i="12"/>
  <c r="N190" i="12"/>
  <c r="O190" i="12"/>
  <c r="P190" i="12"/>
  <c r="Q190" i="12"/>
  <c r="R190" i="12"/>
  <c r="S190" i="12"/>
  <c r="T190" i="12"/>
  <c r="U190" i="12"/>
  <c r="AA190" i="12" s="1"/>
  <c r="B191" i="12"/>
  <c r="C191" i="12"/>
  <c r="D191" i="12"/>
  <c r="E191" i="12"/>
  <c r="F191" i="12"/>
  <c r="G191" i="12"/>
  <c r="H191" i="12"/>
  <c r="I191" i="12"/>
  <c r="J191" i="12"/>
  <c r="K191" i="12"/>
  <c r="L191" i="12"/>
  <c r="M191" i="12"/>
  <c r="N191" i="12"/>
  <c r="O191" i="12"/>
  <c r="P191" i="12"/>
  <c r="Q191" i="12"/>
  <c r="R191" i="12"/>
  <c r="S191" i="12"/>
  <c r="T191" i="12"/>
  <c r="U191" i="12"/>
  <c r="V191" i="12" s="1"/>
  <c r="B192" i="12"/>
  <c r="C192" i="12"/>
  <c r="D192" i="12"/>
  <c r="E192" i="12"/>
  <c r="F192" i="12"/>
  <c r="G192" i="12"/>
  <c r="H192" i="12"/>
  <c r="I192" i="12"/>
  <c r="J192" i="12"/>
  <c r="K192" i="12"/>
  <c r="L192" i="12"/>
  <c r="M192" i="12"/>
  <c r="N192" i="12"/>
  <c r="O192" i="12"/>
  <c r="P192" i="12"/>
  <c r="Q192" i="12"/>
  <c r="R192" i="12"/>
  <c r="S192" i="12"/>
  <c r="T192" i="12"/>
  <c r="U192" i="12"/>
  <c r="Y192" i="12" s="1"/>
  <c r="B193" i="12"/>
  <c r="C193" i="12"/>
  <c r="D193" i="12"/>
  <c r="E193" i="12"/>
  <c r="F193" i="12"/>
  <c r="G193" i="12"/>
  <c r="H193" i="12"/>
  <c r="I193" i="12"/>
  <c r="J193" i="12"/>
  <c r="K193" i="12"/>
  <c r="L193" i="12"/>
  <c r="M193" i="12"/>
  <c r="N193" i="12"/>
  <c r="O193" i="12"/>
  <c r="P193" i="12"/>
  <c r="Q193" i="12"/>
  <c r="R193" i="12"/>
  <c r="S193" i="12"/>
  <c r="T193" i="12"/>
  <c r="U193" i="12"/>
  <c r="AA193" i="12" s="1"/>
  <c r="B194" i="12"/>
  <c r="C194" i="12"/>
  <c r="D194" i="12"/>
  <c r="E194" i="12"/>
  <c r="F194" i="12"/>
  <c r="G194" i="12"/>
  <c r="H194" i="12"/>
  <c r="I194" i="12"/>
  <c r="J194" i="12"/>
  <c r="K194" i="12"/>
  <c r="L194" i="12"/>
  <c r="M194" i="12"/>
  <c r="N194" i="12"/>
  <c r="O194" i="12"/>
  <c r="P194" i="12"/>
  <c r="Q194" i="12"/>
  <c r="R194" i="12"/>
  <c r="S194" i="12"/>
  <c r="T194" i="12"/>
  <c r="U194" i="12"/>
  <c r="W194" i="12" s="1"/>
  <c r="B195" i="12"/>
  <c r="C195" i="12"/>
  <c r="D195" i="12"/>
  <c r="E195" i="12"/>
  <c r="F195" i="12"/>
  <c r="G195" i="12"/>
  <c r="H195" i="12"/>
  <c r="I195" i="12"/>
  <c r="J195" i="12"/>
  <c r="K195" i="12"/>
  <c r="L195" i="12"/>
  <c r="M195" i="12"/>
  <c r="N195" i="12"/>
  <c r="O195" i="12"/>
  <c r="P195" i="12"/>
  <c r="Q195" i="12"/>
  <c r="R195" i="12"/>
  <c r="S195" i="12"/>
  <c r="T195" i="12"/>
  <c r="U195" i="12"/>
  <c r="V195" i="12" s="1"/>
  <c r="B196" i="12"/>
  <c r="C196" i="12"/>
  <c r="D196" i="12"/>
  <c r="E196" i="12"/>
  <c r="F196" i="12"/>
  <c r="G196" i="12"/>
  <c r="H196" i="12"/>
  <c r="I196" i="12"/>
  <c r="J196" i="12"/>
  <c r="K196" i="12"/>
  <c r="L196" i="12"/>
  <c r="M196" i="12"/>
  <c r="N196" i="12"/>
  <c r="O196" i="12"/>
  <c r="P196" i="12"/>
  <c r="Q196" i="12"/>
  <c r="R196" i="12"/>
  <c r="S196" i="12"/>
  <c r="T196" i="12"/>
  <c r="U196" i="12"/>
  <c r="Y196" i="12" s="1"/>
  <c r="B197" i="12"/>
  <c r="C197" i="12"/>
  <c r="D197" i="12"/>
  <c r="E197" i="12"/>
  <c r="F197" i="12"/>
  <c r="G197" i="12"/>
  <c r="H197" i="12"/>
  <c r="I197" i="12"/>
  <c r="J197" i="12"/>
  <c r="K197" i="12"/>
  <c r="L197" i="12"/>
  <c r="M197" i="12"/>
  <c r="N197" i="12"/>
  <c r="O197" i="12"/>
  <c r="P197" i="12"/>
  <c r="Q197" i="12"/>
  <c r="R197" i="12"/>
  <c r="S197" i="12"/>
  <c r="T197" i="12"/>
  <c r="U197" i="12"/>
  <c r="AA197" i="12" s="1"/>
  <c r="B89" i="12"/>
  <c r="C89" i="12"/>
  <c r="D89" i="12"/>
  <c r="E89" i="12"/>
  <c r="F89" i="12"/>
  <c r="G89" i="12"/>
  <c r="H89" i="12"/>
  <c r="I89" i="12"/>
  <c r="J89" i="12"/>
  <c r="K89" i="12"/>
  <c r="L89" i="12"/>
  <c r="M89" i="12"/>
  <c r="N89" i="12"/>
  <c r="O89" i="12"/>
  <c r="P89" i="12"/>
  <c r="Q89" i="12"/>
  <c r="R89" i="12"/>
  <c r="S89" i="12"/>
  <c r="T89" i="12"/>
  <c r="U89" i="12"/>
  <c r="V89" i="12" s="1"/>
  <c r="B90" i="12"/>
  <c r="C90" i="12"/>
  <c r="D90" i="12"/>
  <c r="E90" i="12"/>
  <c r="F90" i="12"/>
  <c r="G90" i="12"/>
  <c r="H90" i="12"/>
  <c r="I90" i="12"/>
  <c r="J90" i="12"/>
  <c r="K90" i="12"/>
  <c r="L90" i="12"/>
  <c r="M90" i="12"/>
  <c r="N90" i="12"/>
  <c r="O90" i="12"/>
  <c r="P90" i="12"/>
  <c r="Q90" i="12"/>
  <c r="R90" i="12"/>
  <c r="S90" i="12"/>
  <c r="T90" i="12"/>
  <c r="U90" i="12"/>
  <c r="V90" i="12" s="1"/>
  <c r="B91" i="12"/>
  <c r="C91" i="12"/>
  <c r="D91" i="12"/>
  <c r="E91" i="12"/>
  <c r="F91" i="12"/>
  <c r="G91" i="12"/>
  <c r="H91" i="12"/>
  <c r="I91" i="12"/>
  <c r="J91" i="12"/>
  <c r="K91" i="12"/>
  <c r="L91" i="12"/>
  <c r="M91" i="12"/>
  <c r="N91" i="12"/>
  <c r="O91" i="12"/>
  <c r="P91" i="12"/>
  <c r="Q91" i="12"/>
  <c r="R91" i="12"/>
  <c r="S91" i="12"/>
  <c r="T91" i="12"/>
  <c r="U91" i="12"/>
  <c r="V91" i="12" s="1"/>
  <c r="B92" i="12"/>
  <c r="C92" i="12"/>
  <c r="D92" i="12"/>
  <c r="E92" i="12"/>
  <c r="F92" i="12"/>
  <c r="G92" i="12"/>
  <c r="H92" i="12"/>
  <c r="I92" i="12"/>
  <c r="J92" i="12"/>
  <c r="K92" i="12"/>
  <c r="L92" i="12"/>
  <c r="M92" i="12"/>
  <c r="N92" i="12"/>
  <c r="O92" i="12"/>
  <c r="P92" i="12"/>
  <c r="Q92" i="12"/>
  <c r="R92" i="12"/>
  <c r="S92" i="12"/>
  <c r="T92" i="12"/>
  <c r="U92" i="12"/>
  <c r="V92" i="12" s="1"/>
  <c r="B93" i="12"/>
  <c r="C93" i="12"/>
  <c r="D93" i="12"/>
  <c r="E93" i="12"/>
  <c r="F93" i="12"/>
  <c r="G93" i="12"/>
  <c r="H93" i="12"/>
  <c r="I93" i="12"/>
  <c r="J93" i="12"/>
  <c r="K93" i="12"/>
  <c r="L93" i="12"/>
  <c r="M93" i="12"/>
  <c r="N93" i="12"/>
  <c r="O93" i="12"/>
  <c r="P93" i="12"/>
  <c r="Q93" i="12"/>
  <c r="R93" i="12"/>
  <c r="S93" i="12"/>
  <c r="T93" i="12"/>
  <c r="U93" i="12"/>
  <c r="Z93" i="12" s="1"/>
  <c r="B94" i="12"/>
  <c r="C94" i="12"/>
  <c r="D94" i="12"/>
  <c r="E94" i="12"/>
  <c r="F94" i="12"/>
  <c r="G94" i="12"/>
  <c r="H94" i="12"/>
  <c r="I94" i="12"/>
  <c r="J94" i="12"/>
  <c r="K94" i="12"/>
  <c r="L94" i="12"/>
  <c r="M94" i="12"/>
  <c r="N94" i="12"/>
  <c r="O94" i="12"/>
  <c r="P94" i="12"/>
  <c r="Q94" i="12"/>
  <c r="R94" i="12"/>
  <c r="S94" i="12"/>
  <c r="T94" i="12"/>
  <c r="U94" i="12"/>
  <c r="X94" i="12" s="1"/>
  <c r="B95" i="12"/>
  <c r="C95" i="12"/>
  <c r="D95" i="12"/>
  <c r="E95" i="12"/>
  <c r="F95" i="12"/>
  <c r="G95" i="12"/>
  <c r="H95" i="12"/>
  <c r="I95" i="12"/>
  <c r="J95" i="12"/>
  <c r="K95" i="12"/>
  <c r="L95" i="12"/>
  <c r="M95" i="12"/>
  <c r="N95" i="12"/>
  <c r="O95" i="12"/>
  <c r="P95" i="12"/>
  <c r="Q95" i="12"/>
  <c r="R95" i="12"/>
  <c r="S95" i="12"/>
  <c r="T95" i="12"/>
  <c r="U95" i="12"/>
  <c r="V95" i="12" s="1"/>
  <c r="B96" i="12"/>
  <c r="C96" i="12"/>
  <c r="D96" i="12"/>
  <c r="E96" i="12"/>
  <c r="F96" i="12"/>
  <c r="G96" i="12"/>
  <c r="H96" i="12"/>
  <c r="I96" i="12"/>
  <c r="J96" i="12"/>
  <c r="K96" i="12"/>
  <c r="L96" i="12"/>
  <c r="M96" i="12"/>
  <c r="N96" i="12"/>
  <c r="O96" i="12"/>
  <c r="P96" i="12"/>
  <c r="Q96" i="12"/>
  <c r="R96" i="12"/>
  <c r="S96" i="12"/>
  <c r="T96" i="12"/>
  <c r="U96" i="12"/>
  <c r="V96" i="12" s="1"/>
  <c r="B97" i="12"/>
  <c r="C97" i="12"/>
  <c r="D97" i="12"/>
  <c r="E97" i="12"/>
  <c r="F97" i="12"/>
  <c r="G97" i="12"/>
  <c r="H97" i="12"/>
  <c r="I97" i="12"/>
  <c r="J97" i="12"/>
  <c r="K97" i="12"/>
  <c r="L97" i="12"/>
  <c r="M97" i="12"/>
  <c r="N97" i="12"/>
  <c r="O97" i="12"/>
  <c r="P97" i="12"/>
  <c r="Q97" i="12"/>
  <c r="R97" i="12"/>
  <c r="S97" i="12"/>
  <c r="T97" i="12"/>
  <c r="U97" i="12"/>
  <c r="W97" i="12" s="1"/>
  <c r="B98" i="12"/>
  <c r="C98" i="12"/>
  <c r="D98" i="12"/>
  <c r="E98" i="12"/>
  <c r="F98" i="12"/>
  <c r="G98" i="12"/>
  <c r="H98" i="12"/>
  <c r="I98" i="12"/>
  <c r="J98" i="12"/>
  <c r="K98" i="12"/>
  <c r="L98" i="12"/>
  <c r="M98" i="12"/>
  <c r="N98" i="12"/>
  <c r="O98" i="12"/>
  <c r="P98" i="12"/>
  <c r="Q98" i="12"/>
  <c r="R98" i="12"/>
  <c r="S98" i="12"/>
  <c r="T98" i="12"/>
  <c r="U98" i="12"/>
  <c r="W98" i="12" s="1"/>
  <c r="B99" i="12"/>
  <c r="C99" i="12"/>
  <c r="D99" i="12"/>
  <c r="E99" i="12"/>
  <c r="F99" i="12"/>
  <c r="G99" i="12"/>
  <c r="H99" i="12"/>
  <c r="I99" i="12"/>
  <c r="J99" i="12"/>
  <c r="K99" i="12"/>
  <c r="L99" i="12"/>
  <c r="M99" i="12"/>
  <c r="N99" i="12"/>
  <c r="O99" i="12"/>
  <c r="P99" i="12"/>
  <c r="Q99" i="12"/>
  <c r="R99" i="12"/>
  <c r="S99" i="12"/>
  <c r="T99" i="12"/>
  <c r="U99" i="12"/>
  <c r="X99" i="12" s="1"/>
  <c r="B100" i="12"/>
  <c r="C100" i="12"/>
  <c r="D100" i="12"/>
  <c r="E100" i="12"/>
  <c r="F100" i="12"/>
  <c r="G100" i="12"/>
  <c r="H100" i="12"/>
  <c r="I100" i="12"/>
  <c r="J100" i="12"/>
  <c r="K100" i="12"/>
  <c r="L100" i="12"/>
  <c r="M100" i="12"/>
  <c r="N100" i="12"/>
  <c r="O100" i="12"/>
  <c r="P100" i="12"/>
  <c r="Q100" i="12"/>
  <c r="R100" i="12"/>
  <c r="S100" i="12"/>
  <c r="T100" i="12"/>
  <c r="U100" i="12"/>
  <c r="V100" i="12" s="1"/>
  <c r="B101" i="12"/>
  <c r="C101" i="12"/>
  <c r="D101" i="12"/>
  <c r="E101" i="12"/>
  <c r="F101" i="12"/>
  <c r="G101" i="12"/>
  <c r="H101" i="12"/>
  <c r="I101" i="12"/>
  <c r="J101" i="12"/>
  <c r="K101" i="12"/>
  <c r="L101" i="12"/>
  <c r="M101" i="12"/>
  <c r="N101" i="12"/>
  <c r="O101" i="12"/>
  <c r="P101" i="12"/>
  <c r="Q101" i="12"/>
  <c r="R101" i="12"/>
  <c r="S101" i="12"/>
  <c r="T101" i="12"/>
  <c r="U101" i="12"/>
  <c r="W101" i="12" s="1"/>
  <c r="B102" i="12"/>
  <c r="C102" i="12"/>
  <c r="D102" i="12"/>
  <c r="E102" i="12"/>
  <c r="F102" i="12"/>
  <c r="G102" i="12"/>
  <c r="H102" i="12"/>
  <c r="I102" i="12"/>
  <c r="J102" i="12"/>
  <c r="K102" i="12"/>
  <c r="L102" i="12"/>
  <c r="M102" i="12"/>
  <c r="N102" i="12"/>
  <c r="O102" i="12"/>
  <c r="P102" i="12"/>
  <c r="Q102" i="12"/>
  <c r="R102" i="12"/>
  <c r="S102" i="12"/>
  <c r="T102" i="12"/>
  <c r="U102" i="12"/>
  <c r="B103" i="12"/>
  <c r="C103" i="12"/>
  <c r="D103" i="12"/>
  <c r="E103" i="12"/>
  <c r="F103" i="12"/>
  <c r="G103" i="12"/>
  <c r="H103" i="12"/>
  <c r="I103" i="12"/>
  <c r="J103" i="12"/>
  <c r="K103" i="12"/>
  <c r="L103" i="12"/>
  <c r="M103" i="12"/>
  <c r="N103" i="12"/>
  <c r="O103" i="12"/>
  <c r="P103" i="12"/>
  <c r="Q103" i="12"/>
  <c r="R103" i="12"/>
  <c r="S103" i="12"/>
  <c r="T103" i="12"/>
  <c r="U103" i="12"/>
  <c r="V103" i="12" s="1"/>
  <c r="B104" i="12"/>
  <c r="C104" i="12"/>
  <c r="D104" i="12"/>
  <c r="E104" i="12"/>
  <c r="F104" i="12"/>
  <c r="G104" i="12"/>
  <c r="H104" i="12"/>
  <c r="I104" i="12"/>
  <c r="J104" i="12"/>
  <c r="K104" i="12"/>
  <c r="L104" i="12"/>
  <c r="M104" i="12"/>
  <c r="N104" i="12"/>
  <c r="O104" i="12"/>
  <c r="P104" i="12"/>
  <c r="Q104" i="12"/>
  <c r="R104" i="12"/>
  <c r="S104" i="12"/>
  <c r="T104" i="12"/>
  <c r="U104" i="12"/>
  <c r="V104" i="12" s="1"/>
  <c r="B105" i="12"/>
  <c r="C105" i="12"/>
  <c r="D105" i="12"/>
  <c r="E105" i="12"/>
  <c r="F105" i="12"/>
  <c r="G105" i="12"/>
  <c r="H105" i="12"/>
  <c r="I105" i="12"/>
  <c r="J105" i="12"/>
  <c r="K105" i="12"/>
  <c r="L105" i="12"/>
  <c r="M105" i="12"/>
  <c r="N105" i="12"/>
  <c r="O105" i="12"/>
  <c r="P105" i="12"/>
  <c r="Q105" i="12"/>
  <c r="R105" i="12"/>
  <c r="S105" i="12"/>
  <c r="T105" i="12"/>
  <c r="U105" i="12"/>
  <c r="V105" i="12" s="1"/>
  <c r="B106" i="12"/>
  <c r="C106" i="12"/>
  <c r="D106" i="12"/>
  <c r="E106" i="12"/>
  <c r="F106" i="12"/>
  <c r="G106" i="12"/>
  <c r="H106" i="12"/>
  <c r="I106" i="12"/>
  <c r="J106" i="12"/>
  <c r="K106" i="12"/>
  <c r="L106" i="12"/>
  <c r="M106" i="12"/>
  <c r="N106" i="12"/>
  <c r="O106" i="12"/>
  <c r="P106" i="12"/>
  <c r="Q106" i="12"/>
  <c r="R106" i="12"/>
  <c r="S106" i="12"/>
  <c r="T106" i="12"/>
  <c r="U106" i="12"/>
  <c r="W106" i="12" s="1"/>
  <c r="B107" i="12"/>
  <c r="C107" i="12"/>
  <c r="D107" i="12"/>
  <c r="E107" i="12"/>
  <c r="F107" i="12"/>
  <c r="G107" i="12"/>
  <c r="H107" i="12"/>
  <c r="I107" i="12"/>
  <c r="J107" i="12"/>
  <c r="K107" i="12"/>
  <c r="L107" i="12"/>
  <c r="M107" i="12"/>
  <c r="N107" i="12"/>
  <c r="O107" i="12"/>
  <c r="P107" i="12"/>
  <c r="Q107" i="12"/>
  <c r="R107" i="12"/>
  <c r="S107" i="12"/>
  <c r="T107" i="12"/>
  <c r="U107" i="12"/>
  <c r="V107" i="12" s="1"/>
  <c r="B108" i="12"/>
  <c r="C108" i="12"/>
  <c r="D108" i="12"/>
  <c r="E108" i="12"/>
  <c r="F108" i="12"/>
  <c r="G108" i="12"/>
  <c r="H108" i="12"/>
  <c r="I108" i="12"/>
  <c r="J108" i="12"/>
  <c r="K108" i="12"/>
  <c r="L108" i="12"/>
  <c r="M108" i="12"/>
  <c r="N108" i="12"/>
  <c r="O108" i="12"/>
  <c r="P108" i="12"/>
  <c r="Q108" i="12"/>
  <c r="R108" i="12"/>
  <c r="S108" i="12"/>
  <c r="T108" i="12"/>
  <c r="U108" i="12"/>
  <c r="V108" i="12" s="1"/>
  <c r="B109" i="12"/>
  <c r="C109" i="12"/>
  <c r="D109" i="12"/>
  <c r="E109" i="12"/>
  <c r="F109" i="12"/>
  <c r="G109" i="12"/>
  <c r="H109" i="12"/>
  <c r="I109" i="12"/>
  <c r="J109" i="12"/>
  <c r="K109" i="12"/>
  <c r="L109" i="12"/>
  <c r="M109" i="12"/>
  <c r="N109" i="12"/>
  <c r="O109" i="12"/>
  <c r="P109" i="12"/>
  <c r="Q109" i="12"/>
  <c r="R109" i="12"/>
  <c r="S109" i="12"/>
  <c r="T109" i="12"/>
  <c r="U109" i="12"/>
  <c r="W109" i="12" s="1"/>
  <c r="B110" i="12"/>
  <c r="C110" i="12"/>
  <c r="D110" i="12"/>
  <c r="E110" i="12"/>
  <c r="F110" i="12"/>
  <c r="G110" i="12"/>
  <c r="H110" i="12"/>
  <c r="I110" i="12"/>
  <c r="J110" i="12"/>
  <c r="K110" i="12"/>
  <c r="L110" i="12"/>
  <c r="M110" i="12"/>
  <c r="N110" i="12"/>
  <c r="O110" i="12"/>
  <c r="P110" i="12"/>
  <c r="Q110" i="12"/>
  <c r="R110" i="12"/>
  <c r="S110" i="12"/>
  <c r="T110" i="12"/>
  <c r="U110" i="12"/>
  <c r="V110" i="12" s="1"/>
  <c r="B111" i="12"/>
  <c r="C111" i="12"/>
  <c r="D111" i="12"/>
  <c r="E111" i="12"/>
  <c r="F111" i="12"/>
  <c r="G111" i="12"/>
  <c r="H111" i="12"/>
  <c r="I111" i="12"/>
  <c r="J111" i="12"/>
  <c r="K111" i="12"/>
  <c r="L111" i="12"/>
  <c r="M111" i="12"/>
  <c r="N111" i="12"/>
  <c r="O111" i="12"/>
  <c r="P111" i="12"/>
  <c r="Q111" i="12"/>
  <c r="R111" i="12"/>
  <c r="S111" i="12"/>
  <c r="T111" i="12"/>
  <c r="U111" i="12"/>
  <c r="AA111" i="12" s="1"/>
  <c r="B112" i="12"/>
  <c r="C112" i="12"/>
  <c r="D112" i="12"/>
  <c r="E112" i="12"/>
  <c r="F112" i="12"/>
  <c r="G112" i="12"/>
  <c r="H112" i="12"/>
  <c r="I112" i="12"/>
  <c r="J112" i="12"/>
  <c r="K112" i="12"/>
  <c r="L112" i="12"/>
  <c r="M112" i="12"/>
  <c r="N112" i="12"/>
  <c r="O112" i="12"/>
  <c r="P112" i="12"/>
  <c r="Q112" i="12"/>
  <c r="R112" i="12"/>
  <c r="S112" i="12"/>
  <c r="T112" i="12"/>
  <c r="U112" i="12"/>
  <c r="V112" i="12" s="1"/>
  <c r="B113" i="12"/>
  <c r="C113" i="12"/>
  <c r="D113" i="12"/>
  <c r="E113" i="12"/>
  <c r="F113" i="12"/>
  <c r="G113" i="12"/>
  <c r="H113" i="12"/>
  <c r="I113" i="12"/>
  <c r="J113" i="12"/>
  <c r="K113" i="12"/>
  <c r="L113" i="12"/>
  <c r="M113" i="12"/>
  <c r="N113" i="12"/>
  <c r="O113" i="12"/>
  <c r="P113" i="12"/>
  <c r="Q113" i="12"/>
  <c r="R113" i="12"/>
  <c r="S113" i="12"/>
  <c r="T113" i="12"/>
  <c r="U113" i="12"/>
  <c r="V113" i="12" s="1"/>
  <c r="B114" i="12"/>
  <c r="C114" i="12"/>
  <c r="D114" i="12"/>
  <c r="E114" i="12"/>
  <c r="F114" i="12"/>
  <c r="G114" i="12"/>
  <c r="H114" i="12"/>
  <c r="I114" i="12"/>
  <c r="J114" i="12"/>
  <c r="K114" i="12"/>
  <c r="L114" i="12"/>
  <c r="M114" i="12"/>
  <c r="N114" i="12"/>
  <c r="O114" i="12"/>
  <c r="P114" i="12"/>
  <c r="Q114" i="12"/>
  <c r="R114" i="12"/>
  <c r="S114" i="12"/>
  <c r="T114" i="12"/>
  <c r="U114" i="12"/>
  <c r="V114" i="12" s="1"/>
  <c r="B115" i="12"/>
  <c r="C115" i="12"/>
  <c r="D115" i="12"/>
  <c r="E115" i="12"/>
  <c r="F115" i="12"/>
  <c r="G115" i="12"/>
  <c r="H115" i="12"/>
  <c r="I115" i="12"/>
  <c r="J115" i="12"/>
  <c r="K115" i="12"/>
  <c r="L115" i="12"/>
  <c r="M115" i="12"/>
  <c r="N115" i="12"/>
  <c r="O115" i="12"/>
  <c r="P115" i="12"/>
  <c r="Q115" i="12"/>
  <c r="R115" i="12"/>
  <c r="S115" i="12"/>
  <c r="T115" i="12"/>
  <c r="U115" i="12"/>
  <c r="V115" i="12" s="1"/>
  <c r="B116" i="12"/>
  <c r="C116" i="12"/>
  <c r="D116" i="12"/>
  <c r="E116" i="12"/>
  <c r="F116" i="12"/>
  <c r="G116" i="12"/>
  <c r="H116" i="12"/>
  <c r="I116" i="12"/>
  <c r="J116" i="12"/>
  <c r="K116" i="12"/>
  <c r="L116" i="12"/>
  <c r="M116" i="12"/>
  <c r="N116" i="12"/>
  <c r="O116" i="12"/>
  <c r="P116" i="12"/>
  <c r="Q116" i="12"/>
  <c r="R116" i="12"/>
  <c r="S116" i="12"/>
  <c r="T116" i="12"/>
  <c r="U116" i="12"/>
  <c r="V116" i="12" s="1"/>
  <c r="B117" i="12"/>
  <c r="C117" i="12"/>
  <c r="D117" i="12"/>
  <c r="E117" i="12"/>
  <c r="F117" i="12"/>
  <c r="G117" i="12"/>
  <c r="H117" i="12"/>
  <c r="I117" i="12"/>
  <c r="J117" i="12"/>
  <c r="K117" i="12"/>
  <c r="L117" i="12"/>
  <c r="M117" i="12"/>
  <c r="N117" i="12"/>
  <c r="O117" i="12"/>
  <c r="P117" i="12"/>
  <c r="Q117" i="12"/>
  <c r="R117" i="12"/>
  <c r="S117" i="12"/>
  <c r="T117" i="12"/>
  <c r="U117" i="12"/>
  <c r="V117" i="12" s="1"/>
  <c r="B118" i="12"/>
  <c r="C118" i="12"/>
  <c r="D118" i="12"/>
  <c r="E118" i="12"/>
  <c r="F118" i="12"/>
  <c r="G118" i="12"/>
  <c r="H118" i="12"/>
  <c r="I118" i="12"/>
  <c r="J118" i="12"/>
  <c r="K118" i="12"/>
  <c r="L118" i="12"/>
  <c r="M118" i="12"/>
  <c r="N118" i="12"/>
  <c r="O118" i="12"/>
  <c r="P118" i="12"/>
  <c r="Q118" i="12"/>
  <c r="R118" i="12"/>
  <c r="S118" i="12"/>
  <c r="T118" i="12"/>
  <c r="U118" i="12"/>
  <c r="W118" i="12" s="1"/>
  <c r="B119" i="12"/>
  <c r="C119" i="12"/>
  <c r="D119" i="12"/>
  <c r="E119" i="12"/>
  <c r="F119" i="12"/>
  <c r="G119" i="12"/>
  <c r="H119" i="12"/>
  <c r="I119" i="12"/>
  <c r="J119" i="12"/>
  <c r="K119" i="12"/>
  <c r="L119" i="12"/>
  <c r="M119" i="12"/>
  <c r="N119" i="12"/>
  <c r="O119" i="12"/>
  <c r="P119" i="12"/>
  <c r="Q119" i="12"/>
  <c r="R119" i="12"/>
  <c r="S119" i="12"/>
  <c r="T119" i="12"/>
  <c r="U119" i="12"/>
  <c r="V119" i="12" s="1"/>
  <c r="B120" i="12"/>
  <c r="C120" i="12"/>
  <c r="D120" i="12"/>
  <c r="E120" i="12"/>
  <c r="F120" i="12"/>
  <c r="G120" i="12"/>
  <c r="H120" i="12"/>
  <c r="I120" i="12"/>
  <c r="J120" i="12"/>
  <c r="K120" i="12"/>
  <c r="L120" i="12"/>
  <c r="M120" i="12"/>
  <c r="N120" i="12"/>
  <c r="O120" i="12"/>
  <c r="P120" i="12"/>
  <c r="Q120" i="12"/>
  <c r="R120" i="12"/>
  <c r="S120" i="12"/>
  <c r="T120" i="12"/>
  <c r="U120" i="12"/>
  <c r="V120" i="12" s="1"/>
  <c r="B121" i="12"/>
  <c r="C121" i="12"/>
  <c r="D121" i="12"/>
  <c r="E121" i="12"/>
  <c r="F121" i="12"/>
  <c r="G121" i="12"/>
  <c r="H121" i="12"/>
  <c r="I121" i="12"/>
  <c r="J121" i="12"/>
  <c r="K121" i="12"/>
  <c r="L121" i="12"/>
  <c r="M121" i="12"/>
  <c r="N121" i="12"/>
  <c r="O121" i="12"/>
  <c r="P121" i="12"/>
  <c r="Q121" i="12"/>
  <c r="R121" i="12"/>
  <c r="S121" i="12"/>
  <c r="T121" i="12"/>
  <c r="U121" i="12"/>
  <c r="V121" i="12" s="1"/>
  <c r="B122" i="12"/>
  <c r="C122" i="12"/>
  <c r="D122" i="12"/>
  <c r="E122" i="12"/>
  <c r="F122" i="12"/>
  <c r="G122" i="12"/>
  <c r="H122" i="12"/>
  <c r="I122" i="12"/>
  <c r="J122" i="12"/>
  <c r="K122" i="12"/>
  <c r="L122" i="12"/>
  <c r="M122" i="12"/>
  <c r="N122" i="12"/>
  <c r="O122" i="12"/>
  <c r="P122" i="12"/>
  <c r="Q122" i="12"/>
  <c r="R122" i="12"/>
  <c r="S122" i="12"/>
  <c r="T122" i="12"/>
  <c r="U122" i="12"/>
  <c r="Y122" i="12" s="1"/>
  <c r="B123" i="12"/>
  <c r="C123" i="12"/>
  <c r="D123" i="12"/>
  <c r="E123" i="12"/>
  <c r="F123" i="12"/>
  <c r="G123" i="12"/>
  <c r="H123" i="12"/>
  <c r="I123" i="12"/>
  <c r="J123" i="12"/>
  <c r="K123" i="12"/>
  <c r="L123" i="12"/>
  <c r="M123" i="12"/>
  <c r="N123" i="12"/>
  <c r="O123" i="12"/>
  <c r="P123" i="12"/>
  <c r="Q123" i="12"/>
  <c r="R123" i="12"/>
  <c r="S123" i="12"/>
  <c r="T123" i="12"/>
  <c r="U123" i="12"/>
  <c r="V123" i="12" s="1"/>
  <c r="B124" i="12"/>
  <c r="C124" i="12"/>
  <c r="D124" i="12"/>
  <c r="E124" i="12"/>
  <c r="F124" i="12"/>
  <c r="G124" i="12"/>
  <c r="H124" i="12"/>
  <c r="I124" i="12"/>
  <c r="J124" i="12"/>
  <c r="K124" i="12"/>
  <c r="L124" i="12"/>
  <c r="M124" i="12"/>
  <c r="N124" i="12"/>
  <c r="O124" i="12"/>
  <c r="P124" i="12"/>
  <c r="Q124" i="12"/>
  <c r="R124" i="12"/>
  <c r="S124" i="12"/>
  <c r="T124" i="12"/>
  <c r="U124" i="12"/>
  <c r="V124" i="12" s="1"/>
  <c r="B125" i="12"/>
  <c r="C125" i="12"/>
  <c r="D125" i="12"/>
  <c r="E125" i="12"/>
  <c r="F125" i="12"/>
  <c r="G125" i="12"/>
  <c r="H125" i="12"/>
  <c r="I125" i="12"/>
  <c r="J125" i="12"/>
  <c r="K125" i="12"/>
  <c r="L125" i="12"/>
  <c r="M125" i="12"/>
  <c r="N125" i="12"/>
  <c r="O125" i="12"/>
  <c r="P125" i="12"/>
  <c r="Q125" i="12"/>
  <c r="R125" i="12"/>
  <c r="S125" i="12"/>
  <c r="T125" i="12"/>
  <c r="U125" i="12"/>
  <c r="V125" i="12" s="1"/>
  <c r="B126" i="12"/>
  <c r="C126" i="12"/>
  <c r="D126" i="12"/>
  <c r="E126" i="12"/>
  <c r="F126" i="12"/>
  <c r="G126" i="12"/>
  <c r="H126" i="12"/>
  <c r="I126" i="12"/>
  <c r="J126" i="12"/>
  <c r="K126" i="12"/>
  <c r="L126" i="12"/>
  <c r="M126" i="12"/>
  <c r="N126" i="12"/>
  <c r="O126" i="12"/>
  <c r="P126" i="12"/>
  <c r="Q126" i="12"/>
  <c r="R126" i="12"/>
  <c r="S126" i="12"/>
  <c r="T126" i="12"/>
  <c r="U126" i="12"/>
  <c r="W126" i="12" s="1"/>
  <c r="B127" i="12"/>
  <c r="C127" i="12"/>
  <c r="D127" i="12"/>
  <c r="E127" i="12"/>
  <c r="F127" i="12"/>
  <c r="G127" i="12"/>
  <c r="H127" i="12"/>
  <c r="I127" i="12"/>
  <c r="J127" i="12"/>
  <c r="K127" i="12"/>
  <c r="L127" i="12"/>
  <c r="M127" i="12"/>
  <c r="N127" i="12"/>
  <c r="O127" i="12"/>
  <c r="P127" i="12"/>
  <c r="Q127" i="12"/>
  <c r="R127" i="12"/>
  <c r="S127" i="12"/>
  <c r="T127" i="12"/>
  <c r="U127" i="12"/>
  <c r="Y127" i="12" s="1"/>
  <c r="B128" i="12"/>
  <c r="C128" i="12"/>
  <c r="D128" i="12"/>
  <c r="E128" i="12"/>
  <c r="F128" i="12"/>
  <c r="G128" i="12"/>
  <c r="H128" i="12"/>
  <c r="I128" i="12"/>
  <c r="J128" i="12"/>
  <c r="K128" i="12"/>
  <c r="L128" i="12"/>
  <c r="M128" i="12"/>
  <c r="N128" i="12"/>
  <c r="O128" i="12"/>
  <c r="P128" i="12"/>
  <c r="Q128" i="12"/>
  <c r="R128" i="12"/>
  <c r="S128" i="12"/>
  <c r="T128" i="12"/>
  <c r="U128" i="12"/>
  <c r="V128" i="12" s="1"/>
  <c r="B129" i="12"/>
  <c r="C129" i="12"/>
  <c r="D129" i="12"/>
  <c r="E129" i="12"/>
  <c r="F129" i="12"/>
  <c r="G129" i="12"/>
  <c r="H129" i="12"/>
  <c r="I129" i="12"/>
  <c r="J129" i="12"/>
  <c r="K129" i="12"/>
  <c r="L129" i="12"/>
  <c r="M129" i="12"/>
  <c r="N129" i="12"/>
  <c r="O129" i="12"/>
  <c r="P129" i="12"/>
  <c r="Q129" i="12"/>
  <c r="R129" i="12"/>
  <c r="S129" i="12"/>
  <c r="T129" i="12"/>
  <c r="U129" i="12"/>
  <c r="V129" i="12" s="1"/>
  <c r="B130" i="12"/>
  <c r="C130" i="12"/>
  <c r="D130" i="12"/>
  <c r="E130" i="12"/>
  <c r="F130" i="12"/>
  <c r="G130" i="12"/>
  <c r="H130" i="12"/>
  <c r="I130" i="12"/>
  <c r="J130" i="12"/>
  <c r="K130" i="12"/>
  <c r="L130" i="12"/>
  <c r="M130" i="12"/>
  <c r="N130" i="12"/>
  <c r="O130" i="12"/>
  <c r="P130" i="12"/>
  <c r="Q130" i="12"/>
  <c r="R130" i="12"/>
  <c r="S130" i="12"/>
  <c r="T130" i="12"/>
  <c r="U130" i="12"/>
  <c r="W130" i="12" s="1"/>
  <c r="B131" i="12"/>
  <c r="C131" i="12"/>
  <c r="D131" i="12"/>
  <c r="E131" i="12"/>
  <c r="F131" i="12"/>
  <c r="G131" i="12"/>
  <c r="H131" i="12"/>
  <c r="I131" i="12"/>
  <c r="J131" i="12"/>
  <c r="K131" i="12"/>
  <c r="L131" i="12"/>
  <c r="M131" i="12"/>
  <c r="N131" i="12"/>
  <c r="O131" i="12"/>
  <c r="P131" i="12"/>
  <c r="Q131" i="12"/>
  <c r="R131" i="12"/>
  <c r="S131" i="12"/>
  <c r="T131" i="12"/>
  <c r="U131" i="12"/>
  <c r="AA131" i="12" s="1"/>
  <c r="B132" i="12"/>
  <c r="C132" i="12"/>
  <c r="D132" i="12"/>
  <c r="E132" i="12"/>
  <c r="F132" i="12"/>
  <c r="G132" i="12"/>
  <c r="H132" i="12"/>
  <c r="I132" i="12"/>
  <c r="J132" i="12"/>
  <c r="K132" i="12"/>
  <c r="L132" i="12"/>
  <c r="M132" i="12"/>
  <c r="N132" i="12"/>
  <c r="O132" i="12"/>
  <c r="P132" i="12"/>
  <c r="Q132" i="12"/>
  <c r="R132" i="12"/>
  <c r="S132" i="12"/>
  <c r="T132" i="12"/>
  <c r="U132" i="12"/>
  <c r="V132" i="12" s="1"/>
  <c r="B133" i="12"/>
  <c r="C133" i="12"/>
  <c r="D133" i="12"/>
  <c r="E133" i="12"/>
  <c r="F133" i="12"/>
  <c r="G133" i="12"/>
  <c r="H133" i="12"/>
  <c r="I133" i="12"/>
  <c r="J133" i="12"/>
  <c r="K133" i="12"/>
  <c r="L133" i="12"/>
  <c r="M133" i="12"/>
  <c r="N133" i="12"/>
  <c r="O133" i="12"/>
  <c r="P133" i="12"/>
  <c r="Q133" i="12"/>
  <c r="R133" i="12"/>
  <c r="S133" i="12"/>
  <c r="T133" i="12"/>
  <c r="U133" i="12"/>
  <c r="V133" i="12" s="1"/>
  <c r="B134" i="12"/>
  <c r="C134" i="12"/>
  <c r="D134" i="12"/>
  <c r="E134" i="12"/>
  <c r="F134" i="12"/>
  <c r="G134" i="12"/>
  <c r="H134" i="12"/>
  <c r="I134" i="12"/>
  <c r="J134" i="12"/>
  <c r="K134" i="12"/>
  <c r="L134" i="12"/>
  <c r="M134" i="12"/>
  <c r="N134" i="12"/>
  <c r="O134" i="12"/>
  <c r="P134" i="12"/>
  <c r="Q134" i="12"/>
  <c r="R134" i="12"/>
  <c r="S134" i="12"/>
  <c r="T134" i="12"/>
  <c r="U134" i="12"/>
  <c r="W134" i="12" s="1"/>
  <c r="B135" i="12"/>
  <c r="C135" i="12"/>
  <c r="D135" i="12"/>
  <c r="E135" i="12"/>
  <c r="F135" i="12"/>
  <c r="G135" i="12"/>
  <c r="H135" i="12"/>
  <c r="I135" i="12"/>
  <c r="J135" i="12"/>
  <c r="K135" i="12"/>
  <c r="L135" i="12"/>
  <c r="M135" i="12"/>
  <c r="N135" i="12"/>
  <c r="O135" i="12"/>
  <c r="P135" i="12"/>
  <c r="Q135" i="12"/>
  <c r="R135" i="12"/>
  <c r="S135" i="12"/>
  <c r="T135" i="12"/>
  <c r="U135" i="12"/>
  <c r="V135" i="12" s="1"/>
  <c r="B136" i="12"/>
  <c r="C136" i="12"/>
  <c r="D136" i="12"/>
  <c r="E136" i="12"/>
  <c r="F136" i="12"/>
  <c r="G136" i="12"/>
  <c r="H136" i="12"/>
  <c r="I136" i="12"/>
  <c r="J136" i="12"/>
  <c r="K136" i="12"/>
  <c r="L136" i="12"/>
  <c r="M136" i="12"/>
  <c r="N136" i="12"/>
  <c r="O136" i="12"/>
  <c r="P136" i="12"/>
  <c r="Q136" i="12"/>
  <c r="R136" i="12"/>
  <c r="S136" i="12"/>
  <c r="T136" i="12"/>
  <c r="U136" i="12"/>
  <c r="V136" i="12" s="1"/>
  <c r="B137" i="12"/>
  <c r="C137" i="12"/>
  <c r="D137" i="12"/>
  <c r="E137" i="12"/>
  <c r="F137" i="12"/>
  <c r="G137" i="12"/>
  <c r="H137" i="12"/>
  <c r="I137" i="12"/>
  <c r="J137" i="12"/>
  <c r="K137" i="12"/>
  <c r="L137" i="12"/>
  <c r="M137" i="12"/>
  <c r="N137" i="12"/>
  <c r="O137" i="12"/>
  <c r="P137" i="12"/>
  <c r="Q137" i="12"/>
  <c r="R137" i="12"/>
  <c r="S137" i="12"/>
  <c r="T137" i="12"/>
  <c r="U137" i="12"/>
  <c r="V137" i="12" s="1"/>
  <c r="B138" i="12"/>
  <c r="C138" i="12"/>
  <c r="D138" i="12"/>
  <c r="E138" i="12"/>
  <c r="F138" i="12"/>
  <c r="G138" i="12"/>
  <c r="H138" i="12"/>
  <c r="I138" i="12"/>
  <c r="J138" i="12"/>
  <c r="K138" i="12"/>
  <c r="L138" i="12"/>
  <c r="M138" i="12"/>
  <c r="N138" i="12"/>
  <c r="O138" i="12"/>
  <c r="P138" i="12"/>
  <c r="Q138" i="12"/>
  <c r="R138" i="12"/>
  <c r="S138" i="12"/>
  <c r="T138" i="12"/>
  <c r="U138" i="12"/>
  <c r="W138" i="12" s="1"/>
  <c r="B139" i="12"/>
  <c r="C139" i="12"/>
  <c r="D139" i="12"/>
  <c r="E139" i="12"/>
  <c r="F139" i="12"/>
  <c r="G139" i="12"/>
  <c r="H139" i="12"/>
  <c r="I139" i="12"/>
  <c r="J139" i="12"/>
  <c r="K139" i="12"/>
  <c r="L139" i="12"/>
  <c r="M139" i="12"/>
  <c r="N139" i="12"/>
  <c r="O139" i="12"/>
  <c r="P139" i="12"/>
  <c r="Q139" i="12"/>
  <c r="R139" i="12"/>
  <c r="S139" i="12"/>
  <c r="T139" i="12"/>
  <c r="U139" i="12"/>
  <c r="V139" i="12" s="1"/>
  <c r="B140" i="12"/>
  <c r="C140" i="12"/>
  <c r="D140" i="12"/>
  <c r="E140" i="12"/>
  <c r="F140" i="12"/>
  <c r="G140" i="12"/>
  <c r="H140" i="12"/>
  <c r="I140" i="12"/>
  <c r="J140" i="12"/>
  <c r="K140" i="12"/>
  <c r="L140" i="12"/>
  <c r="M140" i="12"/>
  <c r="N140" i="12"/>
  <c r="O140" i="12"/>
  <c r="P140" i="12"/>
  <c r="Q140" i="12"/>
  <c r="R140" i="12"/>
  <c r="S140" i="12"/>
  <c r="T140" i="12"/>
  <c r="U140" i="12"/>
  <c r="V140" i="12" s="1"/>
  <c r="B141" i="12"/>
  <c r="C141" i="12"/>
  <c r="D141" i="12"/>
  <c r="E141" i="12"/>
  <c r="F141" i="12"/>
  <c r="G141" i="12"/>
  <c r="H141" i="12"/>
  <c r="I141" i="12"/>
  <c r="J141" i="12"/>
  <c r="K141" i="12"/>
  <c r="L141" i="12"/>
  <c r="M141" i="12"/>
  <c r="N141" i="12"/>
  <c r="O141" i="12"/>
  <c r="P141" i="12"/>
  <c r="Q141" i="12"/>
  <c r="R141" i="12"/>
  <c r="S141" i="12"/>
  <c r="T141" i="12"/>
  <c r="U141" i="12"/>
  <c r="V141" i="12" s="1"/>
  <c r="B142" i="12"/>
  <c r="C142" i="12"/>
  <c r="D142" i="12"/>
  <c r="E142" i="12"/>
  <c r="F142" i="12"/>
  <c r="G142" i="12"/>
  <c r="H142" i="12"/>
  <c r="I142" i="12"/>
  <c r="J142" i="12"/>
  <c r="K142" i="12"/>
  <c r="L142" i="12"/>
  <c r="M142" i="12"/>
  <c r="N142" i="12"/>
  <c r="O142" i="12"/>
  <c r="P142" i="12"/>
  <c r="Q142" i="12"/>
  <c r="R142" i="12"/>
  <c r="S142" i="12"/>
  <c r="T142" i="12"/>
  <c r="U142" i="12"/>
  <c r="W142" i="12" s="1"/>
  <c r="B143" i="12"/>
  <c r="C143" i="12"/>
  <c r="D143" i="12"/>
  <c r="E143" i="12"/>
  <c r="F143" i="12"/>
  <c r="G143" i="12"/>
  <c r="H143" i="12"/>
  <c r="I143" i="12"/>
  <c r="J143" i="12"/>
  <c r="K143" i="12"/>
  <c r="L143" i="12"/>
  <c r="M143" i="12"/>
  <c r="N143" i="12"/>
  <c r="O143" i="12"/>
  <c r="P143" i="12"/>
  <c r="Q143" i="12"/>
  <c r="R143" i="12"/>
  <c r="S143" i="12"/>
  <c r="T143" i="12"/>
  <c r="U143" i="12"/>
  <c r="Z143" i="12" s="1"/>
  <c r="B144" i="12"/>
  <c r="C144" i="12"/>
  <c r="D144" i="12"/>
  <c r="E144" i="12"/>
  <c r="F144" i="12"/>
  <c r="G144" i="12"/>
  <c r="H144" i="12"/>
  <c r="I144" i="12"/>
  <c r="J144" i="12"/>
  <c r="K144" i="12"/>
  <c r="L144" i="12"/>
  <c r="M144" i="12"/>
  <c r="N144" i="12"/>
  <c r="O144" i="12"/>
  <c r="P144" i="12"/>
  <c r="Q144" i="12"/>
  <c r="R144" i="12"/>
  <c r="S144" i="12"/>
  <c r="T144" i="12"/>
  <c r="U144" i="12"/>
  <c r="V144" i="12" s="1"/>
  <c r="B145" i="12"/>
  <c r="C145" i="12"/>
  <c r="D145" i="12"/>
  <c r="E145" i="12"/>
  <c r="F145" i="12"/>
  <c r="G145" i="12"/>
  <c r="H145" i="12"/>
  <c r="I145" i="12"/>
  <c r="J145" i="12"/>
  <c r="K145" i="12"/>
  <c r="L145" i="12"/>
  <c r="M145" i="12"/>
  <c r="N145" i="12"/>
  <c r="O145" i="12"/>
  <c r="P145" i="12"/>
  <c r="Q145" i="12"/>
  <c r="R145" i="12"/>
  <c r="S145" i="12"/>
  <c r="T145" i="12"/>
  <c r="U145" i="12"/>
  <c r="V145" i="12" s="1"/>
  <c r="B146" i="12"/>
  <c r="C146" i="12"/>
  <c r="D146" i="12"/>
  <c r="E146" i="12"/>
  <c r="F146" i="12"/>
  <c r="G146" i="12"/>
  <c r="H146" i="12"/>
  <c r="I146" i="12"/>
  <c r="J146" i="12"/>
  <c r="K146" i="12"/>
  <c r="L146" i="12"/>
  <c r="M146" i="12"/>
  <c r="N146" i="12"/>
  <c r="O146" i="12"/>
  <c r="P146" i="12"/>
  <c r="Q146" i="12"/>
  <c r="R146" i="12"/>
  <c r="S146" i="12"/>
  <c r="T146" i="12"/>
  <c r="U146" i="12"/>
  <c r="W146" i="12" s="1"/>
  <c r="B147" i="12"/>
  <c r="C147" i="12"/>
  <c r="D147" i="12"/>
  <c r="E147" i="12"/>
  <c r="F147" i="12"/>
  <c r="G147" i="12"/>
  <c r="H147" i="12"/>
  <c r="I147" i="12"/>
  <c r="J147" i="12"/>
  <c r="K147" i="12"/>
  <c r="L147" i="12"/>
  <c r="M147" i="12"/>
  <c r="N147" i="12"/>
  <c r="O147" i="12"/>
  <c r="P147" i="12"/>
  <c r="Q147" i="12"/>
  <c r="R147" i="12"/>
  <c r="S147" i="12"/>
  <c r="T147" i="12"/>
  <c r="U147" i="12"/>
  <c r="AA147" i="12" s="1"/>
  <c r="B148" i="12"/>
  <c r="C148" i="12"/>
  <c r="D148" i="12"/>
  <c r="E148" i="12"/>
  <c r="F148" i="12"/>
  <c r="G148" i="12"/>
  <c r="H148" i="12"/>
  <c r="I148" i="12"/>
  <c r="J148" i="12"/>
  <c r="K148" i="12"/>
  <c r="L148" i="12"/>
  <c r="M148" i="12"/>
  <c r="N148" i="12"/>
  <c r="O148" i="12"/>
  <c r="P148" i="12"/>
  <c r="Q148" i="12"/>
  <c r="R148" i="12"/>
  <c r="S148" i="12"/>
  <c r="T148" i="12"/>
  <c r="U148" i="12"/>
  <c r="V148" i="12" s="1"/>
  <c r="B149" i="12"/>
  <c r="C149" i="12"/>
  <c r="D149" i="12"/>
  <c r="E149" i="12"/>
  <c r="F149" i="12"/>
  <c r="G149" i="12"/>
  <c r="H149" i="12"/>
  <c r="I149" i="12"/>
  <c r="J149" i="12"/>
  <c r="K149" i="12"/>
  <c r="L149" i="12"/>
  <c r="M149" i="12"/>
  <c r="N149" i="12"/>
  <c r="O149" i="12"/>
  <c r="P149" i="12"/>
  <c r="Q149" i="12"/>
  <c r="R149" i="12"/>
  <c r="S149" i="12"/>
  <c r="T149" i="12"/>
  <c r="U149" i="12"/>
  <c r="Z149" i="12" s="1"/>
  <c r="B150" i="12"/>
  <c r="C150" i="12"/>
  <c r="D150" i="12"/>
  <c r="E150" i="12"/>
  <c r="F150" i="12"/>
  <c r="G150" i="12"/>
  <c r="H150" i="12"/>
  <c r="I150" i="12"/>
  <c r="J150" i="12"/>
  <c r="K150" i="12"/>
  <c r="L150" i="12"/>
  <c r="M150" i="12"/>
  <c r="N150" i="12"/>
  <c r="O150" i="12"/>
  <c r="P150" i="12"/>
  <c r="Q150" i="12"/>
  <c r="R150" i="12"/>
  <c r="S150" i="12"/>
  <c r="T150" i="12"/>
  <c r="U150" i="12"/>
  <c r="W150" i="12" s="1"/>
  <c r="B151" i="12"/>
  <c r="C151" i="12"/>
  <c r="D151" i="12"/>
  <c r="E151" i="12"/>
  <c r="F151" i="12"/>
  <c r="G151" i="12"/>
  <c r="H151" i="12"/>
  <c r="I151" i="12"/>
  <c r="J151" i="12"/>
  <c r="K151" i="12"/>
  <c r="L151" i="12"/>
  <c r="M151" i="12"/>
  <c r="N151" i="12"/>
  <c r="O151" i="12"/>
  <c r="P151" i="12"/>
  <c r="Q151" i="12"/>
  <c r="R151" i="12"/>
  <c r="S151" i="12"/>
  <c r="T151" i="12"/>
  <c r="U151" i="12"/>
  <c r="V151" i="12" s="1"/>
  <c r="B152" i="12"/>
  <c r="C152" i="12"/>
  <c r="D152" i="12"/>
  <c r="E152" i="12"/>
  <c r="F152" i="12"/>
  <c r="G152" i="12"/>
  <c r="H152" i="12"/>
  <c r="I152" i="12"/>
  <c r="J152" i="12"/>
  <c r="K152" i="12"/>
  <c r="L152" i="12"/>
  <c r="M152" i="12"/>
  <c r="N152" i="12"/>
  <c r="O152" i="12"/>
  <c r="P152" i="12"/>
  <c r="Q152" i="12"/>
  <c r="R152" i="12"/>
  <c r="S152" i="12"/>
  <c r="T152" i="12"/>
  <c r="U152" i="12"/>
  <c r="V152" i="12" s="1"/>
  <c r="Z196" i="12" l="1"/>
  <c r="AA106" i="12"/>
  <c r="AA142" i="12"/>
  <c r="X142" i="12"/>
  <c r="Y106" i="12"/>
  <c r="V127" i="12"/>
  <c r="X241" i="12"/>
  <c r="Y230" i="12"/>
  <c r="Y210" i="12"/>
  <c r="AA213" i="12"/>
  <c r="V242" i="12"/>
  <c r="Y242" i="12"/>
  <c r="Z241" i="12"/>
  <c r="AA119" i="12"/>
  <c r="X242" i="12"/>
  <c r="Y241" i="12"/>
  <c r="Z193" i="12"/>
  <c r="X193" i="12"/>
  <c r="Z106" i="12"/>
  <c r="AA194" i="12"/>
  <c r="AA254" i="12"/>
  <c r="AA241" i="12"/>
  <c r="AA230" i="12"/>
  <c r="Y142" i="12"/>
  <c r="X125" i="12"/>
  <c r="X91" i="12"/>
  <c r="AA246" i="12"/>
  <c r="AA151" i="12"/>
  <c r="V142" i="12"/>
  <c r="V109" i="12"/>
  <c r="V251" i="12"/>
  <c r="W242" i="12"/>
  <c r="X226" i="12"/>
  <c r="W226" i="12"/>
  <c r="AA101" i="12"/>
  <c r="AA195" i="12"/>
  <c r="AA262" i="12"/>
  <c r="V226" i="12"/>
  <c r="W110" i="12"/>
  <c r="V187" i="12"/>
  <c r="V166" i="12"/>
  <c r="V165" i="12"/>
  <c r="Z230" i="12"/>
  <c r="AA126" i="12"/>
  <c r="AA105" i="12"/>
  <c r="Y254" i="12"/>
  <c r="X230" i="12"/>
  <c r="Y225" i="12"/>
  <c r="Z142" i="12"/>
  <c r="Z133" i="12"/>
  <c r="X126" i="12"/>
  <c r="X111" i="12"/>
  <c r="X105" i="12"/>
  <c r="V170" i="12"/>
  <c r="V275" i="12"/>
  <c r="X261" i="12"/>
  <c r="X225" i="12"/>
  <c r="AA129" i="12"/>
  <c r="V126" i="12"/>
  <c r="X98" i="12"/>
  <c r="Z89" i="12"/>
  <c r="Z257" i="12"/>
  <c r="Y250" i="12"/>
  <c r="V219" i="12"/>
  <c r="AA206" i="12"/>
  <c r="Z107" i="12"/>
  <c r="Z99" i="12"/>
  <c r="Y191" i="12"/>
  <c r="V182" i="12"/>
  <c r="W262" i="12"/>
  <c r="AA232" i="12"/>
  <c r="V213" i="12"/>
  <c r="V99" i="12"/>
  <c r="Z90" i="12"/>
  <c r="AA107" i="12"/>
  <c r="W99" i="12"/>
  <c r="Y98" i="12"/>
  <c r="V97" i="12"/>
  <c r="V163" i="12"/>
  <c r="Z155" i="12"/>
  <c r="X265" i="12"/>
  <c r="X262" i="12"/>
  <c r="Y261" i="12"/>
  <c r="V258" i="12"/>
  <c r="Z250" i="12"/>
  <c r="Z225" i="12"/>
  <c r="AA210" i="12"/>
  <c r="V207" i="12"/>
  <c r="V297" i="12"/>
  <c r="X122" i="12"/>
  <c r="AA115" i="12"/>
  <c r="Y107" i="12"/>
  <c r="Z197" i="12"/>
  <c r="X196" i="12"/>
  <c r="Z195" i="12"/>
  <c r="Z194" i="12"/>
  <c r="AA229" i="12"/>
  <c r="X127" i="12"/>
  <c r="Z126" i="12"/>
  <c r="AA125" i="12"/>
  <c r="W122" i="12"/>
  <c r="Z115" i="12"/>
  <c r="X107" i="12"/>
  <c r="X197" i="12"/>
  <c r="W196" i="12"/>
  <c r="Y195" i="12"/>
  <c r="Y194" i="12"/>
  <c r="AA248" i="12"/>
  <c r="Z229" i="12"/>
  <c r="V216" i="12"/>
  <c r="V211" i="12"/>
  <c r="V293" i="12"/>
  <c r="V138" i="12"/>
  <c r="W127" i="12"/>
  <c r="Y126" i="12"/>
  <c r="Z125" i="12"/>
  <c r="V122" i="12"/>
  <c r="W115" i="12"/>
  <c r="W107" i="12"/>
  <c r="AA99" i="12"/>
  <c r="AA89" i="12"/>
  <c r="V197" i="12"/>
  <c r="V196" i="12"/>
  <c r="X195" i="12"/>
  <c r="V194" i="12"/>
  <c r="W179" i="12"/>
  <c r="Z248" i="12"/>
  <c r="V235" i="12"/>
  <c r="Y229" i="12"/>
  <c r="Y214" i="12"/>
  <c r="V291" i="12"/>
  <c r="V288" i="12"/>
  <c r="Y99" i="12"/>
  <c r="AA98" i="12"/>
  <c r="AA97" i="12"/>
  <c r="V168" i="12"/>
  <c r="Z262" i="12"/>
  <c r="AA261" i="12"/>
  <c r="X258" i="12"/>
  <c r="Y257" i="12"/>
  <c r="Z252" i="12"/>
  <c r="AA249" i="12"/>
  <c r="AA242" i="12"/>
  <c r="V217" i="12"/>
  <c r="AA209" i="12"/>
  <c r="V202" i="12"/>
  <c r="Z98" i="12"/>
  <c r="Z97" i="12"/>
  <c r="W163" i="12"/>
  <c r="AA155" i="12"/>
  <c r="Y262" i="12"/>
  <c r="Z261" i="12"/>
  <c r="W258" i="12"/>
  <c r="X257" i="12"/>
  <c r="V209" i="12"/>
  <c r="V278" i="12"/>
  <c r="X250" i="12"/>
  <c r="Z249" i="12"/>
  <c r="Z234" i="12"/>
  <c r="AA135" i="12"/>
  <c r="AA149" i="12"/>
  <c r="AA146" i="12"/>
  <c r="AA145" i="12"/>
  <c r="Z135" i="12"/>
  <c r="Z101" i="12"/>
  <c r="W195" i="12"/>
  <c r="Z266" i="12"/>
  <c r="W250" i="12"/>
  <c r="Y249" i="12"/>
  <c r="V234" i="12"/>
  <c r="W230" i="12"/>
  <c r="V227" i="12"/>
  <c r="V223" i="12"/>
  <c r="Z147" i="12"/>
  <c r="Z146" i="12"/>
  <c r="AA143" i="12"/>
  <c r="W135" i="12"/>
  <c r="V118" i="12"/>
  <c r="AA113" i="12"/>
  <c r="AA110" i="12"/>
  <c r="AA109" i="12"/>
  <c r="V101" i="12"/>
  <c r="AA91" i="12"/>
  <c r="AA90" i="12"/>
  <c r="Z188" i="12"/>
  <c r="X183" i="12"/>
  <c r="V156" i="12"/>
  <c r="V274" i="12"/>
  <c r="V266" i="12"/>
  <c r="V259" i="12"/>
  <c r="V255" i="12"/>
  <c r="AA252" i="12"/>
  <c r="V250" i="12"/>
  <c r="X249" i="12"/>
  <c r="V220" i="12"/>
  <c r="AA217" i="12"/>
  <c r="AA214" i="12"/>
  <c r="Z202" i="12"/>
  <c r="Y147" i="12"/>
  <c r="Y146" i="12"/>
  <c r="Y143" i="12"/>
  <c r="AA130" i="12"/>
  <c r="Z111" i="12"/>
  <c r="Z110" i="12"/>
  <c r="Z91" i="12"/>
  <c r="AA191" i="12"/>
  <c r="W183" i="12"/>
  <c r="Y170" i="12"/>
  <c r="X147" i="12"/>
  <c r="V146" i="12"/>
  <c r="X143" i="12"/>
  <c r="AA141" i="12"/>
  <c r="Z131" i="12"/>
  <c r="Z130" i="12"/>
  <c r="AA127" i="12"/>
  <c r="AA122" i="12"/>
  <c r="X121" i="12"/>
  <c r="Y111" i="12"/>
  <c r="Y110" i="12"/>
  <c r="Y94" i="12"/>
  <c r="Y91" i="12"/>
  <c r="Z192" i="12"/>
  <c r="Z191" i="12"/>
  <c r="V181" i="12"/>
  <c r="X170" i="12"/>
  <c r="V160" i="12"/>
  <c r="V267" i="12"/>
  <c r="Z232" i="12"/>
  <c r="AA218" i="12"/>
  <c r="V208" i="12"/>
  <c r="AA205" i="12"/>
  <c r="Z198" i="12"/>
  <c r="W143" i="12"/>
  <c r="Y131" i="12"/>
  <c r="Y130" i="12"/>
  <c r="X192" i="12"/>
  <c r="W176" i="12"/>
  <c r="W167" i="12"/>
  <c r="Z256" i="12"/>
  <c r="AA253" i="12"/>
  <c r="AA240" i="12"/>
  <c r="V221" i="12"/>
  <c r="Y218" i="12"/>
  <c r="V215" i="12"/>
  <c r="V205" i="12"/>
  <c r="V198" i="12"/>
  <c r="V295" i="12"/>
  <c r="V285" i="12"/>
  <c r="Z141" i="12"/>
  <c r="V143" i="12"/>
  <c r="X141" i="12"/>
  <c r="X131" i="12"/>
  <c r="V130" i="12"/>
  <c r="W192" i="12"/>
  <c r="V176" i="12"/>
  <c r="V167" i="12"/>
  <c r="V164" i="12"/>
  <c r="V243" i="12"/>
  <c r="Z240" i="12"/>
  <c r="X233" i="12"/>
  <c r="V212" i="12"/>
  <c r="W282" i="12"/>
  <c r="Y206" i="12"/>
  <c r="V299" i="12"/>
  <c r="V282" i="12"/>
  <c r="W102" i="12"/>
  <c r="X102" i="12"/>
  <c r="W270" i="12"/>
  <c r="X270" i="12"/>
  <c r="Y270" i="12"/>
  <c r="Z270" i="12"/>
  <c r="AA270" i="12"/>
  <c r="V270" i="12"/>
  <c r="X263" i="12"/>
  <c r="V263" i="12"/>
  <c r="X231" i="12"/>
  <c r="V231" i="12"/>
  <c r="Z151" i="12"/>
  <c r="W147" i="12"/>
  <c r="W131" i="12"/>
  <c r="Z129" i="12"/>
  <c r="AA123" i="12"/>
  <c r="Z119" i="12"/>
  <c r="Y115" i="12"/>
  <c r="AA114" i="12"/>
  <c r="W111" i="12"/>
  <c r="X106" i="12"/>
  <c r="Y183" i="12"/>
  <c r="Z183" i="12"/>
  <c r="AA183" i="12"/>
  <c r="W174" i="12"/>
  <c r="V174" i="12"/>
  <c r="X174" i="12"/>
  <c r="Y174" i="12"/>
  <c r="Z174" i="12"/>
  <c r="AA174" i="12"/>
  <c r="Y172" i="12"/>
  <c r="V172" i="12"/>
  <c r="W172" i="12"/>
  <c r="X172" i="12"/>
  <c r="Z172" i="12"/>
  <c r="W186" i="12"/>
  <c r="Y186" i="12"/>
  <c r="Z186" i="12"/>
  <c r="AA186" i="12"/>
  <c r="Z145" i="12"/>
  <c r="AA139" i="12"/>
  <c r="Y135" i="12"/>
  <c r="AA134" i="12"/>
  <c r="Y151" i="12"/>
  <c r="AA150" i="12"/>
  <c r="V147" i="12"/>
  <c r="X146" i="12"/>
  <c r="X145" i="12"/>
  <c r="Z139" i="12"/>
  <c r="X135" i="12"/>
  <c r="Z134" i="12"/>
  <c r="AA133" i="12"/>
  <c r="V131" i="12"/>
  <c r="X130" i="12"/>
  <c r="X129" i="12"/>
  <c r="Z123" i="12"/>
  <c r="Y119" i="12"/>
  <c r="AA118" i="12"/>
  <c r="X115" i="12"/>
  <c r="Z114" i="12"/>
  <c r="V111" i="12"/>
  <c r="X110" i="12"/>
  <c r="Z109" i="12"/>
  <c r="V106" i="12"/>
  <c r="W105" i="12"/>
  <c r="Z105" i="12"/>
  <c r="AA103" i="12"/>
  <c r="Z94" i="12"/>
  <c r="V93" i="12"/>
  <c r="AA93" i="12"/>
  <c r="W187" i="12"/>
  <c r="X187" i="12"/>
  <c r="Y187" i="12"/>
  <c r="Z187" i="12"/>
  <c r="Y184" i="12"/>
  <c r="W184" i="12"/>
  <c r="X184" i="12"/>
  <c r="Z184" i="12"/>
  <c r="V169" i="12"/>
  <c r="V237" i="12"/>
  <c r="Y237" i="12"/>
  <c r="Z237" i="12"/>
  <c r="AA237" i="12"/>
  <c r="X237" i="12"/>
  <c r="AA138" i="12"/>
  <c r="X119" i="12"/>
  <c r="Z118" i="12"/>
  <c r="Y114" i="12"/>
  <c r="Z103" i="12"/>
  <c r="AA102" i="12"/>
  <c r="X95" i="12"/>
  <c r="W190" i="12"/>
  <c r="V190" i="12"/>
  <c r="X190" i="12"/>
  <c r="Y190" i="12"/>
  <c r="Z190" i="12"/>
  <c r="V269" i="12"/>
  <c r="Y269" i="12"/>
  <c r="Z269" i="12"/>
  <c r="AA269" i="12"/>
  <c r="X269" i="12"/>
  <c r="X151" i="12"/>
  <c r="Z150" i="12"/>
  <c r="Y139" i="12"/>
  <c r="Y134" i="12"/>
  <c r="Y123" i="12"/>
  <c r="W151" i="12"/>
  <c r="Y150" i="12"/>
  <c r="X149" i="12"/>
  <c r="X139" i="12"/>
  <c r="Z138" i="12"/>
  <c r="AA137" i="12"/>
  <c r="X134" i="12"/>
  <c r="X133" i="12"/>
  <c r="Z127" i="12"/>
  <c r="X123" i="12"/>
  <c r="Z122" i="12"/>
  <c r="W119" i="12"/>
  <c r="Y118" i="12"/>
  <c r="AA117" i="12"/>
  <c r="X114" i="12"/>
  <c r="Z113" i="12"/>
  <c r="Y103" i="12"/>
  <c r="Z102" i="12"/>
  <c r="W95" i="12"/>
  <c r="V228" i="12"/>
  <c r="AA228" i="12"/>
  <c r="Z228" i="12"/>
  <c r="X150" i="12"/>
  <c r="W139" i="12"/>
  <c r="Y138" i="12"/>
  <c r="Z137" i="12"/>
  <c r="V134" i="12"/>
  <c r="W123" i="12"/>
  <c r="AA121" i="12"/>
  <c r="X118" i="12"/>
  <c r="Z117" i="12"/>
  <c r="W114" i="12"/>
  <c r="X103" i="12"/>
  <c r="Y102" i="12"/>
  <c r="V94" i="12"/>
  <c r="AA94" i="12"/>
  <c r="AA185" i="12"/>
  <c r="X185" i="12"/>
  <c r="Z185" i="12"/>
  <c r="W173" i="12"/>
  <c r="V173" i="12"/>
  <c r="X173" i="12"/>
  <c r="Z173" i="12"/>
  <c r="AA173" i="12"/>
  <c r="V260" i="12"/>
  <c r="AA260" i="12"/>
  <c r="Z260" i="12"/>
  <c r="V150" i="12"/>
  <c r="X138" i="12"/>
  <c r="X137" i="12"/>
  <c r="Z121" i="12"/>
  <c r="X117" i="12"/>
  <c r="W103" i="12"/>
  <c r="V102" i="12"/>
  <c r="Y95" i="12"/>
  <c r="Z95" i="12"/>
  <c r="AA95" i="12"/>
  <c r="X186" i="12"/>
  <c r="W180" i="12"/>
  <c r="V171" i="12"/>
  <c r="W238" i="12"/>
  <c r="X238" i="12"/>
  <c r="Y238" i="12"/>
  <c r="Z238" i="12"/>
  <c r="AA238" i="12"/>
  <c r="V238" i="12"/>
  <c r="V279" i="12"/>
  <c r="AA266" i="12"/>
  <c r="Z254" i="12"/>
  <c r="AA234" i="12"/>
  <c r="Z218" i="12"/>
  <c r="Z214" i="12"/>
  <c r="Z210" i="12"/>
  <c r="Z206" i="12"/>
  <c r="AA202" i="12"/>
  <c r="AA198" i="12"/>
  <c r="W278" i="12"/>
  <c r="Y155" i="12"/>
  <c r="Y266" i="12"/>
  <c r="AA265" i="12"/>
  <c r="AA264" i="12"/>
  <c r="AA258" i="12"/>
  <c r="X254" i="12"/>
  <c r="Z253" i="12"/>
  <c r="Z246" i="12"/>
  <c r="Y234" i="12"/>
  <c r="AA233" i="12"/>
  <c r="X229" i="12"/>
  <c r="AA226" i="12"/>
  <c r="AA220" i="12"/>
  <c r="X218" i="12"/>
  <c r="Z217" i="12"/>
  <c r="AA216" i="12"/>
  <c r="X214" i="12"/>
  <c r="Z213" i="12"/>
  <c r="AA212" i="12"/>
  <c r="X210" i="12"/>
  <c r="Z209" i="12"/>
  <c r="AA208" i="12"/>
  <c r="X206" i="12"/>
  <c r="Z205" i="12"/>
  <c r="AA204" i="12"/>
  <c r="Y202" i="12"/>
  <c r="AA201" i="12"/>
  <c r="Y198" i="12"/>
  <c r="W286" i="12"/>
  <c r="W277" i="12"/>
  <c r="X101" i="12"/>
  <c r="V98" i="12"/>
  <c r="W91" i="12"/>
  <c r="Y90" i="12"/>
  <c r="X194" i="12"/>
  <c r="V193" i="12"/>
  <c r="V192" i="12"/>
  <c r="X191" i="12"/>
  <c r="Z189" i="12"/>
  <c r="X188" i="12"/>
  <c r="V177" i="12"/>
  <c r="W162" i="12"/>
  <c r="W159" i="12"/>
  <c r="X155" i="12"/>
  <c r="X266" i="12"/>
  <c r="Z265" i="12"/>
  <c r="Z264" i="12"/>
  <c r="Z258" i="12"/>
  <c r="W254" i="12"/>
  <c r="Y253" i="12"/>
  <c r="Y246" i="12"/>
  <c r="AA245" i="12"/>
  <c r="AA244" i="12"/>
  <c r="X234" i="12"/>
  <c r="Z233" i="12"/>
  <c r="Z226" i="12"/>
  <c r="W222" i="12"/>
  <c r="Z220" i="12"/>
  <c r="W218" i="12"/>
  <c r="Y217" i="12"/>
  <c r="Z216" i="12"/>
  <c r="W214" i="12"/>
  <c r="Y213" i="12"/>
  <c r="Z212" i="12"/>
  <c r="W210" i="12"/>
  <c r="Y209" i="12"/>
  <c r="Z208" i="12"/>
  <c r="W206" i="12"/>
  <c r="Y205" i="12"/>
  <c r="Z204" i="12"/>
  <c r="V203" i="12"/>
  <c r="X202" i="12"/>
  <c r="Z201" i="12"/>
  <c r="AA200" i="12"/>
  <c r="V199" i="12"/>
  <c r="X198" i="12"/>
  <c r="W298" i="12"/>
  <c r="W294" i="12"/>
  <c r="W290" i="12"/>
  <c r="V286" i="12"/>
  <c r="W281" i="12"/>
  <c r="V280" i="12"/>
  <c r="V277" i="12"/>
  <c r="X90" i="12"/>
  <c r="W191" i="12"/>
  <c r="X189" i="12"/>
  <c r="W188" i="12"/>
  <c r="V178" i="12"/>
  <c r="W175" i="12"/>
  <c r="V161" i="12"/>
  <c r="V159" i="12"/>
  <c r="W155" i="12"/>
  <c r="V276" i="12"/>
  <c r="Y265" i="12"/>
  <c r="AA257" i="12"/>
  <c r="AA256" i="12"/>
  <c r="X253" i="12"/>
  <c r="V247" i="12"/>
  <c r="X246" i="12"/>
  <c r="Z245" i="12"/>
  <c r="Z244" i="12"/>
  <c r="Y233" i="12"/>
  <c r="AA225" i="12"/>
  <c r="X220" i="12"/>
  <c r="X217" i="12"/>
  <c r="X216" i="12"/>
  <c r="X213" i="12"/>
  <c r="X212" i="12"/>
  <c r="X209" i="12"/>
  <c r="X208" i="12"/>
  <c r="X205" i="12"/>
  <c r="X204" i="12"/>
  <c r="Y201" i="12"/>
  <c r="Z200" i="12"/>
  <c r="V300" i="12"/>
  <c r="V296" i="12"/>
  <c r="V292" i="12"/>
  <c r="V284" i="12"/>
  <c r="V189" i="12"/>
  <c r="V188" i="12"/>
  <c r="AA170" i="12"/>
  <c r="Z168" i="12"/>
  <c r="W158" i="12"/>
  <c r="AA268" i="12"/>
  <c r="W246" i="12"/>
  <c r="Y245" i="12"/>
  <c r="AA236" i="12"/>
  <c r="W204" i="12"/>
  <c r="X201" i="12"/>
  <c r="X200" i="12"/>
  <c r="W289" i="12"/>
  <c r="Z170" i="12"/>
  <c r="X168" i="12"/>
  <c r="V154" i="12"/>
  <c r="V153" i="12"/>
  <c r="V271" i="12"/>
  <c r="Z268" i="12"/>
  <c r="X245" i="12"/>
  <c r="V239" i="12"/>
  <c r="Z236" i="12"/>
  <c r="V204" i="12"/>
  <c r="V201" i="12"/>
  <c r="V200" i="12"/>
  <c r="W287" i="12"/>
  <c r="W283" i="12"/>
  <c r="W279" i="12"/>
  <c r="W275" i="12"/>
  <c r="W271" i="12"/>
  <c r="W267" i="12"/>
  <c r="W263" i="12"/>
  <c r="W259" i="12"/>
  <c r="W255" i="12"/>
  <c r="W251" i="12"/>
  <c r="W247" i="12"/>
  <c r="W243" i="12"/>
  <c r="W239" i="12"/>
  <c r="W235" i="12"/>
  <c r="W231" i="12"/>
  <c r="W227" i="12"/>
  <c r="W223" i="12"/>
  <c r="W219" i="12"/>
  <c r="W215" i="12"/>
  <c r="W211" i="12"/>
  <c r="W207" i="12"/>
  <c r="W203" i="12"/>
  <c r="W199" i="12"/>
  <c r="W273" i="12"/>
  <c r="AA271" i="12"/>
  <c r="W269" i="12"/>
  <c r="Y268" i="12"/>
  <c r="AA267" i="12"/>
  <c r="W265" i="12"/>
  <c r="Y264" i="12"/>
  <c r="AA263" i="12"/>
  <c r="W261" i="12"/>
  <c r="Y260" i="12"/>
  <c r="AA259" i="12"/>
  <c r="W257" i="12"/>
  <c r="Y256" i="12"/>
  <c r="AA255" i="12"/>
  <c r="W253" i="12"/>
  <c r="Y252" i="12"/>
  <c r="AA251" i="12"/>
  <c r="W249" i="12"/>
  <c r="Y248" i="12"/>
  <c r="AA247" i="12"/>
  <c r="W245" i="12"/>
  <c r="Y244" i="12"/>
  <c r="AA243" i="12"/>
  <c r="W241" i="12"/>
  <c r="Y240" i="12"/>
  <c r="AA239" i="12"/>
  <c r="W237" i="12"/>
  <c r="Y236" i="12"/>
  <c r="AA235" i="12"/>
  <c r="W233" i="12"/>
  <c r="Y232" i="12"/>
  <c r="AA231" i="12"/>
  <c r="W229" i="12"/>
  <c r="Y228" i="12"/>
  <c r="AA227" i="12"/>
  <c r="W225" i="12"/>
  <c r="Y220" i="12"/>
  <c r="AA219" i="12"/>
  <c r="Y216" i="12"/>
  <c r="AA215" i="12"/>
  <c r="Y212" i="12"/>
  <c r="AA211" i="12"/>
  <c r="Y208" i="12"/>
  <c r="AA207" i="12"/>
  <c r="AA203" i="12"/>
  <c r="Y200" i="12"/>
  <c r="AA199" i="12"/>
  <c r="Z271" i="12"/>
  <c r="X268" i="12"/>
  <c r="Z267" i="12"/>
  <c r="X264" i="12"/>
  <c r="Z263" i="12"/>
  <c r="X260" i="12"/>
  <c r="Z259" i="12"/>
  <c r="X256" i="12"/>
  <c r="Z255" i="12"/>
  <c r="X252" i="12"/>
  <c r="Z251" i="12"/>
  <c r="X248" i="12"/>
  <c r="Z247" i="12"/>
  <c r="X244" i="12"/>
  <c r="Z243" i="12"/>
  <c r="X240" i="12"/>
  <c r="Z239" i="12"/>
  <c r="X236" i="12"/>
  <c r="Z235" i="12"/>
  <c r="X232" i="12"/>
  <c r="Z231" i="12"/>
  <c r="X228" i="12"/>
  <c r="Z227" i="12"/>
  <c r="Z219" i="12"/>
  <c r="Z215" i="12"/>
  <c r="Z211" i="12"/>
  <c r="Z207" i="12"/>
  <c r="Z203" i="12"/>
  <c r="Z199" i="12"/>
  <c r="W272" i="12"/>
  <c r="Y271" i="12"/>
  <c r="W268" i="12"/>
  <c r="Y267" i="12"/>
  <c r="W264" i="12"/>
  <c r="Y263" i="12"/>
  <c r="W260" i="12"/>
  <c r="Y259" i="12"/>
  <c r="W256" i="12"/>
  <c r="Y255" i="12"/>
  <c r="W252" i="12"/>
  <c r="Y251" i="12"/>
  <c r="W248" i="12"/>
  <c r="Y247" i="12"/>
  <c r="W244" i="12"/>
  <c r="Y243" i="12"/>
  <c r="W240" i="12"/>
  <c r="Y239" i="12"/>
  <c r="W236" i="12"/>
  <c r="Y235" i="12"/>
  <c r="W232" i="12"/>
  <c r="Y231" i="12"/>
  <c r="W228" i="12"/>
  <c r="Y227" i="12"/>
  <c r="W224" i="12"/>
  <c r="Y219" i="12"/>
  <c r="Y215" i="12"/>
  <c r="Y211" i="12"/>
  <c r="Y207" i="12"/>
  <c r="Y203" i="12"/>
  <c r="Y199" i="12"/>
  <c r="Y197" i="12"/>
  <c r="AA196" i="12"/>
  <c r="Y193" i="12"/>
  <c r="AA192" i="12"/>
  <c r="Y189" i="12"/>
  <c r="AA188" i="12"/>
  <c r="Y185" i="12"/>
  <c r="AA184" i="12"/>
  <c r="Y173" i="12"/>
  <c r="AA172" i="12"/>
  <c r="AA168" i="12"/>
  <c r="W197" i="12"/>
  <c r="W193" i="12"/>
  <c r="W189" i="12"/>
  <c r="W185" i="12"/>
  <c r="W181" i="12"/>
  <c r="W177" i="12"/>
  <c r="W169" i="12"/>
  <c r="Y168" i="12"/>
  <c r="W157" i="12"/>
  <c r="AA152" i="12"/>
  <c r="Y149" i="12"/>
  <c r="AA148" i="12"/>
  <c r="Y145" i="12"/>
  <c r="AA144" i="12"/>
  <c r="Y141" i="12"/>
  <c r="AA140" i="12"/>
  <c r="Y137" i="12"/>
  <c r="AA136" i="12"/>
  <c r="Y133" i="12"/>
  <c r="AA132" i="12"/>
  <c r="Y129" i="12"/>
  <c r="AA128" i="12"/>
  <c r="Y125" i="12"/>
  <c r="AA124" i="12"/>
  <c r="Y121" i="12"/>
  <c r="AA120" i="12"/>
  <c r="Y117" i="12"/>
  <c r="AA116" i="12"/>
  <c r="Y113" i="12"/>
  <c r="AA112" i="12"/>
  <c r="Y109" i="12"/>
  <c r="AA108" i="12"/>
  <c r="Y105" i="12"/>
  <c r="AA104" i="12"/>
  <c r="Y101" i="12"/>
  <c r="AA100" i="12"/>
  <c r="Y97" i="12"/>
  <c r="AA96" i="12"/>
  <c r="W94" i="12"/>
  <c r="Y93" i="12"/>
  <c r="AA92" i="12"/>
  <c r="W90" i="12"/>
  <c r="Y89" i="12"/>
  <c r="Z152" i="12"/>
  <c r="Z148" i="12"/>
  <c r="Z144" i="12"/>
  <c r="Z140" i="12"/>
  <c r="Z136" i="12"/>
  <c r="Z132" i="12"/>
  <c r="Z128" i="12"/>
  <c r="Z124" i="12"/>
  <c r="Z120" i="12"/>
  <c r="Z116" i="12"/>
  <c r="X113" i="12"/>
  <c r="Z112" i="12"/>
  <c r="X109" i="12"/>
  <c r="Z108" i="12"/>
  <c r="Z104" i="12"/>
  <c r="Z100" i="12"/>
  <c r="X97" i="12"/>
  <c r="Z96" i="12"/>
  <c r="X93" i="12"/>
  <c r="Z92" i="12"/>
  <c r="X89" i="12"/>
  <c r="Y152" i="12"/>
  <c r="W149" i="12"/>
  <c r="Y148" i="12"/>
  <c r="W145" i="12"/>
  <c r="Y144" i="12"/>
  <c r="W141" i="12"/>
  <c r="Y140" i="12"/>
  <c r="W137" i="12"/>
  <c r="Y136" i="12"/>
  <c r="W133" i="12"/>
  <c r="Y132" i="12"/>
  <c r="W129" i="12"/>
  <c r="Y128" i="12"/>
  <c r="W125" i="12"/>
  <c r="Y124" i="12"/>
  <c r="W121" i="12"/>
  <c r="Y120" i="12"/>
  <c r="W117" i="12"/>
  <c r="Y116" i="12"/>
  <c r="W113" i="12"/>
  <c r="Y112" i="12"/>
  <c r="Y108" i="12"/>
  <c r="Y104" i="12"/>
  <c r="Y100" i="12"/>
  <c r="Y96" i="12"/>
  <c r="W93" i="12"/>
  <c r="Y92" i="12"/>
  <c r="W89" i="12"/>
  <c r="X152" i="12"/>
  <c r="V149" i="12"/>
  <c r="X148" i="12"/>
  <c r="X144" i="12"/>
  <c r="X140" i="12"/>
  <c r="X136" i="12"/>
  <c r="X132" i="12"/>
  <c r="X128" i="12"/>
  <c r="X124" i="12"/>
  <c r="X120" i="12"/>
  <c r="X116" i="12"/>
  <c r="X112" i="12"/>
  <c r="X108" i="12"/>
  <c r="X104" i="12"/>
  <c r="X100" i="12"/>
  <c r="X96" i="12"/>
  <c r="X92" i="12"/>
  <c r="W148" i="12"/>
  <c r="W144" i="12"/>
  <c r="W140" i="12"/>
  <c r="W136" i="12"/>
  <c r="W132" i="12"/>
  <c r="W128" i="12"/>
  <c r="W124" i="12"/>
  <c r="W120" i="12"/>
  <c r="W116" i="12"/>
  <c r="W112" i="12"/>
  <c r="W108" i="12"/>
  <c r="W104" i="12"/>
  <c r="W100" i="12"/>
  <c r="W96" i="12"/>
  <c r="W92" i="12"/>
  <c r="W152" i="12"/>
  <c r="B79" i="12" l="1"/>
  <c r="C79" i="12"/>
  <c r="D79" i="12"/>
  <c r="E79" i="12"/>
  <c r="F79" i="12"/>
  <c r="G79" i="12"/>
  <c r="H79" i="12"/>
  <c r="I79" i="12"/>
  <c r="J79" i="12"/>
  <c r="K79" i="12"/>
  <c r="L79" i="12"/>
  <c r="M79" i="12"/>
  <c r="N79" i="12"/>
  <c r="O79" i="12"/>
  <c r="P79" i="12"/>
  <c r="Q79" i="12"/>
  <c r="R79" i="12"/>
  <c r="S79" i="12"/>
  <c r="T79" i="12"/>
  <c r="U79" i="12"/>
  <c r="V79" i="12" s="1"/>
  <c r="B80" i="12"/>
  <c r="C80" i="12"/>
  <c r="D80" i="12"/>
  <c r="E80" i="12"/>
  <c r="F80" i="12"/>
  <c r="G80" i="12"/>
  <c r="H80" i="12"/>
  <c r="I80" i="12"/>
  <c r="J80" i="12"/>
  <c r="K80" i="12"/>
  <c r="L80" i="12"/>
  <c r="M80" i="12"/>
  <c r="N80" i="12"/>
  <c r="O80" i="12"/>
  <c r="P80" i="12"/>
  <c r="Q80" i="12"/>
  <c r="R80" i="12"/>
  <c r="S80" i="12"/>
  <c r="T80" i="12"/>
  <c r="U80" i="12"/>
  <c r="B81" i="12"/>
  <c r="C81" i="12"/>
  <c r="D81" i="12"/>
  <c r="E81" i="12"/>
  <c r="F81" i="12"/>
  <c r="G81" i="12"/>
  <c r="H81" i="12"/>
  <c r="I81" i="12"/>
  <c r="J81" i="12"/>
  <c r="K81" i="12"/>
  <c r="L81" i="12"/>
  <c r="M81" i="12"/>
  <c r="N81" i="12"/>
  <c r="O81" i="12"/>
  <c r="P81" i="12"/>
  <c r="Q81" i="12"/>
  <c r="R81" i="12"/>
  <c r="S81" i="12"/>
  <c r="T81" i="12"/>
  <c r="U81" i="12"/>
  <c r="W81" i="12" s="1"/>
  <c r="B82" i="12"/>
  <c r="C82" i="12"/>
  <c r="D82" i="12"/>
  <c r="E82" i="12"/>
  <c r="F82" i="12"/>
  <c r="G82" i="12"/>
  <c r="H82" i="12"/>
  <c r="I82" i="12"/>
  <c r="J82" i="12"/>
  <c r="K82" i="12"/>
  <c r="L82" i="12"/>
  <c r="M82" i="12"/>
  <c r="N82" i="12"/>
  <c r="O82" i="12"/>
  <c r="P82" i="12"/>
  <c r="Q82" i="12"/>
  <c r="R82" i="12"/>
  <c r="S82" i="12"/>
  <c r="T82" i="12"/>
  <c r="U82" i="12"/>
  <c r="W82" i="12" s="1"/>
  <c r="B83" i="12"/>
  <c r="C83" i="12"/>
  <c r="D83" i="12"/>
  <c r="E83" i="12"/>
  <c r="F83" i="12"/>
  <c r="G83" i="12"/>
  <c r="H83" i="12"/>
  <c r="I83" i="12"/>
  <c r="J83" i="12"/>
  <c r="K83" i="12"/>
  <c r="L83" i="12"/>
  <c r="M83" i="12"/>
  <c r="N83" i="12"/>
  <c r="O83" i="12"/>
  <c r="P83" i="12"/>
  <c r="Q83" i="12"/>
  <c r="R83" i="12"/>
  <c r="S83" i="12"/>
  <c r="T83" i="12"/>
  <c r="U83" i="12"/>
  <c r="V83" i="12" s="1"/>
  <c r="B84" i="12"/>
  <c r="C84" i="12"/>
  <c r="D84" i="12"/>
  <c r="E84" i="12"/>
  <c r="F84" i="12"/>
  <c r="G84" i="12"/>
  <c r="H84" i="12"/>
  <c r="I84" i="12"/>
  <c r="J84" i="12"/>
  <c r="K84" i="12"/>
  <c r="L84" i="12"/>
  <c r="M84" i="12"/>
  <c r="N84" i="12"/>
  <c r="O84" i="12"/>
  <c r="P84" i="12"/>
  <c r="Q84" i="12"/>
  <c r="R84" i="12"/>
  <c r="S84" i="12"/>
  <c r="T84" i="12"/>
  <c r="U84" i="12"/>
  <c r="V84" i="12" s="1"/>
  <c r="B85" i="12"/>
  <c r="C85" i="12"/>
  <c r="D85" i="12"/>
  <c r="E85" i="12"/>
  <c r="F85" i="12"/>
  <c r="G85" i="12"/>
  <c r="H85" i="12"/>
  <c r="I85" i="12"/>
  <c r="J85" i="12"/>
  <c r="K85" i="12"/>
  <c r="L85" i="12"/>
  <c r="M85" i="12"/>
  <c r="N85" i="12"/>
  <c r="O85" i="12"/>
  <c r="P85" i="12"/>
  <c r="Q85" i="12"/>
  <c r="R85" i="12"/>
  <c r="S85" i="12"/>
  <c r="T85" i="12"/>
  <c r="U85" i="12"/>
  <c r="B86" i="12"/>
  <c r="C86" i="12"/>
  <c r="D86" i="12"/>
  <c r="E86" i="12"/>
  <c r="F86" i="12"/>
  <c r="G86" i="12"/>
  <c r="H86" i="12"/>
  <c r="I86" i="12"/>
  <c r="J86" i="12"/>
  <c r="K86" i="12"/>
  <c r="L86" i="12"/>
  <c r="M86" i="12"/>
  <c r="N86" i="12"/>
  <c r="O86" i="12"/>
  <c r="P86" i="12"/>
  <c r="Q86" i="12"/>
  <c r="R86" i="12"/>
  <c r="S86" i="12"/>
  <c r="T86" i="12"/>
  <c r="U86" i="12"/>
  <c r="W86" i="12" s="1"/>
  <c r="B87" i="12"/>
  <c r="C87" i="12"/>
  <c r="D87" i="12"/>
  <c r="E87" i="12"/>
  <c r="F87" i="12"/>
  <c r="G87" i="12"/>
  <c r="H87" i="12"/>
  <c r="I87" i="12"/>
  <c r="J87" i="12"/>
  <c r="K87" i="12"/>
  <c r="L87" i="12"/>
  <c r="M87" i="12"/>
  <c r="N87" i="12"/>
  <c r="O87" i="12"/>
  <c r="P87" i="12"/>
  <c r="Q87" i="12"/>
  <c r="R87" i="12"/>
  <c r="S87" i="12"/>
  <c r="T87" i="12"/>
  <c r="U87" i="12"/>
  <c r="V87" i="12" s="1"/>
  <c r="B88" i="12"/>
  <c r="C88" i="12"/>
  <c r="D88" i="12"/>
  <c r="E88" i="12"/>
  <c r="F88" i="12"/>
  <c r="G88" i="12"/>
  <c r="H88" i="12"/>
  <c r="I88" i="12"/>
  <c r="J88" i="12"/>
  <c r="K88" i="12"/>
  <c r="L88" i="12"/>
  <c r="M88" i="12"/>
  <c r="N88" i="12"/>
  <c r="O88" i="12"/>
  <c r="P88" i="12"/>
  <c r="Q88" i="12"/>
  <c r="R88" i="12"/>
  <c r="S88" i="12"/>
  <c r="T88" i="12"/>
  <c r="U88" i="12"/>
  <c r="Z88" i="12" s="1"/>
  <c r="V82" i="12" l="1"/>
  <c r="AA87" i="12"/>
  <c r="Y87" i="12"/>
  <c r="V81" i="12"/>
  <c r="W80" i="12"/>
  <c r="V80" i="12"/>
  <c r="Y88" i="12"/>
  <c r="W85" i="12"/>
  <c r="X88" i="12"/>
  <c r="W88" i="12"/>
  <c r="V88" i="12"/>
  <c r="V85" i="12"/>
  <c r="V86" i="12"/>
  <c r="W84" i="12"/>
  <c r="AA88" i="12"/>
  <c r="Z87" i="12"/>
  <c r="AA86" i="12"/>
  <c r="X87" i="12"/>
  <c r="Z86" i="12"/>
  <c r="W87" i="12"/>
  <c r="Y86" i="12"/>
  <c r="W83" i="12"/>
  <c r="W79" i="12"/>
  <c r="X86" i="12"/>
  <c r="B76" i="12"/>
  <c r="C76" i="12"/>
  <c r="D76" i="12"/>
  <c r="E76" i="12"/>
  <c r="F76" i="12"/>
  <c r="G76" i="12"/>
  <c r="H76" i="12"/>
  <c r="I76" i="12"/>
  <c r="J76" i="12"/>
  <c r="K76" i="12"/>
  <c r="L76" i="12"/>
  <c r="M76" i="12"/>
  <c r="N76" i="12"/>
  <c r="O76" i="12"/>
  <c r="P76" i="12"/>
  <c r="Q76" i="12"/>
  <c r="R76" i="12"/>
  <c r="S76" i="12"/>
  <c r="T76" i="12"/>
  <c r="U76" i="12"/>
  <c r="V76" i="12" s="1"/>
  <c r="B77" i="12"/>
  <c r="C77" i="12"/>
  <c r="D77" i="12"/>
  <c r="E77" i="12"/>
  <c r="F77" i="12"/>
  <c r="G77" i="12"/>
  <c r="H77" i="12"/>
  <c r="I77" i="12"/>
  <c r="J77" i="12"/>
  <c r="K77" i="12"/>
  <c r="L77" i="12"/>
  <c r="M77" i="12"/>
  <c r="N77" i="12"/>
  <c r="O77" i="12"/>
  <c r="P77" i="12"/>
  <c r="Q77" i="12"/>
  <c r="R77" i="12"/>
  <c r="S77" i="12"/>
  <c r="T77" i="12"/>
  <c r="U77" i="12"/>
  <c r="AA77" i="12" s="1"/>
  <c r="B78" i="12"/>
  <c r="C78" i="12"/>
  <c r="D78" i="12"/>
  <c r="E78" i="12"/>
  <c r="F78" i="12"/>
  <c r="G78" i="12"/>
  <c r="H78" i="12"/>
  <c r="I78" i="12"/>
  <c r="J78" i="12"/>
  <c r="K78" i="12"/>
  <c r="L78" i="12"/>
  <c r="M78" i="12"/>
  <c r="N78" i="12"/>
  <c r="O78" i="12"/>
  <c r="P78" i="12"/>
  <c r="Q78" i="12"/>
  <c r="R78" i="12"/>
  <c r="S78" i="12"/>
  <c r="T78" i="12"/>
  <c r="U78" i="12"/>
  <c r="V78" i="12" s="1"/>
  <c r="C8" i="12"/>
  <c r="D8" i="12"/>
  <c r="E8" i="12"/>
  <c r="G8" i="12"/>
  <c r="H8" i="12"/>
  <c r="I8" i="12"/>
  <c r="K8" i="12"/>
  <c r="L8" i="12"/>
  <c r="M8" i="12"/>
  <c r="C9" i="12"/>
  <c r="D9" i="12"/>
  <c r="E9" i="12"/>
  <c r="F9" i="12"/>
  <c r="G9" i="12"/>
  <c r="H9" i="12"/>
  <c r="I9" i="12"/>
  <c r="K9" i="12"/>
  <c r="L9" i="12"/>
  <c r="M9" i="12"/>
  <c r="N9" i="12"/>
  <c r="O9" i="12"/>
  <c r="P9" i="12"/>
  <c r="Q9" i="12"/>
  <c r="R9" i="12"/>
  <c r="S9" i="12"/>
  <c r="C10" i="12"/>
  <c r="D10" i="12"/>
  <c r="E10" i="12"/>
  <c r="G10" i="12"/>
  <c r="H10" i="12"/>
  <c r="I10" i="12"/>
  <c r="K10" i="12"/>
  <c r="L10" i="12"/>
  <c r="M10" i="12"/>
  <c r="N10" i="12"/>
  <c r="O10" i="12"/>
  <c r="P10" i="12"/>
  <c r="Q10" i="12"/>
  <c r="R10" i="12"/>
  <c r="S10" i="12"/>
  <c r="C11" i="12"/>
  <c r="D11" i="12"/>
  <c r="E11" i="12"/>
  <c r="G11" i="12"/>
  <c r="H11" i="12"/>
  <c r="I11" i="12"/>
  <c r="K11" i="12"/>
  <c r="L11" i="12"/>
  <c r="M11" i="12"/>
  <c r="B12" i="12"/>
  <c r="C12" i="12"/>
  <c r="D12" i="12"/>
  <c r="E12" i="12"/>
  <c r="F12" i="12"/>
  <c r="G12" i="12"/>
  <c r="H12" i="12"/>
  <c r="I12" i="12"/>
  <c r="J12" i="12"/>
  <c r="K12" i="12"/>
  <c r="L12" i="12"/>
  <c r="M12" i="12"/>
  <c r="N12" i="12"/>
  <c r="O12" i="12"/>
  <c r="P12" i="12"/>
  <c r="Q12" i="12"/>
  <c r="R12" i="12"/>
  <c r="S12" i="12"/>
  <c r="T12" i="12"/>
  <c r="U12" i="12"/>
  <c r="V12" i="12" s="1"/>
  <c r="B13" i="12"/>
  <c r="C13" i="12"/>
  <c r="D13" i="12"/>
  <c r="E13" i="12"/>
  <c r="F13" i="12"/>
  <c r="G13" i="12"/>
  <c r="H13" i="12"/>
  <c r="I13" i="12"/>
  <c r="J13" i="12"/>
  <c r="K13" i="12"/>
  <c r="L13" i="12"/>
  <c r="M13" i="12"/>
  <c r="N13" i="12"/>
  <c r="O13" i="12"/>
  <c r="P13" i="12"/>
  <c r="Q13" i="12"/>
  <c r="R13" i="12"/>
  <c r="S13" i="12"/>
  <c r="T13" i="12"/>
  <c r="U13" i="12"/>
  <c r="V13" i="12" s="1"/>
  <c r="B14" i="12"/>
  <c r="C14" i="12"/>
  <c r="D14" i="12"/>
  <c r="E14" i="12"/>
  <c r="F14" i="12"/>
  <c r="G14" i="12"/>
  <c r="H14" i="12"/>
  <c r="I14" i="12"/>
  <c r="J14" i="12"/>
  <c r="K14" i="12"/>
  <c r="L14" i="12"/>
  <c r="M14" i="12"/>
  <c r="N14" i="12"/>
  <c r="O14" i="12"/>
  <c r="P14" i="12"/>
  <c r="Q14" i="12"/>
  <c r="R14" i="12"/>
  <c r="S14" i="12"/>
  <c r="T14" i="12"/>
  <c r="U14" i="12"/>
  <c r="V14" i="12" s="1"/>
  <c r="B15" i="12"/>
  <c r="C15" i="12"/>
  <c r="D15" i="12"/>
  <c r="E15" i="12"/>
  <c r="F15" i="12"/>
  <c r="G15" i="12"/>
  <c r="H15" i="12"/>
  <c r="I15" i="12"/>
  <c r="J15" i="12"/>
  <c r="K15" i="12"/>
  <c r="L15" i="12"/>
  <c r="M15" i="12"/>
  <c r="N15" i="12"/>
  <c r="O15" i="12"/>
  <c r="P15" i="12"/>
  <c r="Q15" i="12"/>
  <c r="R15" i="12"/>
  <c r="S15" i="12"/>
  <c r="T15" i="12"/>
  <c r="U15" i="12"/>
  <c r="W15" i="12" s="1"/>
  <c r="B16" i="12"/>
  <c r="C16" i="12"/>
  <c r="D16" i="12"/>
  <c r="E16" i="12"/>
  <c r="F16" i="12"/>
  <c r="G16" i="12"/>
  <c r="H16" i="12"/>
  <c r="I16" i="12"/>
  <c r="J16" i="12"/>
  <c r="K16" i="12"/>
  <c r="L16" i="12"/>
  <c r="M16" i="12"/>
  <c r="N16" i="12"/>
  <c r="O16" i="12"/>
  <c r="P16" i="12"/>
  <c r="Q16" i="12"/>
  <c r="R16" i="12"/>
  <c r="S16" i="12"/>
  <c r="T16" i="12"/>
  <c r="U16" i="12"/>
  <c r="V16" i="12" s="1"/>
  <c r="B17" i="12"/>
  <c r="C17" i="12"/>
  <c r="D17" i="12"/>
  <c r="E17" i="12"/>
  <c r="F17" i="12"/>
  <c r="G17" i="12"/>
  <c r="H17" i="12"/>
  <c r="I17" i="12"/>
  <c r="J17" i="12"/>
  <c r="K17" i="12"/>
  <c r="L17" i="12"/>
  <c r="M17" i="12"/>
  <c r="N17" i="12"/>
  <c r="O17" i="12"/>
  <c r="P17" i="12"/>
  <c r="Q17" i="12"/>
  <c r="R17" i="12"/>
  <c r="S17" i="12"/>
  <c r="T17" i="12"/>
  <c r="U17" i="12"/>
  <c r="W17" i="12" s="1"/>
  <c r="B18" i="12"/>
  <c r="C18" i="12"/>
  <c r="D18" i="12"/>
  <c r="E18" i="12"/>
  <c r="F18" i="12"/>
  <c r="G18" i="12"/>
  <c r="H18" i="12"/>
  <c r="I18" i="12"/>
  <c r="J18" i="12"/>
  <c r="K18" i="12"/>
  <c r="L18" i="12"/>
  <c r="M18" i="12"/>
  <c r="N18" i="12"/>
  <c r="O18" i="12"/>
  <c r="P18" i="12"/>
  <c r="Q18" i="12"/>
  <c r="R18" i="12"/>
  <c r="S18" i="12"/>
  <c r="T18" i="12"/>
  <c r="U18" i="12"/>
  <c r="V18" i="12" s="1"/>
  <c r="B19" i="12"/>
  <c r="C19" i="12"/>
  <c r="D19" i="12"/>
  <c r="E19" i="12"/>
  <c r="F19" i="12"/>
  <c r="G19" i="12"/>
  <c r="H19" i="12"/>
  <c r="I19" i="12"/>
  <c r="J19" i="12"/>
  <c r="K19" i="12"/>
  <c r="L19" i="12"/>
  <c r="M19" i="12"/>
  <c r="N19" i="12"/>
  <c r="O19" i="12"/>
  <c r="P19" i="12"/>
  <c r="Q19" i="12"/>
  <c r="R19" i="12"/>
  <c r="S19" i="12"/>
  <c r="T19" i="12"/>
  <c r="U19" i="12"/>
  <c r="V19" i="12" s="1"/>
  <c r="B20" i="12"/>
  <c r="C20" i="12"/>
  <c r="D20" i="12"/>
  <c r="E20" i="12"/>
  <c r="F20" i="12"/>
  <c r="G20" i="12"/>
  <c r="H20" i="12"/>
  <c r="I20" i="12"/>
  <c r="J20" i="12"/>
  <c r="K20" i="12"/>
  <c r="L20" i="12"/>
  <c r="M20" i="12"/>
  <c r="N20" i="12"/>
  <c r="O20" i="12"/>
  <c r="P20" i="12"/>
  <c r="Q20" i="12"/>
  <c r="R20" i="12"/>
  <c r="S20" i="12"/>
  <c r="T20" i="12"/>
  <c r="U20" i="12"/>
  <c r="V20" i="12" s="1"/>
  <c r="B21" i="12"/>
  <c r="C21" i="12"/>
  <c r="D21" i="12"/>
  <c r="E21" i="12"/>
  <c r="F21" i="12"/>
  <c r="G21" i="12"/>
  <c r="H21" i="12"/>
  <c r="I21" i="12"/>
  <c r="J21" i="12"/>
  <c r="K21" i="12"/>
  <c r="L21" i="12"/>
  <c r="M21" i="12"/>
  <c r="N21" i="12"/>
  <c r="O21" i="12"/>
  <c r="P21" i="12"/>
  <c r="Q21" i="12"/>
  <c r="R21" i="12"/>
  <c r="S21" i="12"/>
  <c r="T21" i="12"/>
  <c r="U21" i="12"/>
  <c r="W21" i="12" s="1"/>
  <c r="B22" i="12"/>
  <c r="C22" i="12"/>
  <c r="D22" i="12"/>
  <c r="E22" i="12"/>
  <c r="F22" i="12"/>
  <c r="G22" i="12"/>
  <c r="H22" i="12"/>
  <c r="I22" i="12"/>
  <c r="J22" i="12"/>
  <c r="K22" i="12"/>
  <c r="L22" i="12"/>
  <c r="M22" i="12"/>
  <c r="N22" i="12"/>
  <c r="O22" i="12"/>
  <c r="P22" i="12"/>
  <c r="Q22" i="12"/>
  <c r="R22" i="12"/>
  <c r="S22" i="12"/>
  <c r="T22" i="12"/>
  <c r="U22" i="12"/>
  <c r="V22" i="12" s="1"/>
  <c r="B23" i="12"/>
  <c r="C23" i="12"/>
  <c r="D23" i="12"/>
  <c r="E23" i="12"/>
  <c r="F23" i="12"/>
  <c r="G23" i="12"/>
  <c r="H23" i="12"/>
  <c r="I23" i="12"/>
  <c r="J23" i="12"/>
  <c r="K23" i="12"/>
  <c r="L23" i="12"/>
  <c r="M23" i="12"/>
  <c r="N23" i="12"/>
  <c r="O23" i="12"/>
  <c r="P23" i="12"/>
  <c r="Q23" i="12"/>
  <c r="R23" i="12"/>
  <c r="S23" i="12"/>
  <c r="T23" i="12"/>
  <c r="U23" i="12"/>
  <c r="V23" i="12" s="1"/>
  <c r="B24" i="12"/>
  <c r="C24" i="12"/>
  <c r="D24" i="12"/>
  <c r="E24" i="12"/>
  <c r="F24" i="12"/>
  <c r="G24" i="12"/>
  <c r="H24" i="12"/>
  <c r="I24" i="12"/>
  <c r="J24" i="12"/>
  <c r="K24" i="12"/>
  <c r="L24" i="12"/>
  <c r="M24" i="12"/>
  <c r="N24" i="12"/>
  <c r="O24" i="12"/>
  <c r="P24" i="12"/>
  <c r="Q24" i="12"/>
  <c r="R24" i="12"/>
  <c r="S24" i="12"/>
  <c r="T24" i="12"/>
  <c r="U24" i="12"/>
  <c r="V24" i="12" s="1"/>
  <c r="B25" i="12"/>
  <c r="C25" i="12"/>
  <c r="D25" i="12"/>
  <c r="E25" i="12"/>
  <c r="F25" i="12"/>
  <c r="G25" i="12"/>
  <c r="H25" i="12"/>
  <c r="I25" i="12"/>
  <c r="J25" i="12"/>
  <c r="K25" i="12"/>
  <c r="L25" i="12"/>
  <c r="M25" i="12"/>
  <c r="N25" i="12"/>
  <c r="O25" i="12"/>
  <c r="P25" i="12"/>
  <c r="Q25" i="12"/>
  <c r="R25" i="12"/>
  <c r="S25" i="12"/>
  <c r="T25" i="12"/>
  <c r="U25" i="12"/>
  <c r="W25" i="12" s="1"/>
  <c r="B26" i="12"/>
  <c r="C26" i="12"/>
  <c r="D26" i="12"/>
  <c r="E26" i="12"/>
  <c r="F26" i="12"/>
  <c r="G26" i="12"/>
  <c r="H26" i="12"/>
  <c r="I26" i="12"/>
  <c r="J26" i="12"/>
  <c r="K26" i="12"/>
  <c r="L26" i="12"/>
  <c r="M26" i="12"/>
  <c r="N26" i="12"/>
  <c r="O26" i="12"/>
  <c r="P26" i="12"/>
  <c r="Q26" i="12"/>
  <c r="R26" i="12"/>
  <c r="S26" i="12"/>
  <c r="T26" i="12"/>
  <c r="U26" i="12"/>
  <c r="V26" i="12" s="1"/>
  <c r="B27" i="12"/>
  <c r="C27" i="12"/>
  <c r="D27" i="12"/>
  <c r="E27" i="12"/>
  <c r="F27" i="12"/>
  <c r="G27" i="12"/>
  <c r="H27" i="12"/>
  <c r="I27" i="12"/>
  <c r="J27" i="12"/>
  <c r="K27" i="12"/>
  <c r="L27" i="12"/>
  <c r="M27" i="12"/>
  <c r="N27" i="12"/>
  <c r="O27" i="12"/>
  <c r="P27" i="12"/>
  <c r="Q27" i="12"/>
  <c r="R27" i="12"/>
  <c r="S27" i="12"/>
  <c r="T27" i="12"/>
  <c r="U27" i="12"/>
  <c r="V27" i="12" s="1"/>
  <c r="B28" i="12"/>
  <c r="C28" i="12"/>
  <c r="D28" i="12"/>
  <c r="E28" i="12"/>
  <c r="F28" i="12"/>
  <c r="G28" i="12"/>
  <c r="H28" i="12"/>
  <c r="I28" i="12"/>
  <c r="J28" i="12"/>
  <c r="K28" i="12"/>
  <c r="L28" i="12"/>
  <c r="M28" i="12"/>
  <c r="N28" i="12"/>
  <c r="O28" i="12"/>
  <c r="P28" i="12"/>
  <c r="Q28" i="12"/>
  <c r="R28" i="12"/>
  <c r="S28" i="12"/>
  <c r="T28" i="12"/>
  <c r="U28" i="12"/>
  <c r="V28" i="12" s="1"/>
  <c r="B29" i="12"/>
  <c r="C29" i="12"/>
  <c r="D29" i="12"/>
  <c r="E29" i="12"/>
  <c r="F29" i="12"/>
  <c r="G29" i="12"/>
  <c r="H29" i="12"/>
  <c r="I29" i="12"/>
  <c r="J29" i="12"/>
  <c r="K29" i="12"/>
  <c r="L29" i="12"/>
  <c r="M29" i="12"/>
  <c r="N29" i="12"/>
  <c r="O29" i="12"/>
  <c r="P29" i="12"/>
  <c r="Q29" i="12"/>
  <c r="R29" i="12"/>
  <c r="S29" i="12"/>
  <c r="T29" i="12"/>
  <c r="U29" i="12"/>
  <c r="V29" i="12" s="1"/>
  <c r="B30" i="12"/>
  <c r="C30" i="12"/>
  <c r="D30" i="12"/>
  <c r="E30" i="12"/>
  <c r="F30" i="12"/>
  <c r="G30" i="12"/>
  <c r="H30" i="12"/>
  <c r="I30" i="12"/>
  <c r="J30" i="12"/>
  <c r="K30" i="12"/>
  <c r="L30" i="12"/>
  <c r="M30" i="12"/>
  <c r="N30" i="12"/>
  <c r="O30" i="12"/>
  <c r="P30" i="12"/>
  <c r="Q30" i="12"/>
  <c r="R30" i="12"/>
  <c r="S30" i="12"/>
  <c r="T30" i="12"/>
  <c r="U30" i="12"/>
  <c r="V30" i="12" s="1"/>
  <c r="B31" i="12"/>
  <c r="C31" i="12"/>
  <c r="D31" i="12"/>
  <c r="E31" i="12"/>
  <c r="F31" i="12"/>
  <c r="G31" i="12"/>
  <c r="H31" i="12"/>
  <c r="I31" i="12"/>
  <c r="J31" i="12"/>
  <c r="K31" i="12"/>
  <c r="L31" i="12"/>
  <c r="M31" i="12"/>
  <c r="N31" i="12"/>
  <c r="O31" i="12"/>
  <c r="P31" i="12"/>
  <c r="Q31" i="12"/>
  <c r="R31" i="12"/>
  <c r="S31" i="12"/>
  <c r="T31" i="12"/>
  <c r="U31" i="12"/>
  <c r="V31" i="12" s="1"/>
  <c r="B32" i="12"/>
  <c r="C32" i="12"/>
  <c r="D32" i="12"/>
  <c r="E32" i="12"/>
  <c r="F32" i="12"/>
  <c r="G32" i="12"/>
  <c r="H32" i="12"/>
  <c r="I32" i="12"/>
  <c r="J32" i="12"/>
  <c r="K32" i="12"/>
  <c r="L32" i="12"/>
  <c r="M32" i="12"/>
  <c r="N32" i="12"/>
  <c r="O32" i="12"/>
  <c r="P32" i="12"/>
  <c r="Q32" i="12"/>
  <c r="R32" i="12"/>
  <c r="S32" i="12"/>
  <c r="T32" i="12"/>
  <c r="U32" i="12"/>
  <c r="V32" i="12" s="1"/>
  <c r="B33" i="12"/>
  <c r="C33" i="12"/>
  <c r="D33" i="12"/>
  <c r="E33" i="12"/>
  <c r="F33" i="12"/>
  <c r="G33" i="12"/>
  <c r="H33" i="12"/>
  <c r="I33" i="12"/>
  <c r="J33" i="12"/>
  <c r="K33" i="12"/>
  <c r="L33" i="12"/>
  <c r="M33" i="12"/>
  <c r="N33" i="12"/>
  <c r="O33" i="12"/>
  <c r="P33" i="12"/>
  <c r="Q33" i="12"/>
  <c r="R33" i="12"/>
  <c r="S33" i="12"/>
  <c r="T33" i="12"/>
  <c r="U33" i="12"/>
  <c r="X33" i="12" s="1"/>
  <c r="B34" i="12"/>
  <c r="C34" i="12"/>
  <c r="D34" i="12"/>
  <c r="E34" i="12"/>
  <c r="F34" i="12"/>
  <c r="G34" i="12"/>
  <c r="H34" i="12"/>
  <c r="I34" i="12"/>
  <c r="J34" i="12"/>
  <c r="K34" i="12"/>
  <c r="L34" i="12"/>
  <c r="M34" i="12"/>
  <c r="N34" i="12"/>
  <c r="O34" i="12"/>
  <c r="P34" i="12"/>
  <c r="Q34" i="12"/>
  <c r="R34" i="12"/>
  <c r="S34" i="12"/>
  <c r="T34" i="12"/>
  <c r="U34" i="12"/>
  <c r="V34" i="12" s="1"/>
  <c r="B35" i="12"/>
  <c r="C35" i="12"/>
  <c r="D35" i="12"/>
  <c r="E35" i="12"/>
  <c r="F35" i="12"/>
  <c r="G35" i="12"/>
  <c r="H35" i="12"/>
  <c r="I35" i="12"/>
  <c r="J35" i="12"/>
  <c r="K35" i="12"/>
  <c r="L35" i="12"/>
  <c r="M35" i="12"/>
  <c r="N35" i="12"/>
  <c r="O35" i="12"/>
  <c r="P35" i="12"/>
  <c r="Q35" i="12"/>
  <c r="R35" i="12"/>
  <c r="S35" i="12"/>
  <c r="T35" i="12"/>
  <c r="U35" i="12"/>
  <c r="V35" i="12" s="1"/>
  <c r="B36" i="12"/>
  <c r="C36" i="12"/>
  <c r="D36" i="12"/>
  <c r="E36" i="12"/>
  <c r="F36" i="12"/>
  <c r="G36" i="12"/>
  <c r="H36" i="12"/>
  <c r="I36" i="12"/>
  <c r="J36" i="12"/>
  <c r="K36" i="12"/>
  <c r="L36" i="12"/>
  <c r="M36" i="12"/>
  <c r="N36" i="12"/>
  <c r="O36" i="12"/>
  <c r="P36" i="12"/>
  <c r="Q36" i="12"/>
  <c r="R36" i="12"/>
  <c r="S36" i="12"/>
  <c r="T36" i="12"/>
  <c r="U36" i="12"/>
  <c r="V36" i="12" s="1"/>
  <c r="B37" i="12"/>
  <c r="C37" i="12"/>
  <c r="D37" i="12"/>
  <c r="E37" i="12"/>
  <c r="F37" i="12"/>
  <c r="G37" i="12"/>
  <c r="H37" i="12"/>
  <c r="I37" i="12"/>
  <c r="J37" i="12"/>
  <c r="K37" i="12"/>
  <c r="L37" i="12"/>
  <c r="M37" i="12"/>
  <c r="N37" i="12"/>
  <c r="O37" i="12"/>
  <c r="P37" i="12"/>
  <c r="Q37" i="12"/>
  <c r="R37" i="12"/>
  <c r="S37" i="12"/>
  <c r="T37" i="12"/>
  <c r="U37" i="12"/>
  <c r="V37" i="12" s="1"/>
  <c r="B38" i="12"/>
  <c r="C38" i="12"/>
  <c r="D38" i="12"/>
  <c r="E38" i="12"/>
  <c r="F38" i="12"/>
  <c r="G38" i="12"/>
  <c r="H38" i="12"/>
  <c r="I38" i="12"/>
  <c r="J38" i="12"/>
  <c r="K38" i="12"/>
  <c r="L38" i="12"/>
  <c r="M38" i="12"/>
  <c r="N38" i="12"/>
  <c r="O38" i="12"/>
  <c r="P38" i="12"/>
  <c r="Q38" i="12"/>
  <c r="R38" i="12"/>
  <c r="S38" i="12"/>
  <c r="T38" i="12"/>
  <c r="U38" i="12"/>
  <c r="V38" i="12" s="1"/>
  <c r="B39" i="12"/>
  <c r="C39" i="12"/>
  <c r="D39" i="12"/>
  <c r="E39" i="12"/>
  <c r="F39" i="12"/>
  <c r="G39" i="12"/>
  <c r="H39" i="12"/>
  <c r="I39" i="12"/>
  <c r="J39" i="12"/>
  <c r="K39" i="12"/>
  <c r="L39" i="12"/>
  <c r="M39" i="12"/>
  <c r="N39" i="12"/>
  <c r="O39" i="12"/>
  <c r="P39" i="12"/>
  <c r="Q39" i="12"/>
  <c r="R39" i="12"/>
  <c r="S39" i="12"/>
  <c r="T39" i="12"/>
  <c r="U39" i="12"/>
  <c r="V39" i="12" s="1"/>
  <c r="B40" i="12"/>
  <c r="C40" i="12"/>
  <c r="D40" i="12"/>
  <c r="E40" i="12"/>
  <c r="F40" i="12"/>
  <c r="G40" i="12"/>
  <c r="H40" i="12"/>
  <c r="I40" i="12"/>
  <c r="J40" i="12"/>
  <c r="K40" i="12"/>
  <c r="L40" i="12"/>
  <c r="M40" i="12"/>
  <c r="N40" i="12"/>
  <c r="O40" i="12"/>
  <c r="P40" i="12"/>
  <c r="Q40" i="12"/>
  <c r="R40" i="12"/>
  <c r="S40" i="12"/>
  <c r="T40" i="12"/>
  <c r="U40" i="12"/>
  <c r="V40" i="12" s="1"/>
  <c r="B41" i="12"/>
  <c r="C41" i="12"/>
  <c r="D41" i="12"/>
  <c r="E41" i="12"/>
  <c r="F41" i="12"/>
  <c r="G41" i="12"/>
  <c r="H41" i="12"/>
  <c r="I41" i="12"/>
  <c r="J41" i="12"/>
  <c r="K41" i="12"/>
  <c r="L41" i="12"/>
  <c r="M41" i="12"/>
  <c r="N41" i="12"/>
  <c r="O41" i="12"/>
  <c r="P41" i="12"/>
  <c r="Q41" i="12"/>
  <c r="R41" i="12"/>
  <c r="S41" i="12"/>
  <c r="T41" i="12"/>
  <c r="U41" i="12"/>
  <c r="V41" i="12" s="1"/>
  <c r="B42" i="12"/>
  <c r="C42" i="12"/>
  <c r="D42" i="12"/>
  <c r="E42" i="12"/>
  <c r="F42" i="12"/>
  <c r="G42" i="12"/>
  <c r="H42" i="12"/>
  <c r="I42" i="12"/>
  <c r="J42" i="12"/>
  <c r="K42" i="12"/>
  <c r="L42" i="12"/>
  <c r="M42" i="12"/>
  <c r="N42" i="12"/>
  <c r="O42" i="12"/>
  <c r="P42" i="12"/>
  <c r="Q42" i="12"/>
  <c r="R42" i="12"/>
  <c r="S42" i="12"/>
  <c r="T42" i="12"/>
  <c r="U42" i="12"/>
  <c r="X42" i="12" s="1"/>
  <c r="B43" i="12"/>
  <c r="C43" i="12"/>
  <c r="D43" i="12"/>
  <c r="E43" i="12"/>
  <c r="F43" i="12"/>
  <c r="G43" i="12"/>
  <c r="H43" i="12"/>
  <c r="I43" i="12"/>
  <c r="J43" i="12"/>
  <c r="K43" i="12"/>
  <c r="L43" i="12"/>
  <c r="M43" i="12"/>
  <c r="N43" i="12"/>
  <c r="O43" i="12"/>
  <c r="P43" i="12"/>
  <c r="Q43" i="12"/>
  <c r="R43" i="12"/>
  <c r="S43" i="12"/>
  <c r="T43" i="12"/>
  <c r="U43" i="12"/>
  <c r="V43" i="12" s="1"/>
  <c r="B44" i="12"/>
  <c r="C44" i="12"/>
  <c r="D44" i="12"/>
  <c r="E44" i="12"/>
  <c r="F44" i="12"/>
  <c r="G44" i="12"/>
  <c r="H44" i="12"/>
  <c r="I44" i="12"/>
  <c r="J44" i="12"/>
  <c r="K44" i="12"/>
  <c r="L44" i="12"/>
  <c r="M44" i="12"/>
  <c r="N44" i="12"/>
  <c r="O44" i="12"/>
  <c r="P44" i="12"/>
  <c r="Q44" i="12"/>
  <c r="R44" i="12"/>
  <c r="S44" i="12"/>
  <c r="T44" i="12"/>
  <c r="U44" i="12"/>
  <c r="V44" i="12" s="1"/>
  <c r="B45" i="12"/>
  <c r="C45" i="12"/>
  <c r="D45" i="12"/>
  <c r="E45" i="12"/>
  <c r="F45" i="12"/>
  <c r="G45" i="12"/>
  <c r="H45" i="12"/>
  <c r="I45" i="12"/>
  <c r="J45" i="12"/>
  <c r="K45" i="12"/>
  <c r="L45" i="12"/>
  <c r="M45" i="12"/>
  <c r="N45" i="12"/>
  <c r="O45" i="12"/>
  <c r="P45" i="12"/>
  <c r="Q45" i="12"/>
  <c r="R45" i="12"/>
  <c r="S45" i="12"/>
  <c r="T45" i="12"/>
  <c r="U45" i="12"/>
  <c r="B46" i="12"/>
  <c r="C46" i="12"/>
  <c r="D46" i="12"/>
  <c r="E46" i="12"/>
  <c r="F46" i="12"/>
  <c r="G46" i="12"/>
  <c r="H46" i="12"/>
  <c r="I46" i="12"/>
  <c r="J46" i="12"/>
  <c r="K46" i="12"/>
  <c r="L46" i="12"/>
  <c r="M46" i="12"/>
  <c r="N46" i="12"/>
  <c r="O46" i="12"/>
  <c r="P46" i="12"/>
  <c r="Q46" i="12"/>
  <c r="R46" i="12"/>
  <c r="S46" i="12"/>
  <c r="T46" i="12"/>
  <c r="U46" i="12"/>
  <c r="B47" i="12"/>
  <c r="C47" i="12"/>
  <c r="D47" i="12"/>
  <c r="E47" i="12"/>
  <c r="F47" i="12"/>
  <c r="G47" i="12"/>
  <c r="H47" i="12"/>
  <c r="I47" i="12"/>
  <c r="J47" i="12"/>
  <c r="K47" i="12"/>
  <c r="L47" i="12"/>
  <c r="M47" i="12"/>
  <c r="N47" i="12"/>
  <c r="O47" i="12"/>
  <c r="P47" i="12"/>
  <c r="Q47" i="12"/>
  <c r="R47" i="12"/>
  <c r="S47" i="12"/>
  <c r="T47" i="12"/>
  <c r="U47" i="12"/>
  <c r="V47" i="12" s="1"/>
  <c r="B48" i="12"/>
  <c r="C48" i="12"/>
  <c r="D48" i="12"/>
  <c r="E48" i="12"/>
  <c r="F48" i="12"/>
  <c r="G48" i="12"/>
  <c r="H48" i="12"/>
  <c r="I48" i="12"/>
  <c r="J48" i="12"/>
  <c r="K48" i="12"/>
  <c r="L48" i="12"/>
  <c r="M48" i="12"/>
  <c r="N48" i="12"/>
  <c r="O48" i="12"/>
  <c r="P48" i="12"/>
  <c r="Q48" i="12"/>
  <c r="R48" i="12"/>
  <c r="S48" i="12"/>
  <c r="T48" i="12"/>
  <c r="U48" i="12"/>
  <c r="V48" i="12" s="1"/>
  <c r="B49" i="12"/>
  <c r="C49" i="12"/>
  <c r="D49" i="12"/>
  <c r="E49" i="12"/>
  <c r="F49" i="12"/>
  <c r="G49" i="12"/>
  <c r="H49" i="12"/>
  <c r="I49" i="12"/>
  <c r="J49" i="12"/>
  <c r="K49" i="12"/>
  <c r="L49" i="12"/>
  <c r="M49" i="12"/>
  <c r="N49" i="12"/>
  <c r="O49" i="12"/>
  <c r="P49" i="12"/>
  <c r="Q49" i="12"/>
  <c r="R49" i="12"/>
  <c r="S49" i="12"/>
  <c r="T49" i="12"/>
  <c r="U49" i="12"/>
  <c r="V49" i="12" s="1"/>
  <c r="B50" i="12"/>
  <c r="C50" i="12"/>
  <c r="D50" i="12"/>
  <c r="E50" i="12"/>
  <c r="F50" i="12"/>
  <c r="G50" i="12"/>
  <c r="H50" i="12"/>
  <c r="I50" i="12"/>
  <c r="J50" i="12"/>
  <c r="K50" i="12"/>
  <c r="L50" i="12"/>
  <c r="M50" i="12"/>
  <c r="N50" i="12"/>
  <c r="O50" i="12"/>
  <c r="P50" i="12"/>
  <c r="Q50" i="12"/>
  <c r="R50" i="12"/>
  <c r="S50" i="12"/>
  <c r="T50" i="12"/>
  <c r="U50" i="12"/>
  <c r="X50" i="12" s="1"/>
  <c r="B51" i="12"/>
  <c r="C51" i="12"/>
  <c r="D51" i="12"/>
  <c r="E51" i="12"/>
  <c r="F51" i="12"/>
  <c r="G51" i="12"/>
  <c r="H51" i="12"/>
  <c r="I51" i="12"/>
  <c r="J51" i="12"/>
  <c r="K51" i="12"/>
  <c r="L51" i="12"/>
  <c r="M51" i="12"/>
  <c r="N51" i="12"/>
  <c r="O51" i="12"/>
  <c r="P51" i="12"/>
  <c r="Q51" i="12"/>
  <c r="R51" i="12"/>
  <c r="S51" i="12"/>
  <c r="T51" i="12"/>
  <c r="U51" i="12"/>
  <c r="V51" i="12" s="1"/>
  <c r="B52" i="12"/>
  <c r="C52" i="12"/>
  <c r="D52" i="12"/>
  <c r="E52" i="12"/>
  <c r="F52" i="12"/>
  <c r="G52" i="12"/>
  <c r="H52" i="12"/>
  <c r="I52" i="12"/>
  <c r="J52" i="12"/>
  <c r="K52" i="12"/>
  <c r="L52" i="12"/>
  <c r="M52" i="12"/>
  <c r="N52" i="12"/>
  <c r="O52" i="12"/>
  <c r="P52" i="12"/>
  <c r="Q52" i="12"/>
  <c r="R52" i="12"/>
  <c r="S52" i="12"/>
  <c r="T52" i="12"/>
  <c r="U52" i="12"/>
  <c r="V52" i="12" s="1"/>
  <c r="B53" i="12"/>
  <c r="C53" i="12"/>
  <c r="D53" i="12"/>
  <c r="E53" i="12"/>
  <c r="F53" i="12"/>
  <c r="G53" i="12"/>
  <c r="H53" i="12"/>
  <c r="I53" i="12"/>
  <c r="J53" i="12"/>
  <c r="K53" i="12"/>
  <c r="L53" i="12"/>
  <c r="M53" i="12"/>
  <c r="N53" i="12"/>
  <c r="O53" i="12"/>
  <c r="P53" i="12"/>
  <c r="Q53" i="12"/>
  <c r="R53" i="12"/>
  <c r="S53" i="12"/>
  <c r="T53" i="12"/>
  <c r="U53" i="12"/>
  <c r="AA53" i="12" s="1"/>
  <c r="B54" i="12"/>
  <c r="C54" i="12"/>
  <c r="D54" i="12"/>
  <c r="E54" i="12"/>
  <c r="F54" i="12"/>
  <c r="G54" i="12"/>
  <c r="H54" i="12"/>
  <c r="I54" i="12"/>
  <c r="J54" i="12"/>
  <c r="K54" i="12"/>
  <c r="L54" i="12"/>
  <c r="M54" i="12"/>
  <c r="N54" i="12"/>
  <c r="O54" i="12"/>
  <c r="P54" i="12"/>
  <c r="Q54" i="12"/>
  <c r="R54" i="12"/>
  <c r="S54" i="12"/>
  <c r="T54" i="12"/>
  <c r="U54" i="12"/>
  <c r="X54" i="12" s="1"/>
  <c r="B55" i="12"/>
  <c r="C55" i="12"/>
  <c r="D55" i="12"/>
  <c r="E55" i="12"/>
  <c r="F55" i="12"/>
  <c r="G55" i="12"/>
  <c r="H55" i="12"/>
  <c r="I55" i="12"/>
  <c r="J55" i="12"/>
  <c r="K55" i="12"/>
  <c r="L55" i="12"/>
  <c r="M55" i="12"/>
  <c r="N55" i="12"/>
  <c r="O55" i="12"/>
  <c r="P55" i="12"/>
  <c r="Q55" i="12"/>
  <c r="R55" i="12"/>
  <c r="S55" i="12"/>
  <c r="T55" i="12"/>
  <c r="U55" i="12"/>
  <c r="V55" i="12" s="1"/>
  <c r="B56" i="12"/>
  <c r="C56" i="12"/>
  <c r="D56" i="12"/>
  <c r="E56" i="12"/>
  <c r="F56" i="12"/>
  <c r="G56" i="12"/>
  <c r="H56" i="12"/>
  <c r="I56" i="12"/>
  <c r="J56" i="12"/>
  <c r="K56" i="12"/>
  <c r="L56" i="12"/>
  <c r="M56" i="12"/>
  <c r="N56" i="12"/>
  <c r="O56" i="12"/>
  <c r="P56" i="12"/>
  <c r="Q56" i="12"/>
  <c r="R56" i="12"/>
  <c r="S56" i="12"/>
  <c r="T56" i="12"/>
  <c r="U56" i="12"/>
  <c r="V56" i="12" s="1"/>
  <c r="B57" i="12"/>
  <c r="C57" i="12"/>
  <c r="D57" i="12"/>
  <c r="E57" i="12"/>
  <c r="F57" i="12"/>
  <c r="G57" i="12"/>
  <c r="H57" i="12"/>
  <c r="I57" i="12"/>
  <c r="J57" i="12"/>
  <c r="K57" i="12"/>
  <c r="L57" i="12"/>
  <c r="M57" i="12"/>
  <c r="N57" i="12"/>
  <c r="O57" i="12"/>
  <c r="P57" i="12"/>
  <c r="Q57" i="12"/>
  <c r="R57" i="12"/>
  <c r="S57" i="12"/>
  <c r="T57" i="12"/>
  <c r="U57" i="12"/>
  <c r="X57" i="12" s="1"/>
  <c r="B58" i="12"/>
  <c r="C58" i="12"/>
  <c r="D58" i="12"/>
  <c r="E58" i="12"/>
  <c r="F58" i="12"/>
  <c r="G58" i="12"/>
  <c r="H58" i="12"/>
  <c r="I58" i="12"/>
  <c r="J58" i="12"/>
  <c r="K58" i="12"/>
  <c r="L58" i="12"/>
  <c r="M58" i="12"/>
  <c r="N58" i="12"/>
  <c r="O58" i="12"/>
  <c r="P58" i="12"/>
  <c r="Q58" i="12"/>
  <c r="R58" i="12"/>
  <c r="S58" i="12"/>
  <c r="T58" i="12"/>
  <c r="U58" i="12"/>
  <c r="X58" i="12" s="1"/>
  <c r="B59" i="12"/>
  <c r="C59" i="12"/>
  <c r="D59" i="12"/>
  <c r="E59" i="12"/>
  <c r="F59" i="12"/>
  <c r="G59" i="12"/>
  <c r="H59" i="12"/>
  <c r="I59" i="12"/>
  <c r="J59" i="12"/>
  <c r="K59" i="12"/>
  <c r="L59" i="12"/>
  <c r="M59" i="12"/>
  <c r="N59" i="12"/>
  <c r="O59" i="12"/>
  <c r="P59" i="12"/>
  <c r="Q59" i="12"/>
  <c r="R59" i="12"/>
  <c r="S59" i="12"/>
  <c r="T59" i="12"/>
  <c r="U59" i="12"/>
  <c r="V59" i="12" s="1"/>
  <c r="B60" i="12"/>
  <c r="C60" i="12"/>
  <c r="D60" i="12"/>
  <c r="E60" i="12"/>
  <c r="F60" i="12"/>
  <c r="G60" i="12"/>
  <c r="H60" i="12"/>
  <c r="I60" i="12"/>
  <c r="J60" i="12"/>
  <c r="K60" i="12"/>
  <c r="L60" i="12"/>
  <c r="M60" i="12"/>
  <c r="N60" i="12"/>
  <c r="O60" i="12"/>
  <c r="P60" i="12"/>
  <c r="Q60" i="12"/>
  <c r="R60" i="12"/>
  <c r="S60" i="12"/>
  <c r="T60" i="12"/>
  <c r="U60" i="12"/>
  <c r="V60" i="12" s="1"/>
  <c r="B61" i="12"/>
  <c r="C61" i="12"/>
  <c r="D61" i="12"/>
  <c r="E61" i="12"/>
  <c r="F61" i="12"/>
  <c r="G61" i="12"/>
  <c r="H61" i="12"/>
  <c r="I61" i="12"/>
  <c r="J61" i="12"/>
  <c r="K61" i="12"/>
  <c r="L61" i="12"/>
  <c r="M61" i="12"/>
  <c r="N61" i="12"/>
  <c r="O61" i="12"/>
  <c r="P61" i="12"/>
  <c r="Q61" i="12"/>
  <c r="R61" i="12"/>
  <c r="S61" i="12"/>
  <c r="T61" i="12"/>
  <c r="U61" i="12"/>
  <c r="V61" i="12" s="1"/>
  <c r="B62" i="12"/>
  <c r="C62" i="12"/>
  <c r="D62" i="12"/>
  <c r="E62" i="12"/>
  <c r="F62" i="12"/>
  <c r="G62" i="12"/>
  <c r="H62" i="12"/>
  <c r="I62" i="12"/>
  <c r="J62" i="12"/>
  <c r="K62" i="12"/>
  <c r="L62" i="12"/>
  <c r="M62" i="12"/>
  <c r="N62" i="12"/>
  <c r="O62" i="12"/>
  <c r="P62" i="12"/>
  <c r="Q62" i="12"/>
  <c r="R62" i="12"/>
  <c r="S62" i="12"/>
  <c r="T62" i="12"/>
  <c r="U62" i="12"/>
  <c r="B63" i="12"/>
  <c r="C63" i="12"/>
  <c r="D63" i="12"/>
  <c r="E63" i="12"/>
  <c r="F63" i="12"/>
  <c r="G63" i="12"/>
  <c r="H63" i="12"/>
  <c r="I63" i="12"/>
  <c r="J63" i="12"/>
  <c r="K63" i="12"/>
  <c r="L63" i="12"/>
  <c r="M63" i="12"/>
  <c r="N63" i="12"/>
  <c r="O63" i="12"/>
  <c r="P63" i="12"/>
  <c r="Q63" i="12"/>
  <c r="R63" i="12"/>
  <c r="S63" i="12"/>
  <c r="T63" i="12"/>
  <c r="U63" i="12"/>
  <c r="V63" i="12" s="1"/>
  <c r="B64" i="12"/>
  <c r="C64" i="12"/>
  <c r="D64" i="12"/>
  <c r="E64" i="12"/>
  <c r="F64" i="12"/>
  <c r="G64" i="12"/>
  <c r="H64" i="12"/>
  <c r="I64" i="12"/>
  <c r="J64" i="12"/>
  <c r="K64" i="12"/>
  <c r="L64" i="12"/>
  <c r="M64" i="12"/>
  <c r="N64" i="12"/>
  <c r="O64" i="12"/>
  <c r="P64" i="12"/>
  <c r="Q64" i="12"/>
  <c r="R64" i="12"/>
  <c r="S64" i="12"/>
  <c r="T64" i="12"/>
  <c r="U64" i="12"/>
  <c r="V64" i="12" s="1"/>
  <c r="B65" i="12"/>
  <c r="C65" i="12"/>
  <c r="D65" i="12"/>
  <c r="E65" i="12"/>
  <c r="F65" i="12"/>
  <c r="G65" i="12"/>
  <c r="H65" i="12"/>
  <c r="I65" i="12"/>
  <c r="J65" i="12"/>
  <c r="K65" i="12"/>
  <c r="L65" i="12"/>
  <c r="M65" i="12"/>
  <c r="N65" i="12"/>
  <c r="O65" i="12"/>
  <c r="P65" i="12"/>
  <c r="Q65" i="12"/>
  <c r="R65" i="12"/>
  <c r="S65" i="12"/>
  <c r="T65" i="12"/>
  <c r="U65" i="12"/>
  <c r="Z65" i="12" s="1"/>
  <c r="B66" i="12"/>
  <c r="C66" i="12"/>
  <c r="D66" i="12"/>
  <c r="E66" i="12"/>
  <c r="F66" i="12"/>
  <c r="G66" i="12"/>
  <c r="H66" i="12"/>
  <c r="I66" i="12"/>
  <c r="J66" i="12"/>
  <c r="K66" i="12"/>
  <c r="L66" i="12"/>
  <c r="M66" i="12"/>
  <c r="N66" i="12"/>
  <c r="O66" i="12"/>
  <c r="P66" i="12"/>
  <c r="Q66" i="12"/>
  <c r="R66" i="12"/>
  <c r="S66" i="12"/>
  <c r="T66" i="12"/>
  <c r="U66" i="12"/>
  <c r="X66" i="12" s="1"/>
  <c r="B67" i="12"/>
  <c r="C67" i="12"/>
  <c r="D67" i="12"/>
  <c r="E67" i="12"/>
  <c r="F67" i="12"/>
  <c r="G67" i="12"/>
  <c r="H67" i="12"/>
  <c r="I67" i="12"/>
  <c r="J67" i="12"/>
  <c r="K67" i="12"/>
  <c r="L67" i="12"/>
  <c r="M67" i="12"/>
  <c r="N67" i="12"/>
  <c r="O67" i="12"/>
  <c r="P67" i="12"/>
  <c r="Q67" i="12"/>
  <c r="R67" i="12"/>
  <c r="S67" i="12"/>
  <c r="T67" i="12"/>
  <c r="U67" i="12"/>
  <c r="V67" i="12" s="1"/>
  <c r="B68" i="12"/>
  <c r="C68" i="12"/>
  <c r="D68" i="12"/>
  <c r="E68" i="12"/>
  <c r="F68" i="12"/>
  <c r="G68" i="12"/>
  <c r="H68" i="12"/>
  <c r="I68" i="12"/>
  <c r="J68" i="12"/>
  <c r="K68" i="12"/>
  <c r="L68" i="12"/>
  <c r="M68" i="12"/>
  <c r="N68" i="12"/>
  <c r="O68" i="12"/>
  <c r="P68" i="12"/>
  <c r="Q68" i="12"/>
  <c r="R68" i="12"/>
  <c r="S68" i="12"/>
  <c r="T68" i="12"/>
  <c r="U68" i="12"/>
  <c r="V68" i="12" s="1"/>
  <c r="B69" i="12"/>
  <c r="C69" i="12"/>
  <c r="D69" i="12"/>
  <c r="E69" i="12"/>
  <c r="F69" i="12"/>
  <c r="G69" i="12"/>
  <c r="H69" i="12"/>
  <c r="I69" i="12"/>
  <c r="J69" i="12"/>
  <c r="K69" i="12"/>
  <c r="L69" i="12"/>
  <c r="M69" i="12"/>
  <c r="N69" i="12"/>
  <c r="O69" i="12"/>
  <c r="P69" i="12"/>
  <c r="Q69" i="12"/>
  <c r="R69" i="12"/>
  <c r="S69" i="12"/>
  <c r="T69" i="12"/>
  <c r="U69" i="12"/>
  <c r="W69" i="12" s="1"/>
  <c r="B70" i="12"/>
  <c r="C70" i="12"/>
  <c r="D70" i="12"/>
  <c r="E70" i="12"/>
  <c r="F70" i="12"/>
  <c r="G70" i="12"/>
  <c r="H70" i="12"/>
  <c r="I70" i="12"/>
  <c r="J70" i="12"/>
  <c r="K70" i="12"/>
  <c r="L70" i="12"/>
  <c r="M70" i="12"/>
  <c r="N70" i="12"/>
  <c r="O70" i="12"/>
  <c r="P70" i="12"/>
  <c r="Q70" i="12"/>
  <c r="R70" i="12"/>
  <c r="S70" i="12"/>
  <c r="T70" i="12"/>
  <c r="U70" i="12"/>
  <c r="X70" i="12" s="1"/>
  <c r="B71" i="12"/>
  <c r="C71" i="12"/>
  <c r="D71" i="12"/>
  <c r="E71" i="12"/>
  <c r="F71" i="12"/>
  <c r="G71" i="12"/>
  <c r="H71" i="12"/>
  <c r="I71" i="12"/>
  <c r="J71" i="12"/>
  <c r="K71" i="12"/>
  <c r="L71" i="12"/>
  <c r="M71" i="12"/>
  <c r="N71" i="12"/>
  <c r="O71" i="12"/>
  <c r="P71" i="12"/>
  <c r="Q71" i="12"/>
  <c r="R71" i="12"/>
  <c r="S71" i="12"/>
  <c r="T71" i="12"/>
  <c r="U71" i="12"/>
  <c r="V71" i="12" s="1"/>
  <c r="B72" i="12"/>
  <c r="C72" i="12"/>
  <c r="D72" i="12"/>
  <c r="E72" i="12"/>
  <c r="F72" i="12"/>
  <c r="G72" i="12"/>
  <c r="H72" i="12"/>
  <c r="I72" i="12"/>
  <c r="J72" i="12"/>
  <c r="K72" i="12"/>
  <c r="L72" i="12"/>
  <c r="M72" i="12"/>
  <c r="N72" i="12"/>
  <c r="O72" i="12"/>
  <c r="P72" i="12"/>
  <c r="Q72" i="12"/>
  <c r="R72" i="12"/>
  <c r="S72" i="12"/>
  <c r="T72" i="12"/>
  <c r="U72" i="12"/>
  <c r="V72" i="12" s="1"/>
  <c r="B73" i="12"/>
  <c r="C73" i="12"/>
  <c r="D73" i="12"/>
  <c r="E73" i="12"/>
  <c r="F73" i="12"/>
  <c r="G73" i="12"/>
  <c r="H73" i="12"/>
  <c r="I73" i="12"/>
  <c r="J73" i="12"/>
  <c r="K73" i="12"/>
  <c r="L73" i="12"/>
  <c r="M73" i="12"/>
  <c r="N73" i="12"/>
  <c r="O73" i="12"/>
  <c r="P73" i="12"/>
  <c r="Q73" i="12"/>
  <c r="R73" i="12"/>
  <c r="S73" i="12"/>
  <c r="T73" i="12"/>
  <c r="U73" i="12"/>
  <c r="Z73" i="12" s="1"/>
  <c r="B74" i="12"/>
  <c r="C74" i="12"/>
  <c r="D74" i="12"/>
  <c r="E74" i="12"/>
  <c r="F74" i="12"/>
  <c r="G74" i="12"/>
  <c r="H74" i="12"/>
  <c r="I74" i="12"/>
  <c r="J74" i="12"/>
  <c r="K74" i="12"/>
  <c r="L74" i="12"/>
  <c r="M74" i="12"/>
  <c r="N74" i="12"/>
  <c r="O74" i="12"/>
  <c r="P74" i="12"/>
  <c r="Q74" i="12"/>
  <c r="R74" i="12"/>
  <c r="S74" i="12"/>
  <c r="T74" i="12"/>
  <c r="U74" i="12"/>
  <c r="Y74" i="12" s="1"/>
  <c r="B75" i="12"/>
  <c r="C75" i="12"/>
  <c r="D75" i="12"/>
  <c r="E75" i="12"/>
  <c r="F75" i="12"/>
  <c r="G75" i="12"/>
  <c r="H75" i="12"/>
  <c r="I75" i="12"/>
  <c r="J75" i="12"/>
  <c r="K75" i="12"/>
  <c r="L75" i="12"/>
  <c r="M75" i="12"/>
  <c r="N75" i="12"/>
  <c r="O75" i="12"/>
  <c r="P75" i="12"/>
  <c r="Q75" i="12"/>
  <c r="R75" i="12"/>
  <c r="S75" i="12"/>
  <c r="T75" i="12"/>
  <c r="U75" i="12"/>
  <c r="V75" i="12" s="1"/>
  <c r="Y73" i="12" l="1"/>
  <c r="W50" i="12"/>
  <c r="W70" i="12"/>
  <c r="Z76" i="12"/>
  <c r="W62" i="12"/>
  <c r="X73" i="12"/>
  <c r="V21" i="12"/>
  <c r="V62" i="12"/>
  <c r="W41" i="12"/>
  <c r="AA69" i="12"/>
  <c r="AA72" i="12"/>
  <c r="V69" i="12"/>
  <c r="AA76" i="12"/>
  <c r="Z72" i="12"/>
  <c r="W74" i="12"/>
  <c r="W73" i="12"/>
  <c r="Y72" i="12"/>
  <c r="W29" i="12"/>
  <c r="Y76" i="12"/>
  <c r="V74" i="12"/>
  <c r="V73" i="12"/>
  <c r="X76" i="12"/>
  <c r="AA57" i="12"/>
  <c r="V66" i="12"/>
  <c r="W57" i="12"/>
  <c r="AA35" i="12"/>
  <c r="W13" i="12"/>
  <c r="AA60" i="12"/>
  <c r="W53" i="12"/>
  <c r="Z60" i="12"/>
  <c r="V53" i="12"/>
  <c r="V25" i="12"/>
  <c r="AA61" i="12"/>
  <c r="W76" i="12"/>
  <c r="V70" i="12"/>
  <c r="Y61" i="12"/>
  <c r="V57" i="12"/>
  <c r="V46" i="12"/>
  <c r="AA39" i="12"/>
  <c r="Z21" i="12"/>
  <c r="Y21" i="12"/>
  <c r="Z61" i="12"/>
  <c r="AA73" i="12"/>
  <c r="X65" i="12"/>
  <c r="Y53" i="12"/>
  <c r="AA52" i="12"/>
  <c r="X21" i="12"/>
  <c r="AA21" i="12"/>
  <c r="Y65" i="12"/>
  <c r="X61" i="12"/>
  <c r="Z53" i="12"/>
  <c r="W61" i="12"/>
  <c r="X74" i="12"/>
  <c r="W66" i="12"/>
  <c r="V65" i="12"/>
  <c r="X53" i="12"/>
  <c r="Y52" i="12"/>
  <c r="V42" i="12"/>
  <c r="V17" i="12"/>
  <c r="W54" i="12"/>
  <c r="W45" i="12"/>
  <c r="W33" i="12"/>
  <c r="W77" i="12"/>
  <c r="W65" i="12"/>
  <c r="V54" i="12"/>
  <c r="Z52" i="12"/>
  <c r="V45" i="12"/>
  <c r="W42" i="12"/>
  <c r="V33" i="12"/>
  <c r="AA27" i="12"/>
  <c r="V77" i="12"/>
  <c r="AA36" i="12"/>
  <c r="Y69" i="12"/>
  <c r="Y60" i="12"/>
  <c r="Z57" i="12"/>
  <c r="V50" i="12"/>
  <c r="Z36" i="12"/>
  <c r="AA33" i="12"/>
  <c r="AA68" i="12"/>
  <c r="X69" i="12"/>
  <c r="Z68" i="12"/>
  <c r="AA65" i="12"/>
  <c r="W58" i="12"/>
  <c r="Y57" i="12"/>
  <c r="AA56" i="12"/>
  <c r="W49" i="12"/>
  <c r="W37" i="12"/>
  <c r="Y36" i="12"/>
  <c r="Z33" i="12"/>
  <c r="Z77" i="12"/>
  <c r="Z69" i="12"/>
  <c r="Y68" i="12"/>
  <c r="V58" i="12"/>
  <c r="Z56" i="12"/>
  <c r="W46" i="12"/>
  <c r="X36" i="12"/>
  <c r="Y33" i="12"/>
  <c r="V15" i="12"/>
  <c r="Y77" i="12"/>
  <c r="Y56" i="12"/>
  <c r="X77" i="12"/>
  <c r="AA78" i="12"/>
  <c r="Z78" i="12"/>
  <c r="Y78" i="12"/>
  <c r="X78" i="12"/>
  <c r="W78" i="12"/>
  <c r="AA67" i="12"/>
  <c r="AA55" i="12"/>
  <c r="Z75" i="12"/>
  <c r="Z71" i="12"/>
  <c r="Z67" i="12"/>
  <c r="X60" i="12"/>
  <c r="Z59" i="12"/>
  <c r="X52" i="12"/>
  <c r="Z35" i="12"/>
  <c r="Z27" i="12"/>
  <c r="AA75" i="12"/>
  <c r="X68" i="12"/>
  <c r="Z39" i="12"/>
  <c r="Y75" i="12"/>
  <c r="AA74" i="12"/>
  <c r="W72" i="12"/>
  <c r="Y71" i="12"/>
  <c r="AA70" i="12"/>
  <c r="W68" i="12"/>
  <c r="Y67" i="12"/>
  <c r="AA66" i="12"/>
  <c r="W64" i="12"/>
  <c r="Y63" i="12"/>
  <c r="W60" i="12"/>
  <c r="Y59" i="12"/>
  <c r="AA58" i="12"/>
  <c r="W56" i="12"/>
  <c r="Y55" i="12"/>
  <c r="AA54" i="12"/>
  <c r="W52" i="12"/>
  <c r="Y51" i="12"/>
  <c r="AA50" i="12"/>
  <c r="W48" i="12"/>
  <c r="W44" i="12"/>
  <c r="AA42" i="12"/>
  <c r="W40" i="12"/>
  <c r="Y39" i="12"/>
  <c r="W36" i="12"/>
  <c r="Y35" i="12"/>
  <c r="W32" i="12"/>
  <c r="W28" i="12"/>
  <c r="Y27" i="12"/>
  <c r="W24" i="12"/>
  <c r="W20" i="12"/>
  <c r="W16" i="12"/>
  <c r="W12" i="12"/>
  <c r="AA59" i="12"/>
  <c r="AA51" i="12"/>
  <c r="X72" i="12"/>
  <c r="Z63" i="12"/>
  <c r="X56" i="12"/>
  <c r="Z55" i="12"/>
  <c r="Z51" i="12"/>
  <c r="X75" i="12"/>
  <c r="Z74" i="12"/>
  <c r="X71" i="12"/>
  <c r="Z70" i="12"/>
  <c r="X67" i="12"/>
  <c r="Z66" i="12"/>
  <c r="X63" i="12"/>
  <c r="X59" i="12"/>
  <c r="Z58" i="12"/>
  <c r="X55" i="12"/>
  <c r="Z54" i="12"/>
  <c r="X51" i="12"/>
  <c r="Z50" i="12"/>
  <c r="Z42" i="12"/>
  <c r="X39" i="12"/>
  <c r="X35" i="12"/>
  <c r="X27" i="12"/>
  <c r="AA71" i="12"/>
  <c r="AA63" i="12"/>
  <c r="W75" i="12"/>
  <c r="W71" i="12"/>
  <c r="Y70" i="12"/>
  <c r="W67" i="12"/>
  <c r="Y66" i="12"/>
  <c r="W63" i="12"/>
  <c r="W59" i="12"/>
  <c r="Y58" i="12"/>
  <c r="W55" i="12"/>
  <c r="Y54" i="12"/>
  <c r="W51" i="12"/>
  <c r="Y50" i="12"/>
  <c r="W47" i="12"/>
  <c r="W43" i="12"/>
  <c r="Y42" i="12"/>
  <c r="W39" i="12"/>
  <c r="W35" i="12"/>
  <c r="W31" i="12"/>
  <c r="W27" i="12"/>
  <c r="W23" i="12"/>
  <c r="W19" i="12"/>
  <c r="W38" i="12"/>
  <c r="W34" i="12"/>
  <c r="W30" i="12"/>
  <c r="W26" i="12"/>
  <c r="W22" i="12"/>
  <c r="W18" i="12"/>
  <c r="W14" i="12"/>
  <c r="F11" i="12"/>
  <c r="F10" i="12"/>
  <c r="F8" i="12"/>
  <c r="S11" i="12" l="1"/>
  <c r="S8" i="12"/>
  <c r="R11" i="12"/>
  <c r="R8" i="12"/>
  <c r="Q11" i="12"/>
  <c r="Q8" i="12"/>
  <c r="P11" i="12"/>
  <c r="P8" i="12"/>
  <c r="O11" i="12"/>
  <c r="O8" i="12"/>
  <c r="N11" i="12"/>
  <c r="N8" i="12"/>
  <c r="R28" i="14" l="1"/>
  <c r="R29" i="14"/>
  <c r="B8" i="12"/>
  <c r="B9" i="12"/>
  <c r="B10" i="12"/>
  <c r="B11" i="12"/>
  <c r="B6" i="14"/>
  <c r="B7"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1" i="14"/>
  <c r="B302" i="14"/>
  <c r="B303" i="14"/>
  <c r="B304" i="14"/>
  <c r="B305" i="14"/>
  <c r="B306" i="14"/>
  <c r="B307" i="14"/>
  <c r="B308" i="14"/>
  <c r="B309" i="14"/>
  <c r="B310" i="14"/>
  <c r="B311" i="14"/>
  <c r="B312" i="14"/>
  <c r="B313" i="14"/>
  <c r="B314" i="14"/>
  <c r="B315" i="14"/>
  <c r="B316" i="14"/>
  <c r="B317" i="14"/>
  <c r="B318" i="14"/>
  <c r="B319" i="14"/>
  <c r="B320" i="14"/>
  <c r="B321" i="14"/>
  <c r="B322" i="14"/>
  <c r="B323" i="14"/>
  <c r="B324" i="14"/>
  <c r="B325" i="14"/>
  <c r="B326" i="14"/>
  <c r="B327" i="14"/>
  <c r="B328" i="14"/>
  <c r="B329" i="14"/>
  <c r="B330" i="14"/>
  <c r="B331" i="14"/>
  <c r="B332" i="14"/>
  <c r="B333" i="14"/>
  <c r="B334" i="14"/>
  <c r="B335" i="14"/>
  <c r="B336" i="14"/>
  <c r="B337" i="14"/>
  <c r="B338" i="14"/>
  <c r="B339" i="14"/>
  <c r="B340" i="14"/>
  <c r="B341" i="14"/>
  <c r="B342" i="14"/>
  <c r="B343" i="14"/>
  <c r="B344" i="14"/>
  <c r="B345" i="14"/>
  <c r="B346" i="14"/>
  <c r="B347" i="14"/>
  <c r="B348" i="14"/>
  <c r="B349" i="14"/>
  <c r="B5" i="14"/>
  <c r="J8" i="12"/>
  <c r="J9" i="12"/>
  <c r="J10" i="12"/>
  <c r="J11" i="12"/>
  <c r="R349" i="14"/>
  <c r="O349" i="14"/>
  <c r="J349" i="14"/>
  <c r="G349" i="14"/>
  <c r="F349" i="14"/>
  <c r="R348" i="14"/>
  <c r="O348" i="14"/>
  <c r="J348" i="14"/>
  <c r="G348" i="14"/>
  <c r="F348" i="14"/>
  <c r="R347" i="14"/>
  <c r="O347" i="14"/>
  <c r="J347" i="14"/>
  <c r="G347" i="14"/>
  <c r="F347" i="14"/>
  <c r="R346" i="14"/>
  <c r="O346" i="14"/>
  <c r="J346" i="14"/>
  <c r="G346" i="14"/>
  <c r="F346" i="14"/>
  <c r="R345" i="14"/>
  <c r="O345" i="14"/>
  <c r="J345" i="14"/>
  <c r="G345" i="14"/>
  <c r="F345" i="14"/>
  <c r="R344" i="14"/>
  <c r="O344" i="14"/>
  <c r="J344" i="14"/>
  <c r="G344" i="14"/>
  <c r="F344" i="14"/>
  <c r="R343" i="14"/>
  <c r="O343" i="14"/>
  <c r="J343" i="14"/>
  <c r="G343" i="14"/>
  <c r="F343" i="14"/>
  <c r="R342" i="14"/>
  <c r="O342" i="14"/>
  <c r="J342" i="14"/>
  <c r="G342" i="14"/>
  <c r="F342" i="14"/>
  <c r="R341" i="14"/>
  <c r="O341" i="14"/>
  <c r="J341" i="14"/>
  <c r="G341" i="14"/>
  <c r="F341" i="14"/>
  <c r="R340" i="14"/>
  <c r="O340" i="14"/>
  <c r="J340" i="14"/>
  <c r="G340" i="14"/>
  <c r="F340" i="14"/>
  <c r="R339" i="14"/>
  <c r="O339" i="14"/>
  <c r="J339" i="14"/>
  <c r="G339" i="14"/>
  <c r="F339" i="14"/>
  <c r="R338" i="14"/>
  <c r="O338" i="14"/>
  <c r="J338" i="14"/>
  <c r="G338" i="14"/>
  <c r="F338" i="14"/>
  <c r="R337" i="14"/>
  <c r="O337" i="14"/>
  <c r="J337" i="14"/>
  <c r="G337" i="14"/>
  <c r="F337" i="14"/>
  <c r="R336" i="14"/>
  <c r="O336" i="14"/>
  <c r="J336" i="14"/>
  <c r="G336" i="14"/>
  <c r="F336" i="14"/>
  <c r="R335" i="14"/>
  <c r="O335" i="14"/>
  <c r="J335" i="14"/>
  <c r="G335" i="14"/>
  <c r="F335" i="14"/>
  <c r="R334" i="14"/>
  <c r="O334" i="14"/>
  <c r="J334" i="14"/>
  <c r="G334" i="14"/>
  <c r="F334" i="14"/>
  <c r="R333" i="14"/>
  <c r="O333" i="14"/>
  <c r="J333" i="14"/>
  <c r="G333" i="14"/>
  <c r="F333" i="14"/>
  <c r="R332" i="14"/>
  <c r="O332" i="14"/>
  <c r="J332" i="14"/>
  <c r="G332" i="14"/>
  <c r="F332" i="14"/>
  <c r="R331" i="14"/>
  <c r="O331" i="14"/>
  <c r="J331" i="14"/>
  <c r="G331" i="14"/>
  <c r="F331" i="14"/>
  <c r="R330" i="14"/>
  <c r="O330" i="14"/>
  <c r="J330" i="14"/>
  <c r="G330" i="14"/>
  <c r="F330" i="14"/>
  <c r="R329" i="14"/>
  <c r="O329" i="14"/>
  <c r="J329" i="14"/>
  <c r="G329" i="14"/>
  <c r="F329" i="14"/>
  <c r="R328" i="14"/>
  <c r="O328" i="14"/>
  <c r="J328" i="14"/>
  <c r="G328" i="14"/>
  <c r="F328" i="14"/>
  <c r="R327" i="14"/>
  <c r="O327" i="14"/>
  <c r="J327" i="14"/>
  <c r="G327" i="14"/>
  <c r="F327" i="14"/>
  <c r="R326" i="14"/>
  <c r="O326" i="14"/>
  <c r="J326" i="14"/>
  <c r="G326" i="14"/>
  <c r="F326" i="14"/>
  <c r="R325" i="14"/>
  <c r="O325" i="14"/>
  <c r="J325" i="14"/>
  <c r="G325" i="14"/>
  <c r="F325" i="14"/>
  <c r="R324" i="14"/>
  <c r="O324" i="14"/>
  <c r="J324" i="14"/>
  <c r="G324" i="14"/>
  <c r="F324" i="14"/>
  <c r="R323" i="14"/>
  <c r="O323" i="14"/>
  <c r="J323" i="14"/>
  <c r="G323" i="14"/>
  <c r="F323" i="14"/>
  <c r="R322" i="14"/>
  <c r="O322" i="14"/>
  <c r="J322" i="14"/>
  <c r="G322" i="14"/>
  <c r="F322" i="14"/>
  <c r="R321" i="14"/>
  <c r="O321" i="14"/>
  <c r="J321" i="14"/>
  <c r="G321" i="14"/>
  <c r="F321" i="14"/>
  <c r="R320" i="14"/>
  <c r="O320" i="14"/>
  <c r="J320" i="14"/>
  <c r="G320" i="14"/>
  <c r="F320" i="14"/>
  <c r="R319" i="14"/>
  <c r="O319" i="14"/>
  <c r="J319" i="14"/>
  <c r="G319" i="14"/>
  <c r="F319" i="14"/>
  <c r="R318" i="14"/>
  <c r="O318" i="14"/>
  <c r="J318" i="14"/>
  <c r="G318" i="14"/>
  <c r="F318" i="14"/>
  <c r="R317" i="14"/>
  <c r="O317" i="14"/>
  <c r="J317" i="14"/>
  <c r="G317" i="14"/>
  <c r="F317" i="14"/>
  <c r="R316" i="14"/>
  <c r="O316" i="14"/>
  <c r="J316" i="14"/>
  <c r="G316" i="14"/>
  <c r="F316" i="14"/>
  <c r="R315" i="14"/>
  <c r="O315" i="14"/>
  <c r="J315" i="14"/>
  <c r="G315" i="14"/>
  <c r="F315" i="14"/>
  <c r="R314" i="14"/>
  <c r="O314" i="14"/>
  <c r="J314" i="14"/>
  <c r="G314" i="14"/>
  <c r="F314" i="14"/>
  <c r="R313" i="14"/>
  <c r="O313" i="14"/>
  <c r="J313" i="14"/>
  <c r="G313" i="14"/>
  <c r="F313" i="14"/>
  <c r="R312" i="14"/>
  <c r="O312" i="14"/>
  <c r="J312" i="14"/>
  <c r="G312" i="14"/>
  <c r="F312" i="14"/>
  <c r="R311" i="14"/>
  <c r="O311" i="14"/>
  <c r="J311" i="14"/>
  <c r="G311" i="14"/>
  <c r="F311" i="14"/>
  <c r="R310" i="14"/>
  <c r="O310" i="14"/>
  <c r="J310" i="14"/>
  <c r="G310" i="14"/>
  <c r="F310" i="14"/>
  <c r="R309" i="14"/>
  <c r="O309" i="14"/>
  <c r="J309" i="14"/>
  <c r="G309" i="14"/>
  <c r="F309" i="14"/>
  <c r="R308" i="14"/>
  <c r="O308" i="14"/>
  <c r="J308" i="14"/>
  <c r="G308" i="14"/>
  <c r="F308" i="14"/>
  <c r="R307" i="14"/>
  <c r="O307" i="14"/>
  <c r="J307" i="14"/>
  <c r="G307" i="14"/>
  <c r="F307" i="14"/>
  <c r="R306" i="14"/>
  <c r="O306" i="14"/>
  <c r="J306" i="14"/>
  <c r="G306" i="14"/>
  <c r="F306" i="14"/>
  <c r="R305" i="14"/>
  <c r="O305" i="14"/>
  <c r="J305" i="14"/>
  <c r="G305" i="14"/>
  <c r="F305" i="14"/>
  <c r="R304" i="14"/>
  <c r="O304" i="14"/>
  <c r="J304" i="14"/>
  <c r="G304" i="14"/>
  <c r="F304" i="14"/>
  <c r="R303" i="14"/>
  <c r="O303" i="14"/>
  <c r="J303" i="14"/>
  <c r="G303" i="14"/>
  <c r="F303" i="14"/>
  <c r="R302" i="14"/>
  <c r="O302" i="14"/>
  <c r="J302" i="14"/>
  <c r="G302" i="14"/>
  <c r="F302" i="14"/>
  <c r="R301" i="14"/>
  <c r="O301" i="14"/>
  <c r="J301" i="14"/>
  <c r="G301" i="14"/>
  <c r="F301" i="14"/>
  <c r="R300" i="14"/>
  <c r="O300" i="14"/>
  <c r="J300" i="14"/>
  <c r="G300" i="14"/>
  <c r="F300" i="14"/>
  <c r="R299" i="14"/>
  <c r="O299" i="14"/>
  <c r="J299" i="14"/>
  <c r="G299" i="14"/>
  <c r="F299" i="14"/>
  <c r="R298" i="14"/>
  <c r="O298" i="14"/>
  <c r="J298" i="14"/>
  <c r="G298" i="14"/>
  <c r="F298" i="14"/>
  <c r="R297" i="14"/>
  <c r="O297" i="14"/>
  <c r="J297" i="14"/>
  <c r="G297" i="14"/>
  <c r="F297" i="14"/>
  <c r="R296" i="14"/>
  <c r="O296" i="14"/>
  <c r="J296" i="14"/>
  <c r="G296" i="14"/>
  <c r="F296" i="14"/>
  <c r="R295" i="14"/>
  <c r="O295" i="14"/>
  <c r="J295" i="14"/>
  <c r="G295" i="14"/>
  <c r="F295" i="14"/>
  <c r="R294" i="14"/>
  <c r="O294" i="14"/>
  <c r="J294" i="14"/>
  <c r="G294" i="14"/>
  <c r="F294" i="14"/>
  <c r="R293" i="14"/>
  <c r="O293" i="14"/>
  <c r="J293" i="14"/>
  <c r="G293" i="14"/>
  <c r="F293" i="14"/>
  <c r="R292" i="14"/>
  <c r="O292" i="14"/>
  <c r="J292" i="14"/>
  <c r="G292" i="14"/>
  <c r="F292" i="14"/>
  <c r="R291" i="14"/>
  <c r="O291" i="14"/>
  <c r="J291" i="14"/>
  <c r="G291" i="14"/>
  <c r="F291" i="14"/>
  <c r="AA293" i="12" s="1"/>
  <c r="R290" i="14"/>
  <c r="O290" i="14"/>
  <c r="J290" i="14"/>
  <c r="G290" i="14"/>
  <c r="F290" i="14"/>
  <c r="R289" i="14"/>
  <c r="O289" i="14"/>
  <c r="J289" i="14"/>
  <c r="G289" i="14"/>
  <c r="F289" i="14"/>
  <c r="R288" i="14"/>
  <c r="O288" i="14"/>
  <c r="J288" i="14"/>
  <c r="G288" i="14"/>
  <c r="F288" i="14"/>
  <c r="R287" i="14"/>
  <c r="O287" i="14"/>
  <c r="J287" i="14"/>
  <c r="G287" i="14"/>
  <c r="F287" i="14"/>
  <c r="R286" i="14"/>
  <c r="O286" i="14"/>
  <c r="J286" i="14"/>
  <c r="G286" i="14"/>
  <c r="F286" i="14"/>
  <c r="R285" i="14"/>
  <c r="O285" i="14"/>
  <c r="J285" i="14"/>
  <c r="G285" i="14"/>
  <c r="F285" i="14"/>
  <c r="R284" i="14"/>
  <c r="O284" i="14"/>
  <c r="J284" i="14"/>
  <c r="G284" i="14"/>
  <c r="F284" i="14"/>
  <c r="R283" i="14"/>
  <c r="O283" i="14"/>
  <c r="J283" i="14"/>
  <c r="G283" i="14"/>
  <c r="F283" i="14"/>
  <c r="AA285" i="12" s="1"/>
  <c r="R282" i="14"/>
  <c r="O282" i="14"/>
  <c r="J282" i="14"/>
  <c r="G282" i="14"/>
  <c r="F282" i="14"/>
  <c r="R281" i="14"/>
  <c r="O281" i="14"/>
  <c r="J281" i="14"/>
  <c r="G281" i="14"/>
  <c r="F281" i="14"/>
  <c r="R280" i="14"/>
  <c r="O280" i="14"/>
  <c r="J280" i="14"/>
  <c r="G280" i="14"/>
  <c r="F280" i="14"/>
  <c r="R279" i="14"/>
  <c r="O279" i="14"/>
  <c r="J279" i="14"/>
  <c r="G279" i="14"/>
  <c r="F279" i="14"/>
  <c r="R278" i="14"/>
  <c r="O278" i="14"/>
  <c r="J278" i="14"/>
  <c r="G278" i="14"/>
  <c r="F278" i="14"/>
  <c r="R277" i="14"/>
  <c r="O277" i="14"/>
  <c r="J277" i="14"/>
  <c r="G277" i="14"/>
  <c r="F277" i="14"/>
  <c r="R276" i="14"/>
  <c r="O276" i="14"/>
  <c r="J276" i="14"/>
  <c r="G276" i="14"/>
  <c r="F276" i="14"/>
  <c r="R275" i="14"/>
  <c r="O275" i="14"/>
  <c r="J275" i="14"/>
  <c r="G275" i="14"/>
  <c r="F275" i="14"/>
  <c r="AA277" i="12" s="1"/>
  <c r="R274" i="14"/>
  <c r="O274" i="14"/>
  <c r="J274" i="14"/>
  <c r="G274" i="14"/>
  <c r="F274" i="14"/>
  <c r="R273" i="14"/>
  <c r="O273" i="14"/>
  <c r="J273" i="14"/>
  <c r="G273" i="14"/>
  <c r="F273" i="14"/>
  <c r="R272" i="14"/>
  <c r="O272" i="14"/>
  <c r="J272" i="14"/>
  <c r="G272" i="14"/>
  <c r="F272" i="14"/>
  <c r="R271" i="14"/>
  <c r="O271" i="14"/>
  <c r="J271" i="14"/>
  <c r="G271" i="14"/>
  <c r="F271" i="14"/>
  <c r="R270" i="14"/>
  <c r="O270" i="14"/>
  <c r="J270" i="14"/>
  <c r="G270" i="14"/>
  <c r="F270" i="14"/>
  <c r="R269" i="14"/>
  <c r="O269" i="14"/>
  <c r="J269" i="14"/>
  <c r="G269" i="14"/>
  <c r="F269" i="14"/>
  <c r="R268" i="14"/>
  <c r="O268" i="14"/>
  <c r="J268" i="14"/>
  <c r="G268" i="14"/>
  <c r="F268" i="14"/>
  <c r="R267" i="14"/>
  <c r="O267" i="14"/>
  <c r="J267" i="14"/>
  <c r="G267" i="14"/>
  <c r="F267" i="14"/>
  <c r="R266" i="14"/>
  <c r="O266" i="14"/>
  <c r="J266" i="14"/>
  <c r="G266" i="14"/>
  <c r="F266" i="14"/>
  <c r="R265" i="14"/>
  <c r="O265" i="14"/>
  <c r="J265" i="14"/>
  <c r="G265" i="14"/>
  <c r="F265" i="14"/>
  <c r="R264" i="14"/>
  <c r="O264" i="14"/>
  <c r="J264" i="14"/>
  <c r="G264" i="14"/>
  <c r="F264" i="14"/>
  <c r="R263" i="14"/>
  <c r="O263" i="14"/>
  <c r="J263" i="14"/>
  <c r="G263" i="14"/>
  <c r="F263" i="14"/>
  <c r="R262" i="14"/>
  <c r="O262" i="14"/>
  <c r="J262" i="14"/>
  <c r="G262" i="14"/>
  <c r="F262" i="14"/>
  <c r="R261" i="14"/>
  <c r="O261" i="14"/>
  <c r="J261" i="14"/>
  <c r="G261" i="14"/>
  <c r="F261" i="14"/>
  <c r="R260" i="14"/>
  <c r="O260" i="14"/>
  <c r="J260" i="14"/>
  <c r="G260" i="14"/>
  <c r="F260" i="14"/>
  <c r="R259" i="14"/>
  <c r="O259" i="14"/>
  <c r="J259" i="14"/>
  <c r="G259" i="14"/>
  <c r="F259" i="14"/>
  <c r="R258" i="14"/>
  <c r="O258" i="14"/>
  <c r="J258" i="14"/>
  <c r="G258" i="14"/>
  <c r="F258" i="14"/>
  <c r="R257" i="14"/>
  <c r="O257" i="14"/>
  <c r="J257" i="14"/>
  <c r="G257" i="14"/>
  <c r="F257" i="14"/>
  <c r="R256" i="14"/>
  <c r="O256" i="14"/>
  <c r="J256" i="14"/>
  <c r="G256" i="14"/>
  <c r="F256" i="14"/>
  <c r="R255" i="14"/>
  <c r="O255" i="14"/>
  <c r="J255" i="14"/>
  <c r="G255" i="14"/>
  <c r="F255" i="14"/>
  <c r="R254" i="14"/>
  <c r="O254" i="14"/>
  <c r="J254" i="14"/>
  <c r="G254" i="14"/>
  <c r="F254" i="14"/>
  <c r="R253" i="14"/>
  <c r="O253" i="14"/>
  <c r="J253" i="14"/>
  <c r="G253" i="14"/>
  <c r="F253" i="14"/>
  <c r="R252" i="14"/>
  <c r="O252" i="14"/>
  <c r="J252" i="14"/>
  <c r="G252" i="14"/>
  <c r="F252" i="14"/>
  <c r="R251" i="14"/>
  <c r="O251" i="14"/>
  <c r="J251" i="14"/>
  <c r="G251" i="14"/>
  <c r="F251" i="14"/>
  <c r="R250" i="14"/>
  <c r="O250" i="14"/>
  <c r="J250" i="14"/>
  <c r="G250" i="14"/>
  <c r="F250" i="14"/>
  <c r="R249" i="14"/>
  <c r="O249" i="14"/>
  <c r="J249" i="14"/>
  <c r="G249" i="14"/>
  <c r="F249" i="14"/>
  <c r="R248" i="14"/>
  <c r="O248" i="14"/>
  <c r="J248" i="14"/>
  <c r="G248" i="14"/>
  <c r="F248" i="14"/>
  <c r="R247" i="14"/>
  <c r="O247" i="14"/>
  <c r="J247" i="14"/>
  <c r="G247" i="14"/>
  <c r="F247" i="14"/>
  <c r="R246" i="14"/>
  <c r="O246" i="14"/>
  <c r="J246" i="14"/>
  <c r="G246" i="14"/>
  <c r="F246" i="14"/>
  <c r="R245" i="14"/>
  <c r="O245" i="14"/>
  <c r="J245" i="14"/>
  <c r="G245" i="14"/>
  <c r="F245" i="14"/>
  <c r="R244" i="14"/>
  <c r="O244" i="14"/>
  <c r="J244" i="14"/>
  <c r="G244" i="14"/>
  <c r="F244" i="14"/>
  <c r="R243" i="14"/>
  <c r="O243" i="14"/>
  <c r="J243" i="14"/>
  <c r="G243" i="14"/>
  <c r="F243" i="14"/>
  <c r="R242" i="14"/>
  <c r="O242" i="14"/>
  <c r="J242" i="14"/>
  <c r="G242" i="14"/>
  <c r="F242" i="14"/>
  <c r="R241" i="14"/>
  <c r="O241" i="14"/>
  <c r="J241" i="14"/>
  <c r="G241" i="14"/>
  <c r="F241" i="14"/>
  <c r="R240" i="14"/>
  <c r="O240" i="14"/>
  <c r="J240" i="14"/>
  <c r="G240" i="14"/>
  <c r="F240" i="14"/>
  <c r="R239" i="14"/>
  <c r="O239" i="14"/>
  <c r="J239" i="14"/>
  <c r="G239" i="14"/>
  <c r="F239" i="14"/>
  <c r="R238" i="14"/>
  <c r="O238" i="14"/>
  <c r="J238" i="14"/>
  <c r="G238" i="14"/>
  <c r="F238" i="14"/>
  <c r="R237" i="14"/>
  <c r="O237" i="14"/>
  <c r="J237" i="14"/>
  <c r="G237" i="14"/>
  <c r="F237" i="14"/>
  <c r="R236" i="14"/>
  <c r="O236" i="14"/>
  <c r="J236" i="14"/>
  <c r="G236" i="14"/>
  <c r="F236" i="14"/>
  <c r="R235" i="14"/>
  <c r="O235" i="14"/>
  <c r="J235" i="14"/>
  <c r="G235" i="14"/>
  <c r="F235" i="14"/>
  <c r="R234" i="14"/>
  <c r="O234" i="14"/>
  <c r="J234" i="14"/>
  <c r="G234" i="14"/>
  <c r="F234" i="14"/>
  <c r="R233" i="14"/>
  <c r="O233" i="14"/>
  <c r="J233" i="14"/>
  <c r="G233" i="14"/>
  <c r="F233" i="14"/>
  <c r="R232" i="14"/>
  <c r="O232" i="14"/>
  <c r="J232" i="14"/>
  <c r="G232" i="14"/>
  <c r="F232" i="14"/>
  <c r="R231" i="14"/>
  <c r="O231" i="14"/>
  <c r="J231" i="14"/>
  <c r="G231" i="14"/>
  <c r="F231" i="14"/>
  <c r="R230" i="14"/>
  <c r="O230" i="14"/>
  <c r="J230" i="14"/>
  <c r="G230" i="14"/>
  <c r="F230" i="14"/>
  <c r="R229" i="14"/>
  <c r="O229" i="14"/>
  <c r="J229" i="14"/>
  <c r="G229" i="14"/>
  <c r="F229" i="14"/>
  <c r="R228" i="14"/>
  <c r="O228" i="14"/>
  <c r="J228" i="14"/>
  <c r="G228" i="14"/>
  <c r="F228" i="14"/>
  <c r="R227" i="14"/>
  <c r="O227" i="14"/>
  <c r="J227" i="14"/>
  <c r="G227" i="14"/>
  <c r="F227" i="14"/>
  <c r="R226" i="14"/>
  <c r="O226" i="14"/>
  <c r="J226" i="14"/>
  <c r="G226" i="14"/>
  <c r="F226" i="14"/>
  <c r="R225" i="14"/>
  <c r="O225" i="14"/>
  <c r="J225" i="14"/>
  <c r="G225" i="14"/>
  <c r="F225" i="14"/>
  <c r="R224" i="14"/>
  <c r="O224" i="14"/>
  <c r="J224" i="14"/>
  <c r="G224" i="14"/>
  <c r="F224" i="14"/>
  <c r="R223" i="14"/>
  <c r="O223" i="14"/>
  <c r="J223" i="14"/>
  <c r="G223" i="14"/>
  <c r="F223" i="14"/>
  <c r="R222" i="14"/>
  <c r="O222" i="14"/>
  <c r="J222" i="14"/>
  <c r="G222" i="14"/>
  <c r="F222" i="14"/>
  <c r="R221" i="14"/>
  <c r="O221" i="14"/>
  <c r="J221" i="14"/>
  <c r="G221" i="14"/>
  <c r="F221" i="14"/>
  <c r="R220" i="14"/>
  <c r="O220" i="14"/>
  <c r="J220" i="14"/>
  <c r="G220" i="14"/>
  <c r="F220" i="14"/>
  <c r="R219" i="14"/>
  <c r="O219" i="14"/>
  <c r="J219" i="14"/>
  <c r="G219" i="14"/>
  <c r="F219" i="14"/>
  <c r="AA221" i="12" s="1"/>
  <c r="R218" i="14"/>
  <c r="O218" i="14"/>
  <c r="J218" i="14"/>
  <c r="G218" i="14"/>
  <c r="F218" i="14"/>
  <c r="R217" i="14"/>
  <c r="O217" i="14"/>
  <c r="J217" i="14"/>
  <c r="G217" i="14"/>
  <c r="F217" i="14"/>
  <c r="R216" i="14"/>
  <c r="O216" i="14"/>
  <c r="J216" i="14"/>
  <c r="G216" i="14"/>
  <c r="F216" i="14"/>
  <c r="R215" i="14"/>
  <c r="O215" i="14"/>
  <c r="J215" i="14"/>
  <c r="G215" i="14"/>
  <c r="F215" i="14"/>
  <c r="R214" i="14"/>
  <c r="O214" i="14"/>
  <c r="J214" i="14"/>
  <c r="G214" i="14"/>
  <c r="F214" i="14"/>
  <c r="R213" i="14"/>
  <c r="O213" i="14"/>
  <c r="J213" i="14"/>
  <c r="G213" i="14"/>
  <c r="F213" i="14"/>
  <c r="R212" i="14"/>
  <c r="O212" i="14"/>
  <c r="J212" i="14"/>
  <c r="G212" i="14"/>
  <c r="F212" i="14"/>
  <c r="R211" i="14"/>
  <c r="O211" i="14"/>
  <c r="J211" i="14"/>
  <c r="G211" i="14"/>
  <c r="F211" i="14"/>
  <c r="R210" i="14"/>
  <c r="O210" i="14"/>
  <c r="J210" i="14"/>
  <c r="G210" i="14"/>
  <c r="F210" i="14"/>
  <c r="R209" i="14"/>
  <c r="O209" i="14"/>
  <c r="J209" i="14"/>
  <c r="G209" i="14"/>
  <c r="F209" i="14"/>
  <c r="R208" i="14"/>
  <c r="O208" i="14"/>
  <c r="J208" i="14"/>
  <c r="G208" i="14"/>
  <c r="F208" i="14"/>
  <c r="R207" i="14"/>
  <c r="O207" i="14"/>
  <c r="J207" i="14"/>
  <c r="G207" i="14"/>
  <c r="F207" i="14"/>
  <c r="R206" i="14"/>
  <c r="O206" i="14"/>
  <c r="J206" i="14"/>
  <c r="G206" i="14"/>
  <c r="F206" i="14"/>
  <c r="R205" i="14"/>
  <c r="O205" i="14"/>
  <c r="J205" i="14"/>
  <c r="G205" i="14"/>
  <c r="F205" i="14"/>
  <c r="R204" i="14"/>
  <c r="O204" i="14"/>
  <c r="J204" i="14"/>
  <c r="G204" i="14"/>
  <c r="F204" i="14"/>
  <c r="R203" i="14"/>
  <c r="O203" i="14"/>
  <c r="J203" i="14"/>
  <c r="G203" i="14"/>
  <c r="F203" i="14"/>
  <c r="R202" i="14"/>
  <c r="O202" i="14"/>
  <c r="J202" i="14"/>
  <c r="G202" i="14"/>
  <c r="F202" i="14"/>
  <c r="R201" i="14"/>
  <c r="O201" i="14"/>
  <c r="J201" i="14"/>
  <c r="G201" i="14"/>
  <c r="F201" i="14"/>
  <c r="R200" i="14"/>
  <c r="O200" i="14"/>
  <c r="J200" i="14"/>
  <c r="G200" i="14"/>
  <c r="F200" i="14"/>
  <c r="R199" i="14"/>
  <c r="O199" i="14"/>
  <c r="J199" i="14"/>
  <c r="G199" i="14"/>
  <c r="F199" i="14"/>
  <c r="R198" i="14"/>
  <c r="O198" i="14"/>
  <c r="J198" i="14"/>
  <c r="G198" i="14"/>
  <c r="F198" i="14"/>
  <c r="R197" i="14"/>
  <c r="O197" i="14"/>
  <c r="J197" i="14"/>
  <c r="G197" i="14"/>
  <c r="F197" i="14"/>
  <c r="R196" i="14"/>
  <c r="O196" i="14"/>
  <c r="J196" i="14"/>
  <c r="G196" i="14"/>
  <c r="F196" i="14"/>
  <c r="R195" i="14"/>
  <c r="O195" i="14"/>
  <c r="J195" i="14"/>
  <c r="G195" i="14"/>
  <c r="F195" i="14"/>
  <c r="R194" i="14"/>
  <c r="O194" i="14"/>
  <c r="J194" i="14"/>
  <c r="G194" i="14"/>
  <c r="F194" i="14"/>
  <c r="R193" i="14"/>
  <c r="O193" i="14"/>
  <c r="J193" i="14"/>
  <c r="G193" i="14"/>
  <c r="F193" i="14"/>
  <c r="R192" i="14"/>
  <c r="O192" i="14"/>
  <c r="J192" i="14"/>
  <c r="G192" i="14"/>
  <c r="F192" i="14"/>
  <c r="R191" i="14"/>
  <c r="O191" i="14"/>
  <c r="J191" i="14"/>
  <c r="G191" i="14"/>
  <c r="F191" i="14"/>
  <c r="R190" i="14"/>
  <c r="O190" i="14"/>
  <c r="J190" i="14"/>
  <c r="G190" i="14"/>
  <c r="F190" i="14"/>
  <c r="R189" i="14"/>
  <c r="O189" i="14"/>
  <c r="J189" i="14"/>
  <c r="G189" i="14"/>
  <c r="F189" i="14"/>
  <c r="R188" i="14"/>
  <c r="O188" i="14"/>
  <c r="J188" i="14"/>
  <c r="G188" i="14"/>
  <c r="F188" i="14"/>
  <c r="R187" i="14"/>
  <c r="O187" i="14"/>
  <c r="J187" i="14"/>
  <c r="G187" i="14"/>
  <c r="F187" i="14"/>
  <c r="R186" i="14"/>
  <c r="O186" i="14"/>
  <c r="J186" i="14"/>
  <c r="G186" i="14"/>
  <c r="F186" i="14"/>
  <c r="R185" i="14"/>
  <c r="O185" i="14"/>
  <c r="J185" i="14"/>
  <c r="G185" i="14"/>
  <c r="F185" i="14"/>
  <c r="R184" i="14"/>
  <c r="O184" i="14"/>
  <c r="J184" i="14"/>
  <c r="G184" i="14"/>
  <c r="F184" i="14"/>
  <c r="R183" i="14"/>
  <c r="O183" i="14"/>
  <c r="J183" i="14"/>
  <c r="G183" i="14"/>
  <c r="F183" i="14"/>
  <c r="R182" i="14"/>
  <c r="O182" i="14"/>
  <c r="J182" i="14"/>
  <c r="G182" i="14"/>
  <c r="F182" i="14"/>
  <c r="R181" i="14"/>
  <c r="O181" i="14"/>
  <c r="J181" i="14"/>
  <c r="G181" i="14"/>
  <c r="F181" i="14"/>
  <c r="R180" i="14"/>
  <c r="O180" i="14"/>
  <c r="J180" i="14"/>
  <c r="G180" i="14"/>
  <c r="F180" i="14"/>
  <c r="R179" i="14"/>
  <c r="O179" i="14"/>
  <c r="J179" i="14"/>
  <c r="G179" i="14"/>
  <c r="F179" i="14"/>
  <c r="AA181" i="12" s="1"/>
  <c r="R178" i="14"/>
  <c r="O178" i="14"/>
  <c r="J178" i="14"/>
  <c r="G178" i="14"/>
  <c r="F178" i="14"/>
  <c r="R177" i="14"/>
  <c r="O177" i="14"/>
  <c r="J177" i="14"/>
  <c r="G177" i="14"/>
  <c r="F177" i="14"/>
  <c r="R176" i="14"/>
  <c r="O176" i="14"/>
  <c r="J176" i="14"/>
  <c r="G176" i="14"/>
  <c r="F176" i="14"/>
  <c r="R175" i="14"/>
  <c r="O175" i="14"/>
  <c r="J175" i="14"/>
  <c r="G175" i="14"/>
  <c r="F175" i="14"/>
  <c r="R174" i="14"/>
  <c r="O174" i="14"/>
  <c r="J174" i="14"/>
  <c r="G174" i="14"/>
  <c r="F174" i="14"/>
  <c r="R173" i="14"/>
  <c r="O173" i="14"/>
  <c r="J173" i="14"/>
  <c r="G173" i="14"/>
  <c r="F173" i="14"/>
  <c r="R172" i="14"/>
  <c r="O172" i="14"/>
  <c r="J172" i="14"/>
  <c r="G172" i="14"/>
  <c r="F172" i="14"/>
  <c r="R171" i="14"/>
  <c r="O171" i="14"/>
  <c r="J171" i="14"/>
  <c r="G171" i="14"/>
  <c r="F171" i="14"/>
  <c r="R170" i="14"/>
  <c r="O170" i="14"/>
  <c r="J170" i="14"/>
  <c r="G170" i="14"/>
  <c r="F170" i="14"/>
  <c r="R169" i="14"/>
  <c r="O169" i="14"/>
  <c r="J169" i="14"/>
  <c r="G169" i="14"/>
  <c r="F169" i="14"/>
  <c r="R168" i="14"/>
  <c r="O168" i="14"/>
  <c r="J168" i="14"/>
  <c r="G168" i="14"/>
  <c r="F168" i="14"/>
  <c r="R167" i="14"/>
  <c r="O167" i="14"/>
  <c r="J167" i="14"/>
  <c r="G167" i="14"/>
  <c r="F167" i="14"/>
  <c r="R166" i="14"/>
  <c r="O166" i="14"/>
  <c r="J166" i="14"/>
  <c r="G166" i="14"/>
  <c r="F166" i="14"/>
  <c r="R165" i="14"/>
  <c r="O165" i="14"/>
  <c r="J165" i="14"/>
  <c r="G165" i="14"/>
  <c r="F165" i="14"/>
  <c r="R164" i="14"/>
  <c r="O164" i="14"/>
  <c r="J164" i="14"/>
  <c r="G164" i="14"/>
  <c r="F164" i="14"/>
  <c r="R163" i="14"/>
  <c r="O163" i="14"/>
  <c r="J163" i="14"/>
  <c r="G163" i="14"/>
  <c r="F163" i="14"/>
  <c r="AA165" i="12" s="1"/>
  <c r="R162" i="14"/>
  <c r="O162" i="14"/>
  <c r="J162" i="14"/>
  <c r="G162" i="14"/>
  <c r="F162" i="14"/>
  <c r="R161" i="14"/>
  <c r="O161" i="14"/>
  <c r="J161" i="14"/>
  <c r="G161" i="14"/>
  <c r="F161" i="14"/>
  <c r="R160" i="14"/>
  <c r="O160" i="14"/>
  <c r="J160" i="14"/>
  <c r="G160" i="14"/>
  <c r="F160" i="14"/>
  <c r="R159" i="14"/>
  <c r="O159" i="14"/>
  <c r="J159" i="14"/>
  <c r="G159" i="14"/>
  <c r="F159" i="14"/>
  <c r="R158" i="14"/>
  <c r="O158" i="14"/>
  <c r="J158" i="14"/>
  <c r="G158" i="14"/>
  <c r="F158" i="14"/>
  <c r="R157" i="14"/>
  <c r="O157" i="14"/>
  <c r="J157" i="14"/>
  <c r="G157" i="14"/>
  <c r="F157" i="14"/>
  <c r="R156" i="14"/>
  <c r="O156" i="14"/>
  <c r="J156" i="14"/>
  <c r="G156" i="14"/>
  <c r="F156" i="14"/>
  <c r="R155" i="14"/>
  <c r="O155" i="14"/>
  <c r="J155" i="14"/>
  <c r="G155" i="14"/>
  <c r="F155" i="14"/>
  <c r="AA157" i="12" s="1"/>
  <c r="R154" i="14"/>
  <c r="O154" i="14"/>
  <c r="J154" i="14"/>
  <c r="G154" i="14"/>
  <c r="F154" i="14"/>
  <c r="R153" i="14"/>
  <c r="O153" i="14"/>
  <c r="J153" i="14"/>
  <c r="G153" i="14"/>
  <c r="F153" i="14"/>
  <c r="R152" i="14"/>
  <c r="O152" i="14"/>
  <c r="J152" i="14"/>
  <c r="G152" i="14"/>
  <c r="F152" i="14"/>
  <c r="R151" i="14"/>
  <c r="O151" i="14"/>
  <c r="J151" i="14"/>
  <c r="G151" i="14"/>
  <c r="F151" i="14"/>
  <c r="R150" i="14"/>
  <c r="O150" i="14"/>
  <c r="J150" i="14"/>
  <c r="G150" i="14"/>
  <c r="F150" i="14"/>
  <c r="R149" i="14"/>
  <c r="O149" i="14"/>
  <c r="J149" i="14"/>
  <c r="G149" i="14"/>
  <c r="F149" i="14"/>
  <c r="R148" i="14"/>
  <c r="O148" i="14"/>
  <c r="J148" i="14"/>
  <c r="G148" i="14"/>
  <c r="F148" i="14"/>
  <c r="R147" i="14"/>
  <c r="O147" i="14"/>
  <c r="J147" i="14"/>
  <c r="G147" i="14"/>
  <c r="F147" i="14"/>
  <c r="R146" i="14"/>
  <c r="O146" i="14"/>
  <c r="J146" i="14"/>
  <c r="G146" i="14"/>
  <c r="F146" i="14"/>
  <c r="R145" i="14"/>
  <c r="O145" i="14"/>
  <c r="J145" i="14"/>
  <c r="G145" i="14"/>
  <c r="F145" i="14"/>
  <c r="R144" i="14"/>
  <c r="O144" i="14"/>
  <c r="J144" i="14"/>
  <c r="G144" i="14"/>
  <c r="F144" i="14"/>
  <c r="R143" i="14"/>
  <c r="O143" i="14"/>
  <c r="J143" i="14"/>
  <c r="G143" i="14"/>
  <c r="F143" i="14"/>
  <c r="R142" i="14"/>
  <c r="O142" i="14"/>
  <c r="J142" i="14"/>
  <c r="G142" i="14"/>
  <c r="F142" i="14"/>
  <c r="R141" i="14"/>
  <c r="O141" i="14"/>
  <c r="J141" i="14"/>
  <c r="G141" i="14"/>
  <c r="F141" i="14"/>
  <c r="R140" i="14"/>
  <c r="O140" i="14"/>
  <c r="J140" i="14"/>
  <c r="G140" i="14"/>
  <c r="F140" i="14"/>
  <c r="R139" i="14"/>
  <c r="O139" i="14"/>
  <c r="J139" i="14"/>
  <c r="G139" i="14"/>
  <c r="F139" i="14"/>
  <c r="R138" i="14"/>
  <c r="O138" i="14"/>
  <c r="J138" i="14"/>
  <c r="G138" i="14"/>
  <c r="F138" i="14"/>
  <c r="R137" i="14"/>
  <c r="O137" i="14"/>
  <c r="J137" i="14"/>
  <c r="G137" i="14"/>
  <c r="F137" i="14"/>
  <c r="R136" i="14"/>
  <c r="O136" i="14"/>
  <c r="J136" i="14"/>
  <c r="G136" i="14"/>
  <c r="F136" i="14"/>
  <c r="R135" i="14"/>
  <c r="O135" i="14"/>
  <c r="J135" i="14"/>
  <c r="G135" i="14"/>
  <c r="F135" i="14"/>
  <c r="R134" i="14"/>
  <c r="O134" i="14"/>
  <c r="J134" i="14"/>
  <c r="G134" i="14"/>
  <c r="F134" i="14"/>
  <c r="R133" i="14"/>
  <c r="O133" i="14"/>
  <c r="J133" i="14"/>
  <c r="G133" i="14"/>
  <c r="F133" i="14"/>
  <c r="R132" i="14"/>
  <c r="O132" i="14"/>
  <c r="J132" i="14"/>
  <c r="G132" i="14"/>
  <c r="F132" i="14"/>
  <c r="R131" i="14"/>
  <c r="O131" i="14"/>
  <c r="J131" i="14"/>
  <c r="G131" i="14"/>
  <c r="F131" i="14"/>
  <c r="R130" i="14"/>
  <c r="O130" i="14"/>
  <c r="J130" i="14"/>
  <c r="G130" i="14"/>
  <c r="F130" i="14"/>
  <c r="R129" i="14"/>
  <c r="O129" i="14"/>
  <c r="J129" i="14"/>
  <c r="G129" i="14"/>
  <c r="F129" i="14"/>
  <c r="R128" i="14"/>
  <c r="O128" i="14"/>
  <c r="J128" i="14"/>
  <c r="G128" i="14"/>
  <c r="F128" i="14"/>
  <c r="R127" i="14"/>
  <c r="O127" i="14"/>
  <c r="J127" i="14"/>
  <c r="G127" i="14"/>
  <c r="F127" i="14"/>
  <c r="R126" i="14"/>
  <c r="O126" i="14"/>
  <c r="J126" i="14"/>
  <c r="G126" i="14"/>
  <c r="F126" i="14"/>
  <c r="R125" i="14"/>
  <c r="O125" i="14"/>
  <c r="J125" i="14"/>
  <c r="G125" i="14"/>
  <c r="F125" i="14"/>
  <c r="R124" i="14"/>
  <c r="O124" i="14"/>
  <c r="J124" i="14"/>
  <c r="G124" i="14"/>
  <c r="F124" i="14"/>
  <c r="R123" i="14"/>
  <c r="O123" i="14"/>
  <c r="J123" i="14"/>
  <c r="G123" i="14"/>
  <c r="F123" i="14"/>
  <c r="R122" i="14"/>
  <c r="O122" i="14"/>
  <c r="J122" i="14"/>
  <c r="G122" i="14"/>
  <c r="F122" i="14"/>
  <c r="R121" i="14"/>
  <c r="O121" i="14"/>
  <c r="J121" i="14"/>
  <c r="G121" i="14"/>
  <c r="F121" i="14"/>
  <c r="R120" i="14"/>
  <c r="O120" i="14"/>
  <c r="J120" i="14"/>
  <c r="G120" i="14"/>
  <c r="F120" i="14"/>
  <c r="R119" i="14"/>
  <c r="O119" i="14"/>
  <c r="J119" i="14"/>
  <c r="G119" i="14"/>
  <c r="F119" i="14"/>
  <c r="R118" i="14"/>
  <c r="O118" i="14"/>
  <c r="J118" i="14"/>
  <c r="G118" i="14"/>
  <c r="F118" i="14"/>
  <c r="R117" i="14"/>
  <c r="O117" i="14"/>
  <c r="J117" i="14"/>
  <c r="G117" i="14"/>
  <c r="F117" i="14"/>
  <c r="R116" i="14"/>
  <c r="O116" i="14"/>
  <c r="J116" i="14"/>
  <c r="G116" i="14"/>
  <c r="F116" i="14"/>
  <c r="R115" i="14"/>
  <c r="O115" i="14"/>
  <c r="J115" i="14"/>
  <c r="G115" i="14"/>
  <c r="F115" i="14"/>
  <c r="R114" i="14"/>
  <c r="O114" i="14"/>
  <c r="J114" i="14"/>
  <c r="G114" i="14"/>
  <c r="F114" i="14"/>
  <c r="R113" i="14"/>
  <c r="O113" i="14"/>
  <c r="J113" i="14"/>
  <c r="G113" i="14"/>
  <c r="F113" i="14"/>
  <c r="R112" i="14"/>
  <c r="O112" i="14"/>
  <c r="J112" i="14"/>
  <c r="G112" i="14"/>
  <c r="F112" i="14"/>
  <c r="R111" i="14"/>
  <c r="O111" i="14"/>
  <c r="J111" i="14"/>
  <c r="G111" i="14"/>
  <c r="F111" i="14"/>
  <c r="R110" i="14"/>
  <c r="O110" i="14"/>
  <c r="J110" i="14"/>
  <c r="G110" i="14"/>
  <c r="F110" i="14"/>
  <c r="R109" i="14"/>
  <c r="O109" i="14"/>
  <c r="J109" i="14"/>
  <c r="G109" i="14"/>
  <c r="F109" i="14"/>
  <c r="R108" i="14"/>
  <c r="O108" i="14"/>
  <c r="J108" i="14"/>
  <c r="G108" i="14"/>
  <c r="F108" i="14"/>
  <c r="R107" i="14"/>
  <c r="O107" i="14"/>
  <c r="J107" i="14"/>
  <c r="G107" i="14"/>
  <c r="F107" i="14"/>
  <c r="R106" i="14"/>
  <c r="O106" i="14"/>
  <c r="J106" i="14"/>
  <c r="G106" i="14"/>
  <c r="F106" i="14"/>
  <c r="R105" i="14"/>
  <c r="O105" i="14"/>
  <c r="J105" i="14"/>
  <c r="G105" i="14"/>
  <c r="F105" i="14"/>
  <c r="R104" i="14"/>
  <c r="O104" i="14"/>
  <c r="J104" i="14"/>
  <c r="G104" i="14"/>
  <c r="F104" i="14"/>
  <c r="R103" i="14"/>
  <c r="O103" i="14"/>
  <c r="J103" i="14"/>
  <c r="G103" i="14"/>
  <c r="F103" i="14"/>
  <c r="R102" i="14"/>
  <c r="O102" i="14"/>
  <c r="J102" i="14"/>
  <c r="G102" i="14"/>
  <c r="F102" i="14"/>
  <c r="R101" i="14"/>
  <c r="O101" i="14"/>
  <c r="J101" i="14"/>
  <c r="G101" i="14"/>
  <c r="F101" i="14"/>
  <c r="R100" i="14"/>
  <c r="O100" i="14"/>
  <c r="J100" i="14"/>
  <c r="G100" i="14"/>
  <c r="F100" i="14"/>
  <c r="R99" i="14"/>
  <c r="O99" i="14"/>
  <c r="J99" i="14"/>
  <c r="G99" i="14"/>
  <c r="F99" i="14"/>
  <c r="R98" i="14"/>
  <c r="O98" i="14"/>
  <c r="J98" i="14"/>
  <c r="G98" i="14"/>
  <c r="F98" i="14"/>
  <c r="R97" i="14"/>
  <c r="O97" i="14"/>
  <c r="J97" i="14"/>
  <c r="G97" i="14"/>
  <c r="F97" i="14"/>
  <c r="R96" i="14"/>
  <c r="O96" i="14"/>
  <c r="J96" i="14"/>
  <c r="G96" i="14"/>
  <c r="F96" i="14"/>
  <c r="R95" i="14"/>
  <c r="O95" i="14"/>
  <c r="J95" i="14"/>
  <c r="G95" i="14"/>
  <c r="F95" i="14"/>
  <c r="R94" i="14"/>
  <c r="O94" i="14"/>
  <c r="J94" i="14"/>
  <c r="G94" i="14"/>
  <c r="F94" i="14"/>
  <c r="R93" i="14"/>
  <c r="O93" i="14"/>
  <c r="J93" i="14"/>
  <c r="G93" i="14"/>
  <c r="F93" i="14"/>
  <c r="R92" i="14"/>
  <c r="O92" i="14"/>
  <c r="J92" i="14"/>
  <c r="G92" i="14"/>
  <c r="F92" i="14"/>
  <c r="R91" i="14"/>
  <c r="O91" i="14"/>
  <c r="J91" i="14"/>
  <c r="G91" i="14"/>
  <c r="F91" i="14"/>
  <c r="R90" i="14"/>
  <c r="O90" i="14"/>
  <c r="J90" i="14"/>
  <c r="G90" i="14"/>
  <c r="F90" i="14"/>
  <c r="R89" i="14"/>
  <c r="O89" i="14"/>
  <c r="J89" i="14"/>
  <c r="G89" i="14"/>
  <c r="F89" i="14"/>
  <c r="R88" i="14"/>
  <c r="O88" i="14"/>
  <c r="J88" i="14"/>
  <c r="G88" i="14"/>
  <c r="F88" i="14"/>
  <c r="R87" i="14"/>
  <c r="O87" i="14"/>
  <c r="J87" i="14"/>
  <c r="G87" i="14"/>
  <c r="F87" i="14"/>
  <c r="R86" i="14"/>
  <c r="O86" i="14"/>
  <c r="J86" i="14"/>
  <c r="G86" i="14"/>
  <c r="F86" i="14"/>
  <c r="R85" i="14"/>
  <c r="O85" i="14"/>
  <c r="J85" i="14"/>
  <c r="G85" i="14"/>
  <c r="F85" i="14"/>
  <c r="R84" i="14"/>
  <c r="O84" i="14"/>
  <c r="J84" i="14"/>
  <c r="G84" i="14"/>
  <c r="F84" i="14"/>
  <c r="R83" i="14"/>
  <c r="O83" i="14"/>
  <c r="J83" i="14"/>
  <c r="G83" i="14"/>
  <c r="F83" i="14"/>
  <c r="AA85" i="12" s="1"/>
  <c r="R82" i="14"/>
  <c r="O82" i="14"/>
  <c r="J82" i="14"/>
  <c r="G82" i="14"/>
  <c r="F82" i="14"/>
  <c r="R81" i="14"/>
  <c r="O81" i="14"/>
  <c r="J81" i="14"/>
  <c r="G81" i="14"/>
  <c r="F81" i="14"/>
  <c r="R80" i="14"/>
  <c r="O80" i="14"/>
  <c r="J80" i="14"/>
  <c r="G80" i="14"/>
  <c r="F80" i="14"/>
  <c r="R79" i="14"/>
  <c r="O79" i="14"/>
  <c r="J79" i="14"/>
  <c r="G79" i="14"/>
  <c r="F79" i="14"/>
  <c r="R78" i="14"/>
  <c r="O78" i="14"/>
  <c r="J78" i="14"/>
  <c r="G78" i="14"/>
  <c r="F78" i="14"/>
  <c r="R77" i="14"/>
  <c r="O77" i="14"/>
  <c r="J77" i="14"/>
  <c r="G77" i="14"/>
  <c r="F77" i="14"/>
  <c r="R76" i="14"/>
  <c r="O76" i="14"/>
  <c r="J76" i="14"/>
  <c r="G76" i="14"/>
  <c r="F76" i="14"/>
  <c r="R75" i="14"/>
  <c r="O75" i="14"/>
  <c r="J75" i="14"/>
  <c r="G75" i="14"/>
  <c r="F75" i="14"/>
  <c r="R74" i="14"/>
  <c r="O74" i="14"/>
  <c r="J74" i="14"/>
  <c r="G74" i="14"/>
  <c r="F74" i="14"/>
  <c r="R73" i="14"/>
  <c r="O73" i="14"/>
  <c r="J73" i="14"/>
  <c r="G73" i="14"/>
  <c r="F73" i="14"/>
  <c r="R72" i="14"/>
  <c r="O72" i="14"/>
  <c r="J72" i="14"/>
  <c r="G72" i="14"/>
  <c r="F72" i="14"/>
  <c r="R71" i="14"/>
  <c r="O71" i="14"/>
  <c r="J71" i="14"/>
  <c r="G71" i="14"/>
  <c r="F71" i="14"/>
  <c r="R70" i="14"/>
  <c r="O70" i="14"/>
  <c r="J70" i="14"/>
  <c r="G70" i="14"/>
  <c r="F70" i="14"/>
  <c r="R69" i="14"/>
  <c r="O69" i="14"/>
  <c r="J69" i="14"/>
  <c r="G69" i="14"/>
  <c r="F69" i="14"/>
  <c r="R68" i="14"/>
  <c r="O68" i="14"/>
  <c r="J68" i="14"/>
  <c r="G68" i="14"/>
  <c r="F68" i="14"/>
  <c r="R67" i="14"/>
  <c r="O67" i="14"/>
  <c r="J67" i="14"/>
  <c r="G67" i="14"/>
  <c r="F67" i="14"/>
  <c r="R66" i="14"/>
  <c r="O66" i="14"/>
  <c r="J66" i="14"/>
  <c r="G66" i="14"/>
  <c r="F66" i="14"/>
  <c r="R65" i="14"/>
  <c r="O65" i="14"/>
  <c r="J65" i="14"/>
  <c r="G65" i="14"/>
  <c r="F65" i="14"/>
  <c r="R64" i="14"/>
  <c r="O64" i="14"/>
  <c r="J64" i="14"/>
  <c r="G64" i="14"/>
  <c r="F64" i="14"/>
  <c r="R63" i="14"/>
  <c r="O63" i="14"/>
  <c r="J63" i="14"/>
  <c r="G63" i="14"/>
  <c r="F63" i="14"/>
  <c r="R62" i="14"/>
  <c r="O62" i="14"/>
  <c r="J62" i="14"/>
  <c r="G62" i="14"/>
  <c r="F62" i="14"/>
  <c r="R61" i="14"/>
  <c r="O61" i="14"/>
  <c r="J61" i="14"/>
  <c r="G61" i="14"/>
  <c r="F61" i="14"/>
  <c r="R60" i="14"/>
  <c r="O60" i="14"/>
  <c r="J60" i="14"/>
  <c r="G60" i="14"/>
  <c r="F60" i="14"/>
  <c r="R59" i="14"/>
  <c r="O59" i="14"/>
  <c r="J59" i="14"/>
  <c r="G59" i="14"/>
  <c r="F59" i="14"/>
  <c r="R58" i="14"/>
  <c r="O58" i="14"/>
  <c r="J58" i="14"/>
  <c r="G58" i="14"/>
  <c r="F58" i="14"/>
  <c r="R57" i="14"/>
  <c r="O57" i="14"/>
  <c r="J57" i="14"/>
  <c r="G57" i="14"/>
  <c r="F57" i="14"/>
  <c r="R56" i="14"/>
  <c r="O56" i="14"/>
  <c r="J56" i="14"/>
  <c r="G56" i="14"/>
  <c r="F56" i="14"/>
  <c r="R55" i="14"/>
  <c r="O55" i="14"/>
  <c r="J55" i="14"/>
  <c r="G55" i="14"/>
  <c r="F55" i="14"/>
  <c r="R54" i="14"/>
  <c r="O54" i="14"/>
  <c r="J54" i="14"/>
  <c r="G54" i="14"/>
  <c r="F54" i="14"/>
  <c r="R53" i="14"/>
  <c r="O53" i="14"/>
  <c r="J53" i="14"/>
  <c r="G53" i="14"/>
  <c r="F53" i="14"/>
  <c r="R52" i="14"/>
  <c r="O52" i="14"/>
  <c r="J52" i="14"/>
  <c r="G52" i="14"/>
  <c r="F52" i="14"/>
  <c r="R51" i="14"/>
  <c r="O51" i="14"/>
  <c r="J51" i="14"/>
  <c r="G51" i="14"/>
  <c r="F51" i="14"/>
  <c r="R50" i="14"/>
  <c r="O50" i="14"/>
  <c r="J50" i="14"/>
  <c r="G50" i="14"/>
  <c r="F50" i="14"/>
  <c r="R49" i="14"/>
  <c r="O49" i="14"/>
  <c r="J49" i="14"/>
  <c r="G49" i="14"/>
  <c r="F49" i="14"/>
  <c r="R48" i="14"/>
  <c r="O48" i="14"/>
  <c r="J48" i="14"/>
  <c r="G48" i="14"/>
  <c r="F48" i="14"/>
  <c r="R47" i="14"/>
  <c r="O47" i="14"/>
  <c r="J47" i="14"/>
  <c r="G47" i="14"/>
  <c r="F47" i="14"/>
  <c r="R46" i="14"/>
  <c r="O46" i="14"/>
  <c r="J46" i="14"/>
  <c r="G46" i="14"/>
  <c r="F46" i="14"/>
  <c r="R45" i="14"/>
  <c r="O45" i="14"/>
  <c r="J45" i="14"/>
  <c r="G45" i="14"/>
  <c r="F45" i="14"/>
  <c r="R44" i="14"/>
  <c r="O44" i="14"/>
  <c r="J44" i="14"/>
  <c r="G44" i="14"/>
  <c r="F44" i="14"/>
  <c r="R43" i="14"/>
  <c r="O43" i="14"/>
  <c r="J43" i="14"/>
  <c r="G43" i="14"/>
  <c r="F43" i="14"/>
  <c r="AA45" i="12" s="1"/>
  <c r="R42" i="14"/>
  <c r="O42" i="14"/>
  <c r="J42" i="14"/>
  <c r="G42" i="14"/>
  <c r="F42" i="14"/>
  <c r="R41" i="14"/>
  <c r="O41" i="14"/>
  <c r="J41" i="14"/>
  <c r="G41" i="14"/>
  <c r="F41" i="14"/>
  <c r="R40" i="14"/>
  <c r="O40" i="14"/>
  <c r="J40" i="14"/>
  <c r="G40" i="14"/>
  <c r="F40" i="14"/>
  <c r="R39" i="14"/>
  <c r="O39" i="14"/>
  <c r="J39" i="14"/>
  <c r="G39" i="14"/>
  <c r="F39" i="14"/>
  <c r="R38" i="14"/>
  <c r="O38" i="14"/>
  <c r="J38" i="14"/>
  <c r="G38" i="14"/>
  <c r="F38" i="14"/>
  <c r="R37" i="14"/>
  <c r="O37" i="14"/>
  <c r="J37" i="14"/>
  <c r="G37" i="14"/>
  <c r="F37" i="14"/>
  <c r="R36" i="14"/>
  <c r="O36" i="14"/>
  <c r="J36" i="14"/>
  <c r="G36" i="14"/>
  <c r="F36" i="14"/>
  <c r="R35" i="14"/>
  <c r="O35" i="14"/>
  <c r="J35" i="14"/>
  <c r="G35" i="14"/>
  <c r="F35" i="14"/>
  <c r="AA37" i="12" s="1"/>
  <c r="R34" i="14"/>
  <c r="O34" i="14"/>
  <c r="J34" i="14"/>
  <c r="G34" i="14"/>
  <c r="F34" i="14"/>
  <c r="R33" i="14"/>
  <c r="O33" i="14"/>
  <c r="J33" i="14"/>
  <c r="G33" i="14"/>
  <c r="F33" i="14"/>
  <c r="R32" i="14"/>
  <c r="O32" i="14"/>
  <c r="J32" i="14"/>
  <c r="G32" i="14"/>
  <c r="F32" i="14"/>
  <c r="R31" i="14"/>
  <c r="O31" i="14"/>
  <c r="J31" i="14"/>
  <c r="G31" i="14"/>
  <c r="F31" i="14"/>
  <c r="R30" i="14"/>
  <c r="O30" i="14"/>
  <c r="J30" i="14"/>
  <c r="G30" i="14"/>
  <c r="F30" i="14"/>
  <c r="O29" i="14"/>
  <c r="J29" i="14"/>
  <c r="G29" i="14"/>
  <c r="F29" i="14"/>
  <c r="O28" i="14"/>
  <c r="J28" i="14"/>
  <c r="G28" i="14"/>
  <c r="F28" i="14"/>
  <c r="R27" i="14"/>
  <c r="O27" i="14"/>
  <c r="J27" i="14"/>
  <c r="G27" i="14"/>
  <c r="F27" i="14"/>
  <c r="R26" i="14"/>
  <c r="O26" i="14"/>
  <c r="J26" i="14"/>
  <c r="G26" i="14"/>
  <c r="F26" i="14"/>
  <c r="R25" i="14"/>
  <c r="O25" i="14"/>
  <c r="J25" i="14"/>
  <c r="G25" i="14"/>
  <c r="F25" i="14"/>
  <c r="R24" i="14"/>
  <c r="O24" i="14"/>
  <c r="J24" i="14"/>
  <c r="G24" i="14"/>
  <c r="F24" i="14"/>
  <c r="R23" i="14"/>
  <c r="O23" i="14"/>
  <c r="J23" i="14"/>
  <c r="G23" i="14"/>
  <c r="F23" i="14"/>
  <c r="R22" i="14"/>
  <c r="O22" i="14"/>
  <c r="J22" i="14"/>
  <c r="G22" i="14"/>
  <c r="F22" i="14"/>
  <c r="R21" i="14"/>
  <c r="O21" i="14"/>
  <c r="J21" i="14"/>
  <c r="G21" i="14"/>
  <c r="F21" i="14"/>
  <c r="R20" i="14"/>
  <c r="O20" i="14"/>
  <c r="J20" i="14"/>
  <c r="G20" i="14"/>
  <c r="F20" i="14"/>
  <c r="R19" i="14"/>
  <c r="O19" i="14"/>
  <c r="J19" i="14"/>
  <c r="G19" i="14"/>
  <c r="F19" i="14"/>
  <c r="R18" i="14"/>
  <c r="O18" i="14"/>
  <c r="J18" i="14"/>
  <c r="G18" i="14"/>
  <c r="F18" i="14"/>
  <c r="R17" i="14"/>
  <c r="O17" i="14"/>
  <c r="J17" i="14"/>
  <c r="G17" i="14"/>
  <c r="F17" i="14"/>
  <c r="AA19" i="12" s="1"/>
  <c r="R16" i="14"/>
  <c r="O16" i="14"/>
  <c r="J16" i="14"/>
  <c r="G16" i="14"/>
  <c r="F16" i="14"/>
  <c r="R15" i="14"/>
  <c r="O15" i="14"/>
  <c r="J15" i="14"/>
  <c r="G15" i="14"/>
  <c r="F15" i="14"/>
  <c r="R14" i="14"/>
  <c r="O14" i="14"/>
  <c r="J14" i="14"/>
  <c r="G14" i="14"/>
  <c r="F14" i="14"/>
  <c r="R13" i="14"/>
  <c r="O13" i="14"/>
  <c r="J13" i="14"/>
  <c r="G13" i="14"/>
  <c r="F13" i="14"/>
  <c r="R12" i="14"/>
  <c r="O12" i="14"/>
  <c r="J12" i="14"/>
  <c r="G12" i="14"/>
  <c r="F12" i="14"/>
  <c r="R11" i="14"/>
  <c r="O11" i="14"/>
  <c r="J11" i="14"/>
  <c r="G11" i="14"/>
  <c r="F11" i="14"/>
  <c r="R10" i="14"/>
  <c r="O10" i="14"/>
  <c r="J10" i="14"/>
  <c r="G10" i="14"/>
  <c r="R9" i="14"/>
  <c r="O9" i="14"/>
  <c r="J9" i="14"/>
  <c r="G9" i="14"/>
  <c r="F9" i="14"/>
  <c r="R8" i="14"/>
  <c r="O8" i="14"/>
  <c r="J8" i="14"/>
  <c r="G8" i="14"/>
  <c r="F8" i="14"/>
  <c r="R7" i="14"/>
  <c r="O7" i="14"/>
  <c r="J7" i="14"/>
  <c r="G7" i="14"/>
  <c r="F7" i="14"/>
  <c r="R6" i="14"/>
  <c r="O6" i="14"/>
  <c r="J6" i="14"/>
  <c r="G6" i="14"/>
  <c r="F6" i="14"/>
  <c r="R5" i="14"/>
  <c r="O5" i="14"/>
  <c r="J5" i="14"/>
  <c r="G5" i="14"/>
  <c r="F5" i="14"/>
  <c r="AA17" i="12" l="1"/>
  <c r="AA25" i="12"/>
  <c r="AA43" i="12"/>
  <c r="AA83" i="12"/>
  <c r="AA163" i="12"/>
  <c r="AA171" i="12"/>
  <c r="AA179" i="12"/>
  <c r="AA275" i="12"/>
  <c r="AA283" i="12"/>
  <c r="AA291" i="12"/>
  <c r="AA299" i="12"/>
  <c r="X159" i="12"/>
  <c r="X223" i="12"/>
  <c r="X169" i="12"/>
  <c r="X162" i="12"/>
  <c r="Y222" i="12"/>
  <c r="Y286" i="12"/>
  <c r="X274" i="12"/>
  <c r="X291" i="12"/>
  <c r="Y297" i="12"/>
  <c r="X221" i="12"/>
  <c r="Y288" i="12"/>
  <c r="X296" i="12"/>
  <c r="X280" i="12"/>
  <c r="Y223" i="12"/>
  <c r="X290" i="12"/>
  <c r="X293" i="12"/>
  <c r="Y167" i="12"/>
  <c r="X179" i="12"/>
  <c r="X273" i="12"/>
  <c r="Y159" i="12"/>
  <c r="X160" i="12"/>
  <c r="X177" i="12"/>
  <c r="X171" i="12"/>
  <c r="X298" i="12"/>
  <c r="X178" i="12"/>
  <c r="X285" i="12"/>
  <c r="X289" i="12"/>
  <c r="Y278" i="12"/>
  <c r="Y177" i="12"/>
  <c r="Y161" i="12"/>
  <c r="Y156" i="12"/>
  <c r="Y298" i="12"/>
  <c r="Y158" i="12"/>
  <c r="Y165" i="12"/>
  <c r="Y294" i="12"/>
  <c r="X278" i="12"/>
  <c r="Y274" i="12"/>
  <c r="X277" i="12"/>
  <c r="X182" i="12"/>
  <c r="Y281" i="12"/>
  <c r="Y171" i="12"/>
  <c r="Y273" i="12"/>
  <c r="Y285" i="12"/>
  <c r="Y221" i="12"/>
  <c r="Y154" i="12"/>
  <c r="X157" i="12"/>
  <c r="Y300" i="12"/>
  <c r="Y284" i="12"/>
  <c r="X292" i="12"/>
  <c r="Y299" i="12"/>
  <c r="Y272" i="12"/>
  <c r="X156" i="12"/>
  <c r="X158" i="12"/>
  <c r="Y160" i="12"/>
  <c r="X287" i="12"/>
  <c r="Y166" i="12"/>
  <c r="X175" i="12"/>
  <c r="Y293" i="12"/>
  <c r="X154" i="12"/>
  <c r="Y295" i="12"/>
  <c r="Y157" i="12"/>
  <c r="X165" i="12"/>
  <c r="Y163" i="12"/>
  <c r="Y179" i="12"/>
  <c r="Y182" i="12"/>
  <c r="X176" i="12"/>
  <c r="X295" i="12"/>
  <c r="X286" i="12"/>
  <c r="X180" i="12"/>
  <c r="X294" i="12"/>
  <c r="X281" i="12"/>
  <c r="X153" i="12"/>
  <c r="Y296" i="12"/>
  <c r="Y280" i="12"/>
  <c r="X288" i="12"/>
  <c r="Y291" i="12"/>
  <c r="X276" i="12"/>
  <c r="Y276" i="12"/>
  <c r="X275" i="12"/>
  <c r="X163" i="12"/>
  <c r="X181" i="12"/>
  <c r="X164" i="12"/>
  <c r="X279" i="12"/>
  <c r="X161" i="12"/>
  <c r="X297" i="12"/>
  <c r="Y287" i="12"/>
  <c r="Y169" i="12"/>
  <c r="Y153" i="12"/>
  <c r="Y279" i="12"/>
  <c r="Y181" i="12"/>
  <c r="Y176" i="12"/>
  <c r="Y178" i="12"/>
  <c r="Y290" i="12"/>
  <c r="X166" i="12"/>
  <c r="Y175" i="12"/>
  <c r="Y282" i="12"/>
  <c r="X283" i="12"/>
  <c r="Y162" i="12"/>
  <c r="X299" i="12"/>
  <c r="Y180" i="12"/>
  <c r="Y277" i="12"/>
  <c r="X222" i="12"/>
  <c r="Y289" i="12"/>
  <c r="Y292" i="12"/>
  <c r="X300" i="12"/>
  <c r="X284" i="12"/>
  <c r="Y283" i="12"/>
  <c r="Y224" i="12"/>
  <c r="X272" i="12"/>
  <c r="X224" i="12"/>
  <c r="Y275" i="12"/>
  <c r="Y164" i="12"/>
  <c r="X282" i="12"/>
  <c r="X167" i="12"/>
  <c r="X85" i="12"/>
  <c r="X79" i="12"/>
  <c r="Y84" i="12"/>
  <c r="Y83" i="12"/>
  <c r="Y85" i="12"/>
  <c r="X80" i="12"/>
  <c r="X82" i="12"/>
  <c r="Y80" i="12"/>
  <c r="Y82" i="12"/>
  <c r="X84" i="12"/>
  <c r="Y81" i="12"/>
  <c r="X81" i="12"/>
  <c r="X83" i="12"/>
  <c r="Y79" i="12"/>
  <c r="X62" i="12"/>
  <c r="X29" i="12"/>
  <c r="X13" i="12"/>
  <c r="Y32" i="12"/>
  <c r="Y37" i="12"/>
  <c r="Y17" i="12"/>
  <c r="X25" i="12"/>
  <c r="X40" i="12"/>
  <c r="X19" i="12"/>
  <c r="Y38" i="12"/>
  <c r="Y22" i="12"/>
  <c r="X22" i="12"/>
  <c r="Y62" i="12"/>
  <c r="Y44" i="12"/>
  <c r="Y40" i="12"/>
  <c r="X44" i="12"/>
  <c r="Y15" i="12"/>
  <c r="X26" i="12"/>
  <c r="X46" i="12"/>
  <c r="X20" i="12"/>
  <c r="Y12" i="12"/>
  <c r="X37" i="12"/>
  <c r="Y23" i="12"/>
  <c r="X18" i="12"/>
  <c r="Y18" i="12"/>
  <c r="X45" i="12"/>
  <c r="X24" i="12"/>
  <c r="X16" i="12"/>
  <c r="Y20" i="12"/>
  <c r="Y24" i="12"/>
  <c r="Y43" i="12"/>
  <c r="X47" i="12"/>
  <c r="X31" i="12"/>
  <c r="X15" i="12"/>
  <c r="Y34" i="12"/>
  <c r="X14" i="12"/>
  <c r="Y29" i="12"/>
  <c r="X12" i="12"/>
  <c r="Y49" i="12"/>
  <c r="X17" i="12"/>
  <c r="Y16" i="12"/>
  <c r="Y31" i="12"/>
  <c r="X48" i="12"/>
  <c r="Y14" i="12"/>
  <c r="Y46" i="12"/>
  <c r="X38" i="12"/>
  <c r="Y47" i="12"/>
  <c r="Y28" i="12"/>
  <c r="Y64" i="12"/>
  <c r="X32" i="12"/>
  <c r="X28" i="12"/>
  <c r="Y45" i="12"/>
  <c r="Y19" i="12"/>
  <c r="X43" i="12"/>
  <c r="Y30" i="12"/>
  <c r="Y13" i="12"/>
  <c r="Y48" i="12"/>
  <c r="Y25" i="12"/>
  <c r="X64" i="12"/>
  <c r="X34" i="12"/>
  <c r="Y41" i="12"/>
  <c r="X41" i="12"/>
  <c r="X49" i="12"/>
  <c r="X23" i="12"/>
  <c r="Y26" i="12"/>
  <c r="X30" i="12"/>
  <c r="AA14" i="12"/>
  <c r="AA22" i="12"/>
  <c r="AA30" i="12"/>
  <c r="AA32" i="12"/>
  <c r="AA40" i="12"/>
  <c r="AA48" i="12"/>
  <c r="AA64" i="12"/>
  <c r="AA80" i="12"/>
  <c r="AA160" i="12"/>
  <c r="AA176" i="12"/>
  <c r="AA224" i="12"/>
  <c r="AA272" i="12"/>
  <c r="AA280" i="12"/>
  <c r="AA288" i="12"/>
  <c r="AA296" i="12"/>
  <c r="AA16" i="12"/>
  <c r="AA24" i="12"/>
  <c r="AA34" i="12"/>
  <c r="AA82" i="12"/>
  <c r="AA154" i="12"/>
  <c r="AA162" i="12"/>
  <c r="AA178" i="12"/>
  <c r="AA274" i="12"/>
  <c r="AA282" i="12"/>
  <c r="AA290" i="12"/>
  <c r="AA298" i="12"/>
  <c r="AA13" i="12"/>
  <c r="AA12" i="12"/>
  <c r="AA29" i="12"/>
  <c r="AA47" i="12"/>
  <c r="AA79" i="12"/>
  <c r="AA159" i="12"/>
  <c r="AA167" i="12"/>
  <c r="AA175" i="12"/>
  <c r="AA223" i="12"/>
  <c r="AA279" i="12"/>
  <c r="AA287" i="12"/>
  <c r="AA295" i="12"/>
  <c r="AA18" i="12"/>
  <c r="AA26" i="12"/>
  <c r="AA31" i="12"/>
  <c r="AA44" i="12"/>
  <c r="AA84" i="12"/>
  <c r="AA156" i="12"/>
  <c r="AA164" i="12"/>
  <c r="AA180" i="12"/>
  <c r="AA276" i="12"/>
  <c r="AA284" i="12"/>
  <c r="AA292" i="12"/>
  <c r="AA300" i="12"/>
  <c r="AA23" i="12"/>
  <c r="AA41" i="12"/>
  <c r="AA49" i="12"/>
  <c r="AA81" i="12"/>
  <c r="AA153" i="12"/>
  <c r="AA161" i="12"/>
  <c r="AA169" i="12"/>
  <c r="AA177" i="12"/>
  <c r="AA273" i="12"/>
  <c r="AA281" i="12"/>
  <c r="AA289" i="12"/>
  <c r="AA297" i="12"/>
  <c r="AA15" i="12"/>
  <c r="AA20" i="12"/>
  <c r="AA28" i="12"/>
  <c r="AA38" i="12"/>
  <c r="AA46" i="12"/>
  <c r="AA62" i="12"/>
  <c r="AA158" i="12"/>
  <c r="AA166" i="12"/>
  <c r="AA182" i="12"/>
  <c r="AA222" i="12"/>
  <c r="AA278" i="12"/>
  <c r="AA286" i="12"/>
  <c r="AA294" i="12"/>
  <c r="T11" i="12" l="1"/>
  <c r="U11" i="12"/>
  <c r="T8" i="12"/>
  <c r="U8" i="12"/>
  <c r="T9" i="12"/>
  <c r="U9" i="12"/>
  <c r="T10" i="12"/>
  <c r="U10" i="12"/>
  <c r="M7" i="12"/>
  <c r="L7" i="12"/>
  <c r="K7" i="12"/>
  <c r="J7" i="12"/>
  <c r="I7" i="12"/>
  <c r="H7" i="12"/>
  <c r="G7" i="12"/>
  <c r="E7" i="12"/>
  <c r="D7" i="12"/>
  <c r="C7" i="12"/>
  <c r="B7" i="12"/>
  <c r="N7" i="12"/>
  <c r="F7" i="12"/>
  <c r="S7" i="12"/>
  <c r="R7" i="12"/>
  <c r="Q7" i="12"/>
  <c r="P7" i="12"/>
  <c r="O7" i="12"/>
  <c r="V10" i="12" l="1"/>
  <c r="Z10" i="12"/>
  <c r="AA10" i="12"/>
  <c r="Y10" i="12"/>
  <c r="X10" i="12"/>
  <c r="W10" i="12"/>
  <c r="V8" i="12"/>
  <c r="AA8" i="12"/>
  <c r="X8" i="12"/>
  <c r="Y8" i="12"/>
  <c r="W8" i="12"/>
  <c r="X9" i="12"/>
  <c r="Y9" i="12"/>
  <c r="AA9" i="12"/>
  <c r="V9" i="12"/>
  <c r="W9" i="12"/>
  <c r="W11" i="12"/>
  <c r="V11" i="12"/>
  <c r="AA11" i="12"/>
  <c r="X11" i="12"/>
  <c r="Y11" i="12"/>
  <c r="E6" i="13" l="1"/>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 i="13"/>
  <c r="Z274" i="12" l="1"/>
  <c r="Z278" i="12"/>
  <c r="Z160" i="12"/>
  <c r="Z164" i="12"/>
  <c r="Z169" i="12"/>
  <c r="Z298" i="12"/>
  <c r="Z289" i="12"/>
  <c r="Z157" i="12"/>
  <c r="Z167" i="12"/>
  <c r="Z286" i="12"/>
  <c r="Z294" i="12"/>
  <c r="Z296" i="12"/>
  <c r="Z295" i="12"/>
  <c r="Z279" i="12"/>
  <c r="Z166" i="12"/>
  <c r="Z156" i="12"/>
  <c r="Z283" i="12"/>
  <c r="Z277" i="12"/>
  <c r="Z290" i="12"/>
  <c r="Z297" i="12"/>
  <c r="Z154" i="12"/>
  <c r="Z284" i="12"/>
  <c r="Z288" i="12"/>
  <c r="Z282" i="12"/>
  <c r="Z171" i="12"/>
  <c r="Z153" i="12"/>
  <c r="Z291" i="12"/>
  <c r="Z276" i="12"/>
  <c r="Z165" i="12"/>
  <c r="Z281" i="12"/>
  <c r="Z292" i="12"/>
  <c r="Z175" i="12"/>
  <c r="Z285" i="12"/>
  <c r="Z293" i="12"/>
  <c r="Z280" i="12"/>
  <c r="Z287" i="12"/>
  <c r="Z275" i="12"/>
  <c r="Z158" i="12"/>
  <c r="Z273" i="12"/>
  <c r="Z163" i="12"/>
  <c r="Z162" i="12"/>
  <c r="Z159" i="12"/>
  <c r="Z161" i="12"/>
  <c r="Z300" i="12"/>
  <c r="Z299" i="12"/>
  <c r="Z82" i="12"/>
  <c r="Z22" i="12"/>
  <c r="Z24" i="12"/>
  <c r="Z23" i="12"/>
  <c r="Z25" i="12"/>
  <c r="Z64" i="12"/>
  <c r="Z26" i="12"/>
  <c r="Z49" i="12"/>
  <c r="Z11" i="12"/>
  <c r="Z9" i="12"/>
  <c r="Z8" i="12"/>
  <c r="U7" i="12"/>
  <c r="AA7" i="12" s="1"/>
  <c r="T7" i="12"/>
  <c r="Q544" i="13"/>
  <c r="N544" i="13"/>
  <c r="I544" i="13"/>
  <c r="F544" i="13"/>
  <c r="Q543" i="13"/>
  <c r="N543" i="13"/>
  <c r="I543" i="13"/>
  <c r="F543" i="13"/>
  <c r="Q542" i="13"/>
  <c r="N542" i="13"/>
  <c r="I542" i="13"/>
  <c r="F542" i="13"/>
  <c r="Q541" i="13"/>
  <c r="N541" i="13"/>
  <c r="I541" i="13"/>
  <c r="F541" i="13"/>
  <c r="Q540" i="13"/>
  <c r="N540" i="13"/>
  <c r="I540" i="13"/>
  <c r="F540" i="13"/>
  <c r="Q539" i="13"/>
  <c r="N539" i="13"/>
  <c r="I539" i="13"/>
  <c r="F539" i="13"/>
  <c r="Q538" i="13"/>
  <c r="N538" i="13"/>
  <c r="I538" i="13"/>
  <c r="F538" i="13"/>
  <c r="Q537" i="13"/>
  <c r="N537" i="13"/>
  <c r="I537" i="13"/>
  <c r="F537" i="13"/>
  <c r="Q536" i="13"/>
  <c r="N536" i="13"/>
  <c r="I536" i="13"/>
  <c r="F536" i="13"/>
  <c r="Q535" i="13"/>
  <c r="N535" i="13"/>
  <c r="I535" i="13"/>
  <c r="F535" i="13"/>
  <c r="Q534" i="13"/>
  <c r="N534" i="13"/>
  <c r="I534" i="13"/>
  <c r="F534" i="13"/>
  <c r="Q533" i="13"/>
  <c r="N533" i="13"/>
  <c r="I533" i="13"/>
  <c r="F533" i="13"/>
  <c r="Q532" i="13"/>
  <c r="N532" i="13"/>
  <c r="I532" i="13"/>
  <c r="F532" i="13"/>
  <c r="Q531" i="13"/>
  <c r="N531" i="13"/>
  <c r="I531" i="13"/>
  <c r="F531" i="13"/>
  <c r="Q530" i="13"/>
  <c r="N530" i="13"/>
  <c r="I530" i="13"/>
  <c r="F530" i="13"/>
  <c r="Q529" i="13"/>
  <c r="N529" i="13"/>
  <c r="I529" i="13"/>
  <c r="F529" i="13"/>
  <c r="Q528" i="13"/>
  <c r="N528" i="13"/>
  <c r="I528" i="13"/>
  <c r="F528" i="13"/>
  <c r="Q527" i="13"/>
  <c r="N527" i="13"/>
  <c r="I527" i="13"/>
  <c r="F527" i="13"/>
  <c r="Q526" i="13"/>
  <c r="N526" i="13"/>
  <c r="I526" i="13"/>
  <c r="F526" i="13"/>
  <c r="Q525" i="13"/>
  <c r="N525" i="13"/>
  <c r="I525" i="13"/>
  <c r="F525" i="13"/>
  <c r="Q524" i="13"/>
  <c r="N524" i="13"/>
  <c r="I524" i="13"/>
  <c r="F524" i="13"/>
  <c r="Q523" i="13"/>
  <c r="N523" i="13"/>
  <c r="I523" i="13"/>
  <c r="F523" i="13"/>
  <c r="Q522" i="13"/>
  <c r="N522" i="13"/>
  <c r="I522" i="13"/>
  <c r="F522" i="13"/>
  <c r="Q521" i="13"/>
  <c r="N521" i="13"/>
  <c r="I521" i="13"/>
  <c r="F521" i="13"/>
  <c r="Q520" i="13"/>
  <c r="N520" i="13"/>
  <c r="I520" i="13"/>
  <c r="F520" i="13"/>
  <c r="Q519" i="13"/>
  <c r="N519" i="13"/>
  <c r="I519" i="13"/>
  <c r="F519" i="13"/>
  <c r="Q518" i="13"/>
  <c r="N518" i="13"/>
  <c r="I518" i="13"/>
  <c r="F518" i="13"/>
  <c r="Q517" i="13"/>
  <c r="N517" i="13"/>
  <c r="I517" i="13"/>
  <c r="F517" i="13"/>
  <c r="Q516" i="13"/>
  <c r="N516" i="13"/>
  <c r="I516" i="13"/>
  <c r="F516" i="13"/>
  <c r="Q515" i="13"/>
  <c r="N515" i="13"/>
  <c r="I515" i="13"/>
  <c r="F515" i="13"/>
  <c r="Q514" i="13"/>
  <c r="N514" i="13"/>
  <c r="I514" i="13"/>
  <c r="F514" i="13"/>
  <c r="Q513" i="13"/>
  <c r="N513" i="13"/>
  <c r="I513" i="13"/>
  <c r="F513" i="13"/>
  <c r="Q512" i="13"/>
  <c r="N512" i="13"/>
  <c r="I512" i="13"/>
  <c r="F512" i="13"/>
  <c r="Q511" i="13"/>
  <c r="N511" i="13"/>
  <c r="I511" i="13"/>
  <c r="F511" i="13"/>
  <c r="Q510" i="13"/>
  <c r="N510" i="13"/>
  <c r="I510" i="13"/>
  <c r="F510" i="13"/>
  <c r="Q509" i="13"/>
  <c r="N509" i="13"/>
  <c r="I509" i="13"/>
  <c r="F509" i="13"/>
  <c r="Q508" i="13"/>
  <c r="N508" i="13"/>
  <c r="I508" i="13"/>
  <c r="F508" i="13"/>
  <c r="Q507" i="13"/>
  <c r="N507" i="13"/>
  <c r="I507" i="13"/>
  <c r="F507" i="13"/>
  <c r="Q506" i="13"/>
  <c r="N506" i="13"/>
  <c r="I506" i="13"/>
  <c r="F506" i="13"/>
  <c r="Q505" i="13"/>
  <c r="N505" i="13"/>
  <c r="I505" i="13"/>
  <c r="F505" i="13"/>
  <c r="Q504" i="13"/>
  <c r="N504" i="13"/>
  <c r="I504" i="13"/>
  <c r="F504" i="13"/>
  <c r="Q503" i="13"/>
  <c r="N503" i="13"/>
  <c r="I503" i="13"/>
  <c r="F503" i="13"/>
  <c r="Q502" i="13"/>
  <c r="N502" i="13"/>
  <c r="I502" i="13"/>
  <c r="F502" i="13"/>
  <c r="Q501" i="13"/>
  <c r="N501" i="13"/>
  <c r="I501" i="13"/>
  <c r="F501" i="13"/>
  <c r="Q500" i="13"/>
  <c r="N500" i="13"/>
  <c r="I500" i="13"/>
  <c r="F500" i="13"/>
  <c r="Q499" i="13"/>
  <c r="N499" i="13"/>
  <c r="Z40" i="12" s="1"/>
  <c r="I499" i="13"/>
  <c r="F499" i="13"/>
  <c r="Q498" i="13"/>
  <c r="N498" i="13"/>
  <c r="I498" i="13"/>
  <c r="F498" i="13"/>
  <c r="Q497" i="13"/>
  <c r="N497" i="13"/>
  <c r="Z38" i="12" s="1"/>
  <c r="I497" i="13"/>
  <c r="F497" i="13"/>
  <c r="Q496" i="13"/>
  <c r="N496" i="13"/>
  <c r="I496" i="13"/>
  <c r="F496" i="13"/>
  <c r="Q495" i="13"/>
  <c r="N495" i="13"/>
  <c r="I495" i="13"/>
  <c r="F495" i="13"/>
  <c r="Q494" i="13"/>
  <c r="N494" i="13"/>
  <c r="I494" i="13"/>
  <c r="F494" i="13"/>
  <c r="Q493" i="13"/>
  <c r="N493" i="13"/>
  <c r="I493" i="13"/>
  <c r="F493" i="13"/>
  <c r="Q492" i="13"/>
  <c r="N492" i="13"/>
  <c r="I492" i="13"/>
  <c r="F492" i="13"/>
  <c r="Q491" i="13"/>
  <c r="N491" i="13"/>
  <c r="I491" i="13"/>
  <c r="F491" i="13"/>
  <c r="Q490" i="13"/>
  <c r="N490" i="13"/>
  <c r="Z34" i="12" s="1"/>
  <c r="I490" i="13"/>
  <c r="F490" i="13"/>
  <c r="Q489" i="13"/>
  <c r="N489" i="13"/>
  <c r="Z41" i="12" s="1"/>
  <c r="I489" i="13"/>
  <c r="F489" i="13"/>
  <c r="Q488" i="13"/>
  <c r="N488" i="13"/>
  <c r="I488" i="13"/>
  <c r="F488" i="13"/>
  <c r="Q487" i="13"/>
  <c r="N487" i="13"/>
  <c r="I487" i="13"/>
  <c r="F487" i="13"/>
  <c r="Q486" i="13"/>
  <c r="N486" i="13"/>
  <c r="I486" i="13"/>
  <c r="F486" i="13"/>
  <c r="Q485" i="13"/>
  <c r="N485" i="13"/>
  <c r="Z37" i="12" s="1"/>
  <c r="I485" i="13"/>
  <c r="F485" i="13"/>
  <c r="Q484" i="13"/>
  <c r="N484" i="13"/>
  <c r="I484" i="13"/>
  <c r="F484" i="13"/>
  <c r="Q483" i="13"/>
  <c r="N483" i="13"/>
  <c r="I483" i="13"/>
  <c r="F483" i="13"/>
  <c r="Q482" i="13"/>
  <c r="N482" i="13"/>
  <c r="I482" i="13"/>
  <c r="F482" i="13"/>
  <c r="Q481" i="13"/>
  <c r="N481" i="13"/>
  <c r="I481" i="13"/>
  <c r="F481" i="13"/>
  <c r="Q480" i="13"/>
  <c r="N480" i="13"/>
  <c r="I480" i="13"/>
  <c r="F480" i="13"/>
  <c r="Q479" i="13"/>
  <c r="N479" i="13"/>
  <c r="I479" i="13"/>
  <c r="F479" i="13"/>
  <c r="Q478" i="13"/>
  <c r="N478" i="13"/>
  <c r="I478" i="13"/>
  <c r="F478" i="13"/>
  <c r="Q477" i="13"/>
  <c r="N477" i="13"/>
  <c r="I477" i="13"/>
  <c r="F477" i="13"/>
  <c r="Q476" i="13"/>
  <c r="N476" i="13"/>
  <c r="I476" i="13"/>
  <c r="F476" i="13"/>
  <c r="Q475" i="13"/>
  <c r="N475" i="13"/>
  <c r="I475" i="13"/>
  <c r="F475" i="13"/>
  <c r="Q474" i="13"/>
  <c r="N474" i="13"/>
  <c r="I474" i="13"/>
  <c r="F474" i="13"/>
  <c r="Q473" i="13"/>
  <c r="N473" i="13"/>
  <c r="I473" i="13"/>
  <c r="F473" i="13"/>
  <c r="Q472" i="13"/>
  <c r="N472" i="13"/>
  <c r="I472" i="13"/>
  <c r="F472" i="13"/>
  <c r="Q471" i="13"/>
  <c r="N471" i="13"/>
  <c r="I471" i="13"/>
  <c r="F471" i="13"/>
  <c r="Q470" i="13"/>
  <c r="N470" i="13"/>
  <c r="I470" i="13"/>
  <c r="F470" i="13"/>
  <c r="Q469" i="13"/>
  <c r="N469" i="13"/>
  <c r="Z32" i="12" s="1"/>
  <c r="I469" i="13"/>
  <c r="F469" i="13"/>
  <c r="Q468" i="13"/>
  <c r="N468" i="13"/>
  <c r="I468" i="13"/>
  <c r="F468" i="13"/>
  <c r="Q467" i="13"/>
  <c r="N467" i="13"/>
  <c r="I467" i="13"/>
  <c r="F467" i="13"/>
  <c r="Q466" i="13"/>
  <c r="N466" i="13"/>
  <c r="Z31" i="12" s="1"/>
  <c r="I466" i="13"/>
  <c r="F466" i="13"/>
  <c r="Q465" i="13"/>
  <c r="N465" i="13"/>
  <c r="I465" i="13"/>
  <c r="F465" i="13"/>
  <c r="Q464" i="13"/>
  <c r="N464" i="13"/>
  <c r="I464" i="13"/>
  <c r="F464" i="13"/>
  <c r="Q463" i="13"/>
  <c r="N463" i="13"/>
  <c r="I463" i="13"/>
  <c r="F463" i="13"/>
  <c r="Q462" i="13"/>
  <c r="N462" i="13"/>
  <c r="I462" i="13"/>
  <c r="F462" i="13"/>
  <c r="Q461" i="13"/>
  <c r="N461" i="13"/>
  <c r="I461" i="13"/>
  <c r="F461" i="13"/>
  <c r="Q460" i="13"/>
  <c r="N460" i="13"/>
  <c r="I460" i="13"/>
  <c r="F460" i="13"/>
  <c r="Q459" i="13"/>
  <c r="N459" i="13"/>
  <c r="I459" i="13"/>
  <c r="F459" i="13"/>
  <c r="Q458" i="13"/>
  <c r="N458" i="13"/>
  <c r="I458" i="13"/>
  <c r="F458" i="13"/>
  <c r="Q457" i="13"/>
  <c r="N457" i="13"/>
  <c r="Z30" i="12" s="1"/>
  <c r="I457" i="13"/>
  <c r="F457" i="13"/>
  <c r="Q456" i="13"/>
  <c r="N456" i="13"/>
  <c r="Z29" i="12" s="1"/>
  <c r="I456" i="13"/>
  <c r="F456" i="13"/>
  <c r="Q455" i="13"/>
  <c r="N455" i="13"/>
  <c r="I455" i="13"/>
  <c r="F455" i="13"/>
  <c r="Q454" i="13"/>
  <c r="N454" i="13"/>
  <c r="Z28" i="12" s="1"/>
  <c r="I454" i="13"/>
  <c r="F454" i="13"/>
  <c r="Q453" i="13"/>
  <c r="N453" i="13"/>
  <c r="I453" i="13"/>
  <c r="F453" i="13"/>
  <c r="Q452" i="13"/>
  <c r="N452" i="13"/>
  <c r="I452" i="13"/>
  <c r="F452" i="13"/>
  <c r="Q451" i="13"/>
  <c r="N451" i="13"/>
  <c r="Z85" i="12" s="1"/>
  <c r="I451" i="13"/>
  <c r="F451" i="13"/>
  <c r="Q450" i="13"/>
  <c r="N450" i="13"/>
  <c r="Z84" i="12" s="1"/>
  <c r="I450" i="13"/>
  <c r="F450" i="13"/>
  <c r="Q449" i="13"/>
  <c r="N449" i="13"/>
  <c r="I449" i="13"/>
  <c r="F449" i="13"/>
  <c r="Q448" i="13"/>
  <c r="N448" i="13"/>
  <c r="Z83" i="12" s="1"/>
  <c r="I448" i="13"/>
  <c r="F448" i="13"/>
  <c r="Q447" i="13"/>
  <c r="N447" i="13"/>
  <c r="I447" i="13"/>
  <c r="F447" i="13"/>
  <c r="Q446" i="13"/>
  <c r="N446" i="13"/>
  <c r="I446" i="13"/>
  <c r="F446" i="13"/>
  <c r="Q445" i="13"/>
  <c r="N445" i="13"/>
  <c r="I445" i="13"/>
  <c r="F445" i="13"/>
  <c r="Q444" i="13"/>
  <c r="N444" i="13"/>
  <c r="I444" i="13"/>
  <c r="F444" i="13"/>
  <c r="Q443" i="13"/>
  <c r="N443" i="13"/>
  <c r="I443" i="13"/>
  <c r="F443" i="13"/>
  <c r="Q442" i="13"/>
  <c r="N442" i="13"/>
  <c r="I442" i="13"/>
  <c r="F442" i="13"/>
  <c r="Q441" i="13"/>
  <c r="N441" i="13"/>
  <c r="Z81" i="12" s="1"/>
  <c r="I441" i="13"/>
  <c r="F441" i="13"/>
  <c r="Q440" i="13"/>
  <c r="N440" i="13"/>
  <c r="I440" i="13"/>
  <c r="F440" i="13"/>
  <c r="Q439" i="13"/>
  <c r="N439" i="13"/>
  <c r="I439" i="13"/>
  <c r="F439" i="13"/>
  <c r="Q438" i="13"/>
  <c r="N438" i="13"/>
  <c r="I438" i="13"/>
  <c r="F438" i="13"/>
  <c r="Q437" i="13"/>
  <c r="N437" i="13"/>
  <c r="I437" i="13"/>
  <c r="F437" i="13"/>
  <c r="Q436" i="13"/>
  <c r="N436" i="13"/>
  <c r="I436" i="13"/>
  <c r="F436" i="13"/>
  <c r="Q435" i="13"/>
  <c r="N435" i="13"/>
  <c r="I435" i="13"/>
  <c r="F435" i="13"/>
  <c r="Q434" i="13"/>
  <c r="N434" i="13"/>
  <c r="I434" i="13"/>
  <c r="F434" i="13"/>
  <c r="Q433" i="13"/>
  <c r="N433" i="13"/>
  <c r="I433" i="13"/>
  <c r="F433" i="13"/>
  <c r="Q432" i="13"/>
  <c r="N432" i="13"/>
  <c r="Z80" i="12" s="1"/>
  <c r="I432" i="13"/>
  <c r="F432" i="13"/>
  <c r="Q431" i="13"/>
  <c r="N431" i="13"/>
  <c r="Z79" i="12" s="1"/>
  <c r="I431" i="13"/>
  <c r="F431" i="13"/>
  <c r="Q430" i="13"/>
  <c r="N430" i="13"/>
  <c r="I430" i="13"/>
  <c r="F430" i="13"/>
  <c r="Q429" i="13"/>
  <c r="N429" i="13"/>
  <c r="I429" i="13"/>
  <c r="F429" i="13"/>
  <c r="Q428" i="13"/>
  <c r="N428" i="13"/>
  <c r="I428" i="13"/>
  <c r="F428" i="13"/>
  <c r="Q427" i="13"/>
  <c r="N427" i="13"/>
  <c r="I427" i="13"/>
  <c r="F427" i="13"/>
  <c r="Q426" i="13"/>
  <c r="N426" i="13"/>
  <c r="I426" i="13"/>
  <c r="F426" i="13"/>
  <c r="Q425" i="13"/>
  <c r="N425" i="13"/>
  <c r="I425" i="13"/>
  <c r="F425" i="13"/>
  <c r="Q424" i="13"/>
  <c r="N424" i="13"/>
  <c r="I424" i="13"/>
  <c r="F424" i="13"/>
  <c r="Q423" i="13"/>
  <c r="N423" i="13"/>
  <c r="I423" i="13"/>
  <c r="F423" i="13"/>
  <c r="Q422" i="13"/>
  <c r="N422" i="13"/>
  <c r="I422" i="13"/>
  <c r="F422" i="13"/>
  <c r="Q421" i="13"/>
  <c r="N421" i="13"/>
  <c r="I421" i="13"/>
  <c r="F421" i="13"/>
  <c r="Q420" i="13"/>
  <c r="N420" i="13"/>
  <c r="I420" i="13"/>
  <c r="F420" i="13"/>
  <c r="Q419" i="13"/>
  <c r="N419" i="13"/>
  <c r="I419" i="13"/>
  <c r="F419" i="13"/>
  <c r="Q418" i="13"/>
  <c r="N418" i="13"/>
  <c r="I418" i="13"/>
  <c r="F418" i="13"/>
  <c r="Q417" i="13"/>
  <c r="N417" i="13"/>
  <c r="I417" i="13"/>
  <c r="F417" i="13"/>
  <c r="Q416" i="13"/>
  <c r="N416" i="13"/>
  <c r="I416" i="13"/>
  <c r="F416" i="13"/>
  <c r="Q415" i="13"/>
  <c r="N415" i="13"/>
  <c r="I415" i="13"/>
  <c r="F415" i="13"/>
  <c r="Q414" i="13"/>
  <c r="N414" i="13"/>
  <c r="I414" i="13"/>
  <c r="F414" i="13"/>
  <c r="Q413" i="13"/>
  <c r="N413" i="13"/>
  <c r="I413" i="13"/>
  <c r="F413" i="13"/>
  <c r="Q412" i="13"/>
  <c r="N412" i="13"/>
  <c r="I412" i="13"/>
  <c r="F412" i="13"/>
  <c r="Q411" i="13"/>
  <c r="N411" i="13"/>
  <c r="I411" i="13"/>
  <c r="F411" i="13"/>
  <c r="Q410" i="13"/>
  <c r="N410" i="13"/>
  <c r="I410" i="13"/>
  <c r="F410" i="13"/>
  <c r="Q409" i="13"/>
  <c r="N409" i="13"/>
  <c r="I409" i="13"/>
  <c r="F409" i="13"/>
  <c r="Q408" i="13"/>
  <c r="N408" i="13"/>
  <c r="I408" i="13"/>
  <c r="F408" i="13"/>
  <c r="Q407" i="13"/>
  <c r="N407" i="13"/>
  <c r="I407" i="13"/>
  <c r="F407" i="13"/>
  <c r="Q406" i="13"/>
  <c r="N406" i="13"/>
  <c r="I406" i="13"/>
  <c r="F406" i="13"/>
  <c r="Q405" i="13"/>
  <c r="N405" i="13"/>
  <c r="I405" i="13"/>
  <c r="F405" i="13"/>
  <c r="Q404" i="13"/>
  <c r="N404" i="13"/>
  <c r="I404" i="13"/>
  <c r="F404" i="13"/>
  <c r="Q403" i="13"/>
  <c r="N403" i="13"/>
  <c r="I403" i="13"/>
  <c r="F403" i="13"/>
  <c r="Q402" i="13"/>
  <c r="N402" i="13"/>
  <c r="I402" i="13"/>
  <c r="F402" i="13"/>
  <c r="Q401" i="13"/>
  <c r="N401" i="13"/>
  <c r="I401" i="13"/>
  <c r="F401" i="13"/>
  <c r="Q400" i="13"/>
  <c r="N400" i="13"/>
  <c r="I400" i="13"/>
  <c r="F400" i="13"/>
  <c r="Q399" i="13"/>
  <c r="N399" i="13"/>
  <c r="I399" i="13"/>
  <c r="F399" i="13"/>
  <c r="Q398" i="13"/>
  <c r="N398" i="13"/>
  <c r="I398" i="13"/>
  <c r="F398" i="13"/>
  <c r="Q397" i="13"/>
  <c r="N397" i="13"/>
  <c r="I397" i="13"/>
  <c r="F397" i="13"/>
  <c r="Q396" i="13"/>
  <c r="N396" i="13"/>
  <c r="I396" i="13"/>
  <c r="F396" i="13"/>
  <c r="Q395" i="13"/>
  <c r="N395" i="13"/>
  <c r="I395" i="13"/>
  <c r="F395" i="13"/>
  <c r="Q394" i="13"/>
  <c r="N394" i="13"/>
  <c r="I394" i="13"/>
  <c r="F394" i="13"/>
  <c r="Q393" i="13"/>
  <c r="N393" i="13"/>
  <c r="I393" i="13"/>
  <c r="F393" i="13"/>
  <c r="Q392" i="13"/>
  <c r="N392" i="13"/>
  <c r="I392" i="13"/>
  <c r="F392" i="13"/>
  <c r="Q391" i="13"/>
  <c r="N391" i="13"/>
  <c r="I391" i="13"/>
  <c r="F391" i="13"/>
  <c r="Q390" i="13"/>
  <c r="N390" i="13"/>
  <c r="I390" i="13"/>
  <c r="F390" i="13"/>
  <c r="Q389" i="13"/>
  <c r="N389" i="13"/>
  <c r="I389" i="13"/>
  <c r="F389" i="13"/>
  <c r="Q388" i="13"/>
  <c r="N388" i="13"/>
  <c r="Z62" i="12" s="1"/>
  <c r="I388" i="13"/>
  <c r="F388" i="13"/>
  <c r="Q387" i="13"/>
  <c r="N387" i="13"/>
  <c r="I387" i="13"/>
  <c r="F387" i="13"/>
  <c r="Q386" i="13"/>
  <c r="N386" i="13"/>
  <c r="I386" i="13"/>
  <c r="F386" i="13"/>
  <c r="Q385" i="13"/>
  <c r="N385" i="13"/>
  <c r="I385" i="13"/>
  <c r="F385" i="13"/>
  <c r="Q384" i="13"/>
  <c r="N384" i="13"/>
  <c r="I384" i="13"/>
  <c r="F384" i="13"/>
  <c r="Q383" i="13"/>
  <c r="N383" i="13"/>
  <c r="I383" i="13"/>
  <c r="F383" i="13"/>
  <c r="Q382" i="13"/>
  <c r="N382" i="13"/>
  <c r="I382" i="13"/>
  <c r="F382" i="13"/>
  <c r="Q381" i="13"/>
  <c r="N381" i="13"/>
  <c r="I381" i="13"/>
  <c r="F381" i="13"/>
  <c r="Q380" i="13"/>
  <c r="N380" i="13"/>
  <c r="I380" i="13"/>
  <c r="F380" i="13"/>
  <c r="Q379" i="13"/>
  <c r="N379" i="13"/>
  <c r="I379" i="13"/>
  <c r="F379" i="13"/>
  <c r="Q378" i="13"/>
  <c r="N378" i="13"/>
  <c r="I378" i="13"/>
  <c r="F378" i="13"/>
  <c r="Q377" i="13"/>
  <c r="N377" i="13"/>
  <c r="I377" i="13"/>
  <c r="F377" i="13"/>
  <c r="Q376" i="13"/>
  <c r="N376" i="13"/>
  <c r="I376" i="13"/>
  <c r="F376" i="13"/>
  <c r="Q375" i="13"/>
  <c r="N375" i="13"/>
  <c r="I375" i="13"/>
  <c r="F375" i="13"/>
  <c r="Q374" i="13"/>
  <c r="N374" i="13"/>
  <c r="I374" i="13"/>
  <c r="F374" i="13"/>
  <c r="Q373" i="13"/>
  <c r="N373" i="13"/>
  <c r="I373" i="13"/>
  <c r="F373" i="13"/>
  <c r="Q372" i="13"/>
  <c r="N372" i="13"/>
  <c r="I372" i="13"/>
  <c r="F372" i="13"/>
  <c r="Q371" i="13"/>
  <c r="N371" i="13"/>
  <c r="I371" i="13"/>
  <c r="F371" i="13"/>
  <c r="Q370" i="13"/>
  <c r="N370" i="13"/>
  <c r="I370" i="13"/>
  <c r="F370" i="13"/>
  <c r="Q369" i="13"/>
  <c r="N369" i="13"/>
  <c r="Z48" i="12" s="1"/>
  <c r="I369" i="13"/>
  <c r="F369" i="13"/>
  <c r="Q368" i="13"/>
  <c r="N368" i="13"/>
  <c r="I368" i="13"/>
  <c r="F368" i="13"/>
  <c r="Q367" i="13"/>
  <c r="N367" i="13"/>
  <c r="Z47" i="12" s="1"/>
  <c r="I367" i="13"/>
  <c r="F367" i="13"/>
  <c r="Q366" i="13"/>
  <c r="N366" i="13"/>
  <c r="I366" i="13"/>
  <c r="F366" i="13"/>
  <c r="Q365" i="13"/>
  <c r="N365" i="13"/>
  <c r="I365" i="13"/>
  <c r="F365" i="13"/>
  <c r="Q364" i="13"/>
  <c r="N364" i="13"/>
  <c r="Z46" i="12" s="1"/>
  <c r="I364" i="13"/>
  <c r="F364" i="13"/>
  <c r="Q363" i="13"/>
  <c r="N363" i="13"/>
  <c r="I363" i="13"/>
  <c r="F363" i="13"/>
  <c r="Q362" i="13"/>
  <c r="N362" i="13"/>
  <c r="Z45" i="12" s="1"/>
  <c r="I362" i="13"/>
  <c r="F362" i="13"/>
  <c r="Q361" i="13"/>
  <c r="N361" i="13"/>
  <c r="I361" i="13"/>
  <c r="F361" i="13"/>
  <c r="Q360" i="13"/>
  <c r="N360" i="13"/>
  <c r="I360" i="13"/>
  <c r="F360" i="13"/>
  <c r="Q359" i="13"/>
  <c r="N359" i="13"/>
  <c r="I359" i="13"/>
  <c r="F359" i="13"/>
  <c r="Q358" i="13"/>
  <c r="N358" i="13"/>
  <c r="Z44" i="12" s="1"/>
  <c r="I358" i="13"/>
  <c r="F358" i="13"/>
  <c r="Q357" i="13"/>
  <c r="N357" i="13"/>
  <c r="I357" i="13"/>
  <c r="F357" i="13"/>
  <c r="Q356" i="13"/>
  <c r="N356" i="13"/>
  <c r="I356" i="13"/>
  <c r="F356" i="13"/>
  <c r="Q355" i="13"/>
  <c r="N355" i="13"/>
  <c r="I355" i="13"/>
  <c r="F355" i="13"/>
  <c r="Q354" i="13"/>
  <c r="N354" i="13"/>
  <c r="Z43" i="12" s="1"/>
  <c r="I354" i="13"/>
  <c r="F354" i="13"/>
  <c r="Q353" i="13"/>
  <c r="N353" i="13"/>
  <c r="I353" i="13"/>
  <c r="F353" i="13"/>
  <c r="Q352" i="13"/>
  <c r="N352" i="13"/>
  <c r="I352" i="13"/>
  <c r="F352" i="13"/>
  <c r="Q351" i="13"/>
  <c r="N351" i="13"/>
  <c r="I351" i="13"/>
  <c r="F351" i="13"/>
  <c r="Q350" i="13"/>
  <c r="N350" i="13"/>
  <c r="I350" i="13"/>
  <c r="F350" i="13"/>
  <c r="Q349" i="13"/>
  <c r="N349" i="13"/>
  <c r="I349" i="13"/>
  <c r="F349" i="13"/>
  <c r="Q348" i="13"/>
  <c r="N348" i="13"/>
  <c r="I348" i="13"/>
  <c r="F348" i="13"/>
  <c r="Q347" i="13"/>
  <c r="N347" i="13"/>
  <c r="I347" i="13"/>
  <c r="F347" i="13"/>
  <c r="Q346" i="13"/>
  <c r="N346" i="13"/>
  <c r="I346" i="13"/>
  <c r="F346" i="13"/>
  <c r="Q345" i="13"/>
  <c r="N345" i="13"/>
  <c r="I345" i="13"/>
  <c r="F345" i="13"/>
  <c r="Q344" i="13"/>
  <c r="N344" i="13"/>
  <c r="I344" i="13"/>
  <c r="F344" i="13"/>
  <c r="Q343" i="13"/>
  <c r="N343" i="13"/>
  <c r="I343" i="13"/>
  <c r="F343" i="13"/>
  <c r="Q342" i="13"/>
  <c r="N342" i="13"/>
  <c r="I342" i="13"/>
  <c r="F342" i="13"/>
  <c r="Q341" i="13"/>
  <c r="N341" i="13"/>
  <c r="I341" i="13"/>
  <c r="F341" i="13"/>
  <c r="Q340" i="13"/>
  <c r="N340" i="13"/>
  <c r="I340" i="13"/>
  <c r="F340" i="13"/>
  <c r="Q339" i="13"/>
  <c r="N339" i="13"/>
  <c r="I339" i="13"/>
  <c r="F339" i="13"/>
  <c r="Q338" i="13"/>
  <c r="N338" i="13"/>
  <c r="I338" i="13"/>
  <c r="F338" i="13"/>
  <c r="Q337" i="13"/>
  <c r="N337" i="13"/>
  <c r="I337" i="13"/>
  <c r="F337" i="13"/>
  <c r="Q336" i="13"/>
  <c r="N336" i="13"/>
  <c r="I336" i="13"/>
  <c r="F336" i="13"/>
  <c r="Q335" i="13"/>
  <c r="N335" i="13"/>
  <c r="I335" i="13"/>
  <c r="F335" i="13"/>
  <c r="Q334" i="13"/>
  <c r="N334" i="13"/>
  <c r="I334" i="13"/>
  <c r="F334" i="13"/>
  <c r="Q333" i="13"/>
  <c r="N333" i="13"/>
  <c r="I333" i="13"/>
  <c r="F333" i="13"/>
  <c r="Q332" i="13"/>
  <c r="N332" i="13"/>
  <c r="I332" i="13"/>
  <c r="F332" i="13"/>
  <c r="Q331" i="13"/>
  <c r="N331" i="13"/>
  <c r="I331" i="13"/>
  <c r="F331" i="13"/>
  <c r="Q330" i="13"/>
  <c r="N330" i="13"/>
  <c r="I330" i="13"/>
  <c r="F330" i="13"/>
  <c r="Q329" i="13"/>
  <c r="N329" i="13"/>
  <c r="I329" i="13"/>
  <c r="F329" i="13"/>
  <c r="Q328" i="13"/>
  <c r="N328" i="13"/>
  <c r="I328" i="13"/>
  <c r="F328" i="13"/>
  <c r="Q327" i="13"/>
  <c r="N327" i="13"/>
  <c r="I327" i="13"/>
  <c r="F327" i="13"/>
  <c r="Q326" i="13"/>
  <c r="N326" i="13"/>
  <c r="I326" i="13"/>
  <c r="F326" i="13"/>
  <c r="Q325" i="13"/>
  <c r="N325" i="13"/>
  <c r="I325" i="13"/>
  <c r="F325" i="13"/>
  <c r="Q324" i="13"/>
  <c r="N324" i="13"/>
  <c r="I324" i="13"/>
  <c r="F324" i="13"/>
  <c r="Q323" i="13"/>
  <c r="N323" i="13"/>
  <c r="I323" i="13"/>
  <c r="F323" i="13"/>
  <c r="Q322" i="13"/>
  <c r="N322" i="13"/>
  <c r="I322" i="13"/>
  <c r="F322" i="13"/>
  <c r="Q321" i="13"/>
  <c r="N321" i="13"/>
  <c r="I321" i="13"/>
  <c r="F321" i="13"/>
  <c r="Q320" i="13"/>
  <c r="N320" i="13"/>
  <c r="I320" i="13"/>
  <c r="F320" i="13"/>
  <c r="Q319" i="13"/>
  <c r="N319" i="13"/>
  <c r="I319" i="13"/>
  <c r="F319" i="13"/>
  <c r="Q318" i="13"/>
  <c r="N318" i="13"/>
  <c r="I318" i="13"/>
  <c r="F318" i="13"/>
  <c r="Q317" i="13"/>
  <c r="N317" i="13"/>
  <c r="I317" i="13"/>
  <c r="F317" i="13"/>
  <c r="Q316" i="13"/>
  <c r="N316" i="13"/>
  <c r="I316" i="13"/>
  <c r="F316" i="13"/>
  <c r="Q315" i="13"/>
  <c r="N315" i="13"/>
  <c r="I315" i="13"/>
  <c r="F315" i="13"/>
  <c r="Q314" i="13"/>
  <c r="N314" i="13"/>
  <c r="I314" i="13"/>
  <c r="F314" i="13"/>
  <c r="Q313" i="13"/>
  <c r="N313" i="13"/>
  <c r="I313" i="13"/>
  <c r="F313" i="13"/>
  <c r="Q312" i="13"/>
  <c r="N312" i="13"/>
  <c r="I312" i="13"/>
  <c r="F312" i="13"/>
  <c r="Q311" i="13"/>
  <c r="N311" i="13"/>
  <c r="I311" i="13"/>
  <c r="F311" i="13"/>
  <c r="Q310" i="13"/>
  <c r="N310" i="13"/>
  <c r="I310" i="13"/>
  <c r="F310" i="13"/>
  <c r="Q309" i="13"/>
  <c r="N309" i="13"/>
  <c r="I309" i="13"/>
  <c r="F309" i="13"/>
  <c r="Q308" i="13"/>
  <c r="N308" i="13"/>
  <c r="I308" i="13"/>
  <c r="F308" i="13"/>
  <c r="Q307" i="13"/>
  <c r="N307" i="13"/>
  <c r="I307" i="13"/>
  <c r="F307" i="13"/>
  <c r="Q306" i="13"/>
  <c r="N306" i="13"/>
  <c r="I306" i="13"/>
  <c r="F306" i="13"/>
  <c r="Q305" i="13"/>
  <c r="N305" i="13"/>
  <c r="I305" i="13"/>
  <c r="F305" i="13"/>
  <c r="Q304" i="13"/>
  <c r="N304" i="13"/>
  <c r="I304" i="13"/>
  <c r="F304" i="13"/>
  <c r="Q303" i="13"/>
  <c r="N303" i="13"/>
  <c r="I303" i="13"/>
  <c r="F303" i="13"/>
  <c r="Q302" i="13"/>
  <c r="N302" i="13"/>
  <c r="I302" i="13"/>
  <c r="F302" i="13"/>
  <c r="Q301" i="13"/>
  <c r="N301" i="13"/>
  <c r="I301" i="13"/>
  <c r="F301" i="13"/>
  <c r="Q300" i="13"/>
  <c r="N300" i="13"/>
  <c r="I300" i="13"/>
  <c r="F300" i="13"/>
  <c r="Q299" i="13"/>
  <c r="N299" i="13"/>
  <c r="I299" i="13"/>
  <c r="F299" i="13"/>
  <c r="Q298" i="13"/>
  <c r="N298" i="13"/>
  <c r="I298" i="13"/>
  <c r="F298" i="13"/>
  <c r="Q297" i="13"/>
  <c r="N297" i="13"/>
  <c r="I297" i="13"/>
  <c r="F297" i="13"/>
  <c r="Q296" i="13"/>
  <c r="N296" i="13"/>
  <c r="I296" i="13"/>
  <c r="F296" i="13"/>
  <c r="Q295" i="13"/>
  <c r="N295" i="13"/>
  <c r="I295" i="13"/>
  <c r="F295" i="13"/>
  <c r="Q294" i="13"/>
  <c r="N294" i="13"/>
  <c r="I294" i="13"/>
  <c r="F294" i="13"/>
  <c r="Q293" i="13"/>
  <c r="N293" i="13"/>
  <c r="I293" i="13"/>
  <c r="F293" i="13"/>
  <c r="Q292" i="13"/>
  <c r="N292" i="13"/>
  <c r="I292" i="13"/>
  <c r="F292" i="13"/>
  <c r="Q291" i="13"/>
  <c r="N291" i="13"/>
  <c r="I291" i="13"/>
  <c r="F291" i="13"/>
  <c r="Q290" i="13"/>
  <c r="N290" i="13"/>
  <c r="I290" i="13"/>
  <c r="F290" i="13"/>
  <c r="Q289" i="13"/>
  <c r="N289" i="13"/>
  <c r="I289" i="13"/>
  <c r="F289" i="13"/>
  <c r="Q288" i="13"/>
  <c r="N288" i="13"/>
  <c r="I288" i="13"/>
  <c r="F288" i="13"/>
  <c r="Q287" i="13"/>
  <c r="N287" i="13"/>
  <c r="I287" i="13"/>
  <c r="F287" i="13"/>
  <c r="Q286" i="13"/>
  <c r="N286" i="13"/>
  <c r="I286" i="13"/>
  <c r="F286" i="13"/>
  <c r="Q285" i="13"/>
  <c r="N285" i="13"/>
  <c r="I285" i="13"/>
  <c r="F285" i="13"/>
  <c r="Q284" i="13"/>
  <c r="N284" i="13"/>
  <c r="I284" i="13"/>
  <c r="F284" i="13"/>
  <c r="Q283" i="13"/>
  <c r="N283" i="13"/>
  <c r="I283" i="13"/>
  <c r="F283" i="13"/>
  <c r="Q282" i="13"/>
  <c r="N282" i="13"/>
  <c r="I282" i="13"/>
  <c r="F282" i="13"/>
  <c r="Q281" i="13"/>
  <c r="N281" i="13"/>
  <c r="I281" i="13"/>
  <c r="F281" i="13"/>
  <c r="Q280" i="13"/>
  <c r="N280" i="13"/>
  <c r="I280" i="13"/>
  <c r="F280" i="13"/>
  <c r="Q279" i="13"/>
  <c r="N279" i="13"/>
  <c r="I279" i="13"/>
  <c r="F279" i="13"/>
  <c r="Q278" i="13"/>
  <c r="N278" i="13"/>
  <c r="I278" i="13"/>
  <c r="F278" i="13"/>
  <c r="Q277" i="13"/>
  <c r="N277" i="13"/>
  <c r="I277" i="13"/>
  <c r="F277" i="13"/>
  <c r="Q276" i="13"/>
  <c r="N276" i="13"/>
  <c r="I276" i="13"/>
  <c r="F276" i="13"/>
  <c r="Q275" i="13"/>
  <c r="N275" i="13"/>
  <c r="I275" i="13"/>
  <c r="F275" i="13"/>
  <c r="Q274" i="13"/>
  <c r="N274" i="13"/>
  <c r="I274" i="13"/>
  <c r="F274" i="13"/>
  <c r="Q273" i="13"/>
  <c r="N273" i="13"/>
  <c r="I273" i="13"/>
  <c r="F273" i="13"/>
  <c r="Q272" i="13"/>
  <c r="N272" i="13"/>
  <c r="I272" i="13"/>
  <c r="F272" i="13"/>
  <c r="Q271" i="13"/>
  <c r="N271" i="13"/>
  <c r="I271" i="13"/>
  <c r="F271" i="13"/>
  <c r="Q270" i="13"/>
  <c r="N270" i="13"/>
  <c r="I270" i="13"/>
  <c r="F270" i="13"/>
  <c r="Q269" i="13"/>
  <c r="N269" i="13"/>
  <c r="I269" i="13"/>
  <c r="F269" i="13"/>
  <c r="Q268" i="13"/>
  <c r="N268" i="13"/>
  <c r="I268" i="13"/>
  <c r="F268" i="13"/>
  <c r="Q267" i="13"/>
  <c r="N267" i="13"/>
  <c r="I267" i="13"/>
  <c r="F267" i="13"/>
  <c r="Q266" i="13"/>
  <c r="N266" i="13"/>
  <c r="I266" i="13"/>
  <c r="F266" i="13"/>
  <c r="Q265" i="13"/>
  <c r="N265" i="13"/>
  <c r="I265" i="13"/>
  <c r="F265" i="13"/>
  <c r="Q264" i="13"/>
  <c r="N264" i="13"/>
  <c r="I264" i="13"/>
  <c r="F264" i="13"/>
  <c r="Q263" i="13"/>
  <c r="N263" i="13"/>
  <c r="I263" i="13"/>
  <c r="F263" i="13"/>
  <c r="Q262" i="13"/>
  <c r="N262" i="13"/>
  <c r="I262" i="13"/>
  <c r="F262" i="13"/>
  <c r="Q261" i="13"/>
  <c r="N261" i="13"/>
  <c r="I261" i="13"/>
  <c r="F261" i="13"/>
  <c r="Q260" i="13"/>
  <c r="N260" i="13"/>
  <c r="I260" i="13"/>
  <c r="F260" i="13"/>
  <c r="Q259" i="13"/>
  <c r="N259" i="13"/>
  <c r="I259" i="13"/>
  <c r="F259" i="13"/>
  <c r="Q258" i="13"/>
  <c r="N258" i="13"/>
  <c r="I258" i="13"/>
  <c r="F258" i="13"/>
  <c r="Q257" i="13"/>
  <c r="N257" i="13"/>
  <c r="I257" i="13"/>
  <c r="F257" i="13"/>
  <c r="Q256" i="13"/>
  <c r="N256" i="13"/>
  <c r="I256" i="13"/>
  <c r="F256" i="13"/>
  <c r="Q255" i="13"/>
  <c r="N255" i="13"/>
  <c r="I255" i="13"/>
  <c r="F255" i="13"/>
  <c r="Q254" i="13"/>
  <c r="N254" i="13"/>
  <c r="I254" i="13"/>
  <c r="F254" i="13"/>
  <c r="Q253" i="13"/>
  <c r="N253" i="13"/>
  <c r="I253" i="13"/>
  <c r="F253" i="13"/>
  <c r="Q252" i="13"/>
  <c r="N252" i="13"/>
  <c r="I252" i="13"/>
  <c r="F252" i="13"/>
  <c r="Q251" i="13"/>
  <c r="N251" i="13"/>
  <c r="I251" i="13"/>
  <c r="F251" i="13"/>
  <c r="Q250" i="13"/>
  <c r="N250" i="13"/>
  <c r="I250" i="13"/>
  <c r="F250" i="13"/>
  <c r="Q249" i="13"/>
  <c r="N249" i="13"/>
  <c r="I249" i="13"/>
  <c r="F249" i="13"/>
  <c r="Q248" i="13"/>
  <c r="N248" i="13"/>
  <c r="I248" i="13"/>
  <c r="F248" i="13"/>
  <c r="Q247" i="13"/>
  <c r="N247" i="13"/>
  <c r="I247" i="13"/>
  <c r="F247" i="13"/>
  <c r="Q246" i="13"/>
  <c r="N246" i="13"/>
  <c r="I246" i="13"/>
  <c r="F246" i="13"/>
  <c r="Q245" i="13"/>
  <c r="N245" i="13"/>
  <c r="I245" i="13"/>
  <c r="F245" i="13"/>
  <c r="Q244" i="13"/>
  <c r="N244" i="13"/>
  <c r="I244" i="13"/>
  <c r="F244" i="13"/>
  <c r="Q243" i="13"/>
  <c r="N243" i="13"/>
  <c r="I243" i="13"/>
  <c r="F243" i="13"/>
  <c r="Q242" i="13"/>
  <c r="N242" i="13"/>
  <c r="I242" i="13"/>
  <c r="F242" i="13"/>
  <c r="Q241" i="13"/>
  <c r="N241" i="13"/>
  <c r="I241" i="13"/>
  <c r="F241" i="13"/>
  <c r="Q240" i="13"/>
  <c r="N240" i="13"/>
  <c r="I240" i="13"/>
  <c r="F240" i="13"/>
  <c r="Q239" i="13"/>
  <c r="N239" i="13"/>
  <c r="I239" i="13"/>
  <c r="F239" i="13"/>
  <c r="Q238" i="13"/>
  <c r="N238" i="13"/>
  <c r="I238" i="13"/>
  <c r="F238" i="13"/>
  <c r="Q237" i="13"/>
  <c r="N237" i="13"/>
  <c r="I237" i="13"/>
  <c r="F237" i="13"/>
  <c r="Q236" i="13"/>
  <c r="N236" i="13"/>
  <c r="I236" i="13"/>
  <c r="F236" i="13"/>
  <c r="Q235" i="13"/>
  <c r="N235" i="13"/>
  <c r="I235" i="13"/>
  <c r="F235" i="13"/>
  <c r="Q234" i="13"/>
  <c r="N234" i="13"/>
  <c r="I234" i="13"/>
  <c r="F234" i="13"/>
  <c r="Q233" i="13"/>
  <c r="N233" i="13"/>
  <c r="I233" i="13"/>
  <c r="F233" i="13"/>
  <c r="Q232" i="13"/>
  <c r="N232" i="13"/>
  <c r="I232" i="13"/>
  <c r="F232" i="13"/>
  <c r="Q231" i="13"/>
  <c r="N231" i="13"/>
  <c r="I231" i="13"/>
  <c r="F231" i="13"/>
  <c r="Q230" i="13"/>
  <c r="N230" i="13"/>
  <c r="I230" i="13"/>
  <c r="F230" i="13"/>
  <c r="Q229" i="13"/>
  <c r="N229" i="13"/>
  <c r="I229" i="13"/>
  <c r="F229" i="13"/>
  <c r="Q228" i="13"/>
  <c r="N228" i="13"/>
  <c r="I228" i="13"/>
  <c r="F228" i="13"/>
  <c r="Q227" i="13"/>
  <c r="N227" i="13"/>
  <c r="I227" i="13"/>
  <c r="F227" i="13"/>
  <c r="Q226" i="13"/>
  <c r="N226" i="13"/>
  <c r="I226" i="13"/>
  <c r="F226" i="13"/>
  <c r="Q225" i="13"/>
  <c r="N225" i="13"/>
  <c r="I225" i="13"/>
  <c r="F225" i="13"/>
  <c r="Q224" i="13"/>
  <c r="N224" i="13"/>
  <c r="I224" i="13"/>
  <c r="F224" i="13"/>
  <c r="Q223" i="13"/>
  <c r="N223" i="13"/>
  <c r="I223" i="13"/>
  <c r="F223" i="13"/>
  <c r="Q222" i="13"/>
  <c r="N222" i="13"/>
  <c r="I222" i="13"/>
  <c r="F222" i="13"/>
  <c r="Q221" i="13"/>
  <c r="N221" i="13"/>
  <c r="I221" i="13"/>
  <c r="F221" i="13"/>
  <c r="Q220" i="13"/>
  <c r="N220" i="13"/>
  <c r="I220" i="13"/>
  <c r="F220" i="13"/>
  <c r="Q219" i="13"/>
  <c r="N219" i="13"/>
  <c r="I219" i="13"/>
  <c r="F219" i="13"/>
  <c r="Q218" i="13"/>
  <c r="N218" i="13"/>
  <c r="I218" i="13"/>
  <c r="F218" i="13"/>
  <c r="Q217" i="13"/>
  <c r="N217" i="13"/>
  <c r="I217" i="13"/>
  <c r="F217" i="13"/>
  <c r="Q216" i="13"/>
  <c r="N216" i="13"/>
  <c r="I216" i="13"/>
  <c r="F216" i="13"/>
  <c r="Q215" i="13"/>
  <c r="N215" i="13"/>
  <c r="I215" i="13"/>
  <c r="F215" i="13"/>
  <c r="Q214" i="13"/>
  <c r="N214" i="13"/>
  <c r="I214" i="13"/>
  <c r="F214" i="13"/>
  <c r="Q213" i="13"/>
  <c r="N213" i="13"/>
  <c r="I213" i="13"/>
  <c r="F213" i="13"/>
  <c r="Q212" i="13"/>
  <c r="N212" i="13"/>
  <c r="I212" i="13"/>
  <c r="F212" i="13"/>
  <c r="Q211" i="13"/>
  <c r="N211" i="13"/>
  <c r="I211" i="13"/>
  <c r="F211" i="13"/>
  <c r="Q210" i="13"/>
  <c r="N210" i="13"/>
  <c r="I210" i="13"/>
  <c r="F210" i="13"/>
  <c r="Q209" i="13"/>
  <c r="N209" i="13"/>
  <c r="I209" i="13"/>
  <c r="F209" i="13"/>
  <c r="Q208" i="13"/>
  <c r="N208" i="13"/>
  <c r="I208" i="13"/>
  <c r="F208" i="13"/>
  <c r="Q207" i="13"/>
  <c r="N207" i="13"/>
  <c r="I207" i="13"/>
  <c r="F207" i="13"/>
  <c r="Q206" i="13"/>
  <c r="N206" i="13"/>
  <c r="I206" i="13"/>
  <c r="F206" i="13"/>
  <c r="Q205" i="13"/>
  <c r="N205" i="13"/>
  <c r="I205" i="13"/>
  <c r="F205" i="13"/>
  <c r="Q204" i="13"/>
  <c r="N204" i="13"/>
  <c r="I204" i="13"/>
  <c r="F204" i="13"/>
  <c r="Q203" i="13"/>
  <c r="N203" i="13"/>
  <c r="I203" i="13"/>
  <c r="F203" i="13"/>
  <c r="Q202" i="13"/>
  <c r="N202" i="13"/>
  <c r="I202" i="13"/>
  <c r="F202" i="13"/>
  <c r="Q201" i="13"/>
  <c r="N201" i="13"/>
  <c r="I201" i="13"/>
  <c r="F201" i="13"/>
  <c r="Q200" i="13"/>
  <c r="N200" i="13"/>
  <c r="I200" i="13"/>
  <c r="F200" i="13"/>
  <c r="Q199" i="13"/>
  <c r="N199" i="13"/>
  <c r="I199" i="13"/>
  <c r="F199" i="13"/>
  <c r="Q198" i="13"/>
  <c r="N198" i="13"/>
  <c r="I198" i="13"/>
  <c r="F198" i="13"/>
  <c r="Q197" i="13"/>
  <c r="N197" i="13"/>
  <c r="I197" i="13"/>
  <c r="F197" i="13"/>
  <c r="Q196" i="13"/>
  <c r="N196" i="13"/>
  <c r="I196" i="13"/>
  <c r="F196" i="13"/>
  <c r="Q195" i="13"/>
  <c r="N195" i="13"/>
  <c r="I195" i="13"/>
  <c r="F195" i="13"/>
  <c r="Q194" i="13"/>
  <c r="N194" i="13"/>
  <c r="I194" i="13"/>
  <c r="F194" i="13"/>
  <c r="Q193" i="13"/>
  <c r="N193" i="13"/>
  <c r="I193" i="13"/>
  <c r="F193" i="13"/>
  <c r="Q192" i="13"/>
  <c r="N192" i="13"/>
  <c r="I192" i="13"/>
  <c r="F192" i="13"/>
  <c r="Q191" i="13"/>
  <c r="N191" i="13"/>
  <c r="Z224" i="12" s="1"/>
  <c r="I191" i="13"/>
  <c r="F191" i="13"/>
  <c r="Q190" i="13"/>
  <c r="N190" i="13"/>
  <c r="I190" i="13"/>
  <c r="F190" i="13"/>
  <c r="Q189" i="13"/>
  <c r="N189" i="13"/>
  <c r="Z223" i="12" s="1"/>
  <c r="I189" i="13"/>
  <c r="F189" i="13"/>
  <c r="Q188" i="13"/>
  <c r="N188" i="13"/>
  <c r="I188" i="13"/>
  <c r="F188" i="13"/>
  <c r="Q187" i="13"/>
  <c r="N187" i="13"/>
  <c r="I187" i="13"/>
  <c r="F187" i="13"/>
  <c r="Q186" i="13"/>
  <c r="N186" i="13"/>
  <c r="I186" i="13"/>
  <c r="F186" i="13"/>
  <c r="Q185" i="13"/>
  <c r="N185" i="13"/>
  <c r="I185" i="13"/>
  <c r="F185" i="13"/>
  <c r="Q184" i="13"/>
  <c r="N184" i="13"/>
  <c r="I184" i="13"/>
  <c r="F184" i="13"/>
  <c r="Q183" i="13"/>
  <c r="N183" i="13"/>
  <c r="I183" i="13"/>
  <c r="F183" i="13"/>
  <c r="Q182" i="13"/>
  <c r="N182" i="13"/>
  <c r="I182" i="13"/>
  <c r="F182" i="13"/>
  <c r="Q181" i="13"/>
  <c r="N181" i="13"/>
  <c r="I181" i="13"/>
  <c r="F181" i="13"/>
  <c r="Q180" i="13"/>
  <c r="N180" i="13"/>
  <c r="I180" i="13"/>
  <c r="F180" i="13"/>
  <c r="Q179" i="13"/>
  <c r="N179" i="13"/>
  <c r="I179" i="13"/>
  <c r="F179" i="13"/>
  <c r="Q178" i="13"/>
  <c r="N178" i="13"/>
  <c r="I178" i="13"/>
  <c r="F178" i="13"/>
  <c r="Q177" i="13"/>
  <c r="N177" i="13"/>
  <c r="I177" i="13"/>
  <c r="F177" i="13"/>
  <c r="Q176" i="13"/>
  <c r="N176" i="13"/>
  <c r="I176" i="13"/>
  <c r="F176" i="13"/>
  <c r="Q175" i="13"/>
  <c r="N175" i="13"/>
  <c r="I175" i="13"/>
  <c r="F175" i="13"/>
  <c r="Q174" i="13"/>
  <c r="N174" i="13"/>
  <c r="I174" i="13"/>
  <c r="F174" i="13"/>
  <c r="Q173" i="13"/>
  <c r="N173" i="13"/>
  <c r="I173" i="13"/>
  <c r="F173" i="13"/>
  <c r="Q172" i="13"/>
  <c r="N172" i="13"/>
  <c r="I172" i="13"/>
  <c r="F172" i="13"/>
  <c r="Q171" i="13"/>
  <c r="N171" i="13"/>
  <c r="I171" i="13"/>
  <c r="F171" i="13"/>
  <c r="Q170" i="13"/>
  <c r="N170" i="13"/>
  <c r="I170" i="13"/>
  <c r="F170" i="13"/>
  <c r="Q169" i="13"/>
  <c r="N169" i="13"/>
  <c r="I169" i="13"/>
  <c r="F169" i="13"/>
  <c r="Q168" i="13"/>
  <c r="N168" i="13"/>
  <c r="I168" i="13"/>
  <c r="F168" i="13"/>
  <c r="Q167" i="13"/>
  <c r="N167" i="13"/>
  <c r="I167" i="13"/>
  <c r="F167" i="13"/>
  <c r="Q166" i="13"/>
  <c r="N166" i="13"/>
  <c r="I166" i="13"/>
  <c r="F166" i="13"/>
  <c r="Q165" i="13"/>
  <c r="N165" i="13"/>
  <c r="I165" i="13"/>
  <c r="F165" i="13"/>
  <c r="Q164" i="13"/>
  <c r="N164" i="13"/>
  <c r="I164" i="13"/>
  <c r="F164" i="13"/>
  <c r="Q163" i="13"/>
  <c r="N163" i="13"/>
  <c r="I163" i="13"/>
  <c r="F163" i="13"/>
  <c r="Q162" i="13"/>
  <c r="N162" i="13"/>
  <c r="I162" i="13"/>
  <c r="F162" i="13"/>
  <c r="Q161" i="13"/>
  <c r="N161" i="13"/>
  <c r="Z182" i="12" s="1"/>
  <c r="I161" i="13"/>
  <c r="F161" i="13"/>
  <c r="Q160" i="13"/>
  <c r="N160" i="13"/>
  <c r="Z177" i="12" s="1"/>
  <c r="I160" i="13"/>
  <c r="F160" i="13"/>
  <c r="Q159" i="13"/>
  <c r="N159" i="13"/>
  <c r="I159" i="13"/>
  <c r="F159" i="13"/>
  <c r="Q158" i="13"/>
  <c r="N158" i="13"/>
  <c r="I158" i="13"/>
  <c r="F158" i="13"/>
  <c r="Q157" i="13"/>
  <c r="N157" i="13"/>
  <c r="Z179" i="12" s="1"/>
  <c r="I157" i="13"/>
  <c r="F157" i="13"/>
  <c r="Q156" i="13"/>
  <c r="N156" i="13"/>
  <c r="Z180" i="12" s="1"/>
  <c r="I156" i="13"/>
  <c r="F156" i="13"/>
  <c r="Q155" i="13"/>
  <c r="N155" i="13"/>
  <c r="Z178" i="12" s="1"/>
  <c r="I155" i="13"/>
  <c r="F155" i="13"/>
  <c r="Q154" i="13"/>
  <c r="N154" i="13"/>
  <c r="Z181" i="12" s="1"/>
  <c r="I154" i="13"/>
  <c r="F154" i="13"/>
  <c r="Q153" i="13"/>
  <c r="N153" i="13"/>
  <c r="I153" i="13"/>
  <c r="F153" i="13"/>
  <c r="Q152" i="13"/>
  <c r="N152" i="13"/>
  <c r="Z176" i="12" s="1"/>
  <c r="I152" i="13"/>
  <c r="F152" i="13"/>
  <c r="Q151" i="13"/>
  <c r="N151" i="13"/>
  <c r="I151" i="13"/>
  <c r="F151" i="13"/>
  <c r="Q150" i="13"/>
  <c r="N150" i="13"/>
  <c r="I150" i="13"/>
  <c r="F150" i="13"/>
  <c r="Q149" i="13"/>
  <c r="N149" i="13"/>
  <c r="I149" i="13"/>
  <c r="F149" i="13"/>
  <c r="Q148" i="13"/>
  <c r="N148" i="13"/>
  <c r="I148" i="13"/>
  <c r="F148" i="13"/>
  <c r="Q147" i="13"/>
  <c r="N147" i="13"/>
  <c r="I147" i="13"/>
  <c r="F147" i="13"/>
  <c r="Q146" i="13"/>
  <c r="N146" i="13"/>
  <c r="I146" i="13"/>
  <c r="F146" i="13"/>
  <c r="Q145" i="13"/>
  <c r="N145" i="13"/>
  <c r="I145" i="13"/>
  <c r="F145" i="13"/>
  <c r="Q144" i="13"/>
  <c r="N144" i="13"/>
  <c r="I144" i="13"/>
  <c r="F144" i="13"/>
  <c r="Q143" i="13"/>
  <c r="N143" i="13"/>
  <c r="I143" i="13"/>
  <c r="F143" i="13"/>
  <c r="Q142" i="13"/>
  <c r="N142" i="13"/>
  <c r="I142" i="13"/>
  <c r="F142" i="13"/>
  <c r="Q141" i="13"/>
  <c r="N141" i="13"/>
  <c r="I141" i="13"/>
  <c r="F141" i="13"/>
  <c r="Q140" i="13"/>
  <c r="N140" i="13"/>
  <c r="I140" i="13"/>
  <c r="F140" i="13"/>
  <c r="Q139" i="13"/>
  <c r="N139" i="13"/>
  <c r="I139" i="13"/>
  <c r="F139" i="13"/>
  <c r="Q138" i="13"/>
  <c r="N138" i="13"/>
  <c r="I138" i="13"/>
  <c r="F138" i="13"/>
  <c r="Q137" i="13"/>
  <c r="N137" i="13"/>
  <c r="I137" i="13"/>
  <c r="F137" i="13"/>
  <c r="Q136" i="13"/>
  <c r="N136" i="13"/>
  <c r="I136" i="13"/>
  <c r="F136" i="13"/>
  <c r="Q135" i="13"/>
  <c r="N135" i="13"/>
  <c r="I135" i="13"/>
  <c r="F135" i="13"/>
  <c r="Q134" i="13"/>
  <c r="N134" i="13"/>
  <c r="I134" i="13"/>
  <c r="F134" i="13"/>
  <c r="Q133" i="13"/>
  <c r="N133" i="13"/>
  <c r="I133" i="13"/>
  <c r="F133" i="13"/>
  <c r="Q132" i="13"/>
  <c r="N132" i="13"/>
  <c r="I132" i="13"/>
  <c r="F132" i="13"/>
  <c r="Q131" i="13"/>
  <c r="N131" i="13"/>
  <c r="I131" i="13"/>
  <c r="F131" i="13"/>
  <c r="Q130" i="13"/>
  <c r="N130" i="13"/>
  <c r="I130" i="13"/>
  <c r="F130" i="13"/>
  <c r="Q129" i="13"/>
  <c r="N129" i="13"/>
  <c r="I129" i="13"/>
  <c r="F129" i="13"/>
  <c r="Q128" i="13"/>
  <c r="N128" i="13"/>
  <c r="I128" i="13"/>
  <c r="F128" i="13"/>
  <c r="Q127" i="13"/>
  <c r="N127" i="13"/>
  <c r="I127" i="13"/>
  <c r="F127" i="13"/>
  <c r="Q126" i="13"/>
  <c r="N126" i="13"/>
  <c r="I126" i="13"/>
  <c r="F126" i="13"/>
  <c r="Q125" i="13"/>
  <c r="N125" i="13"/>
  <c r="I125" i="13"/>
  <c r="F125" i="13"/>
  <c r="Q124" i="13"/>
  <c r="N124" i="13"/>
  <c r="I124" i="13"/>
  <c r="F124" i="13"/>
  <c r="Q123" i="13"/>
  <c r="N123" i="13"/>
  <c r="I123" i="13"/>
  <c r="F123" i="13"/>
  <c r="Q122" i="13"/>
  <c r="N122" i="13"/>
  <c r="I122" i="13"/>
  <c r="F122" i="13"/>
  <c r="Q121" i="13"/>
  <c r="N121" i="13"/>
  <c r="I121" i="13"/>
  <c r="F121" i="13"/>
  <c r="Q120" i="13"/>
  <c r="N120" i="13"/>
  <c r="I120" i="13"/>
  <c r="F120" i="13"/>
  <c r="Q119" i="13"/>
  <c r="N119" i="13"/>
  <c r="I119" i="13"/>
  <c r="F119" i="13"/>
  <c r="Q118" i="13"/>
  <c r="N118" i="13"/>
  <c r="I118" i="13"/>
  <c r="F118" i="13"/>
  <c r="Q117" i="13"/>
  <c r="N117" i="13"/>
  <c r="I117" i="13"/>
  <c r="F117" i="13"/>
  <c r="Q116" i="13"/>
  <c r="N116" i="13"/>
  <c r="I116" i="13"/>
  <c r="F116" i="13"/>
  <c r="Q115" i="13"/>
  <c r="N115" i="13"/>
  <c r="I115" i="13"/>
  <c r="F115" i="13"/>
  <c r="Q114" i="13"/>
  <c r="N114" i="13"/>
  <c r="I114" i="13"/>
  <c r="F114" i="13"/>
  <c r="Q113" i="13"/>
  <c r="N113" i="13"/>
  <c r="I113" i="13"/>
  <c r="F113" i="13"/>
  <c r="Q112" i="13"/>
  <c r="N112" i="13"/>
  <c r="I112" i="13"/>
  <c r="F112" i="13"/>
  <c r="Q111" i="13"/>
  <c r="N111" i="13"/>
  <c r="I111" i="13"/>
  <c r="F111" i="13"/>
  <c r="Q110" i="13"/>
  <c r="N110" i="13"/>
  <c r="I110" i="13"/>
  <c r="F110" i="13"/>
  <c r="Q109" i="13"/>
  <c r="N109" i="13"/>
  <c r="I109" i="13"/>
  <c r="F109" i="13"/>
  <c r="Q108" i="13"/>
  <c r="N108" i="13"/>
  <c r="I108" i="13"/>
  <c r="F108" i="13"/>
  <c r="Q107" i="13"/>
  <c r="N107" i="13"/>
  <c r="I107" i="13"/>
  <c r="F107" i="13"/>
  <c r="Q106" i="13"/>
  <c r="N106" i="13"/>
  <c r="I106" i="13"/>
  <c r="F106" i="13"/>
  <c r="Q105" i="13"/>
  <c r="N105" i="13"/>
  <c r="I105" i="13"/>
  <c r="F105" i="13"/>
  <c r="Q104" i="13"/>
  <c r="N104" i="13"/>
  <c r="I104" i="13"/>
  <c r="F104" i="13"/>
  <c r="Q103" i="13"/>
  <c r="N103" i="13"/>
  <c r="I103" i="13"/>
  <c r="F103" i="13"/>
  <c r="Q102" i="13"/>
  <c r="N102" i="13"/>
  <c r="I102" i="13"/>
  <c r="F102" i="13"/>
  <c r="Q101" i="13"/>
  <c r="N101" i="13"/>
  <c r="I101" i="13"/>
  <c r="F101" i="13"/>
  <c r="Q100" i="13"/>
  <c r="N100" i="13"/>
  <c r="I100" i="13"/>
  <c r="F100" i="13"/>
  <c r="Q99" i="13"/>
  <c r="N99" i="13"/>
  <c r="I99" i="13"/>
  <c r="F99" i="13"/>
  <c r="Q98" i="13"/>
  <c r="N98" i="13"/>
  <c r="I98" i="13"/>
  <c r="F98" i="13"/>
  <c r="Q97" i="13"/>
  <c r="N97" i="13"/>
  <c r="I97" i="13"/>
  <c r="F97" i="13"/>
  <c r="Q96" i="13"/>
  <c r="N96" i="13"/>
  <c r="I96" i="13"/>
  <c r="F96" i="13"/>
  <c r="Q95" i="13"/>
  <c r="N95" i="13"/>
  <c r="I95" i="13"/>
  <c r="F95" i="13"/>
  <c r="Q94" i="13"/>
  <c r="N94" i="13"/>
  <c r="I94" i="13"/>
  <c r="F94" i="13"/>
  <c r="Q93" i="13"/>
  <c r="N93" i="13"/>
  <c r="I93" i="13"/>
  <c r="F93" i="13"/>
  <c r="Q92" i="13"/>
  <c r="N92" i="13"/>
  <c r="I92" i="13"/>
  <c r="F92" i="13"/>
  <c r="Q91" i="13"/>
  <c r="N91" i="13"/>
  <c r="I91" i="13"/>
  <c r="F91" i="13"/>
  <c r="Q90" i="13"/>
  <c r="N90" i="13"/>
  <c r="I90" i="13"/>
  <c r="F90" i="13"/>
  <c r="Q89" i="13"/>
  <c r="N89" i="13"/>
  <c r="I89" i="13"/>
  <c r="F89" i="13"/>
  <c r="Q88" i="13"/>
  <c r="N88" i="13"/>
  <c r="I88" i="13"/>
  <c r="F88" i="13"/>
  <c r="Q87" i="13"/>
  <c r="N87" i="13"/>
  <c r="I87" i="13"/>
  <c r="F87" i="13"/>
  <c r="Q86" i="13"/>
  <c r="N86" i="13"/>
  <c r="I86" i="13"/>
  <c r="F86" i="13"/>
  <c r="Q85" i="13"/>
  <c r="N85" i="13"/>
  <c r="I85" i="13"/>
  <c r="F85" i="13"/>
  <c r="Q84" i="13"/>
  <c r="N84" i="13"/>
  <c r="I84" i="13"/>
  <c r="F84" i="13"/>
  <c r="Q83" i="13"/>
  <c r="N83" i="13"/>
  <c r="I83" i="13"/>
  <c r="F83" i="13"/>
  <c r="Q82" i="13"/>
  <c r="N82" i="13"/>
  <c r="I82" i="13"/>
  <c r="F82" i="13"/>
  <c r="Q81" i="13"/>
  <c r="N81" i="13"/>
  <c r="I81" i="13"/>
  <c r="F81" i="13"/>
  <c r="Q80" i="13"/>
  <c r="N80" i="13"/>
  <c r="I80" i="13"/>
  <c r="F80" i="13"/>
  <c r="Q79" i="13"/>
  <c r="N79" i="13"/>
  <c r="I79" i="13"/>
  <c r="F79" i="13"/>
  <c r="Q78" i="13"/>
  <c r="N78" i="13"/>
  <c r="I78" i="13"/>
  <c r="F78" i="13"/>
  <c r="Q77" i="13"/>
  <c r="N77" i="13"/>
  <c r="I77" i="13"/>
  <c r="F77" i="13"/>
  <c r="Q76" i="13"/>
  <c r="N76" i="13"/>
  <c r="I76" i="13"/>
  <c r="F76" i="13"/>
  <c r="Q75" i="13"/>
  <c r="N75" i="13"/>
  <c r="I75" i="13"/>
  <c r="F75" i="13"/>
  <c r="Q74" i="13"/>
  <c r="N74" i="13"/>
  <c r="I74" i="13"/>
  <c r="F74" i="13"/>
  <c r="Q73" i="13"/>
  <c r="N73" i="13"/>
  <c r="I73" i="13"/>
  <c r="F73" i="13"/>
  <c r="Q72" i="13"/>
  <c r="N72" i="13"/>
  <c r="I72" i="13"/>
  <c r="F72" i="13"/>
  <c r="Q71" i="13"/>
  <c r="N71" i="13"/>
  <c r="I71" i="13"/>
  <c r="F71" i="13"/>
  <c r="Q70" i="13"/>
  <c r="N70" i="13"/>
  <c r="I70" i="13"/>
  <c r="F70" i="13"/>
  <c r="Q69" i="13"/>
  <c r="N69" i="13"/>
  <c r="I69" i="13"/>
  <c r="F69" i="13"/>
  <c r="Q68" i="13"/>
  <c r="N68" i="13"/>
  <c r="Z272" i="12" s="1"/>
  <c r="I68" i="13"/>
  <c r="F68" i="13"/>
  <c r="Q67" i="13"/>
  <c r="N67" i="13"/>
  <c r="I67" i="13"/>
  <c r="F67" i="13"/>
  <c r="Q66" i="13"/>
  <c r="N66" i="13"/>
  <c r="I66" i="13"/>
  <c r="F66" i="13"/>
  <c r="Q65" i="13"/>
  <c r="N65" i="13"/>
  <c r="Z20" i="12" s="1"/>
  <c r="I65" i="13"/>
  <c r="F65" i="13"/>
  <c r="Q64" i="13"/>
  <c r="N64" i="13"/>
  <c r="Z18" i="12" s="1"/>
  <c r="I64" i="13"/>
  <c r="F64" i="13"/>
  <c r="Q63" i="13"/>
  <c r="N63" i="13"/>
  <c r="I63" i="13"/>
  <c r="F63" i="13"/>
  <c r="Q62" i="13"/>
  <c r="N62" i="13"/>
  <c r="I62" i="13"/>
  <c r="F62" i="13"/>
  <c r="Q61" i="13"/>
  <c r="N61" i="13"/>
  <c r="Z16" i="12" s="1"/>
  <c r="I61" i="13"/>
  <c r="F61" i="13"/>
  <c r="Q60" i="13"/>
  <c r="N60" i="13"/>
  <c r="Z17" i="12" s="1"/>
  <c r="I60" i="13"/>
  <c r="F60" i="13"/>
  <c r="Q59" i="13"/>
  <c r="N59" i="13"/>
  <c r="I59" i="13"/>
  <c r="F59" i="13"/>
  <c r="Q58" i="13"/>
  <c r="N58" i="13"/>
  <c r="Z12" i="12" s="1"/>
  <c r="I58" i="13"/>
  <c r="F58" i="13"/>
  <c r="Q57" i="13"/>
  <c r="N57" i="13"/>
  <c r="I57" i="13"/>
  <c r="F57" i="13"/>
  <c r="Q56" i="13"/>
  <c r="N56" i="13"/>
  <c r="I56" i="13"/>
  <c r="F56" i="13"/>
  <c r="Q55" i="13"/>
  <c r="N55" i="13"/>
  <c r="I55" i="13"/>
  <c r="F55" i="13"/>
  <c r="Q54" i="13"/>
  <c r="N54" i="13"/>
  <c r="I54" i="13"/>
  <c r="F54" i="13"/>
  <c r="Q53" i="13"/>
  <c r="N53" i="13"/>
  <c r="I53" i="13"/>
  <c r="F53" i="13"/>
  <c r="Q52" i="13"/>
  <c r="N52" i="13"/>
  <c r="I52" i="13"/>
  <c r="F52" i="13"/>
  <c r="Q51" i="13"/>
  <c r="N51" i="13"/>
  <c r="I51" i="13"/>
  <c r="F51" i="13"/>
  <c r="Q50" i="13"/>
  <c r="N50" i="13"/>
  <c r="I50" i="13"/>
  <c r="F50" i="13"/>
  <c r="Q49" i="13"/>
  <c r="N49" i="13"/>
  <c r="I49" i="13"/>
  <c r="F49" i="13"/>
  <c r="Q48" i="13"/>
  <c r="N48" i="13"/>
  <c r="I48" i="13"/>
  <c r="F48" i="13"/>
  <c r="Q47" i="13"/>
  <c r="N47" i="13"/>
  <c r="I47" i="13"/>
  <c r="F47" i="13"/>
  <c r="Q46" i="13"/>
  <c r="N46" i="13"/>
  <c r="I46" i="13"/>
  <c r="F46" i="13"/>
  <c r="Q45" i="13"/>
  <c r="N45" i="13"/>
  <c r="I45" i="13"/>
  <c r="F45" i="13"/>
  <c r="Q44" i="13"/>
  <c r="N44" i="13"/>
  <c r="I44" i="13"/>
  <c r="F44" i="13"/>
  <c r="Q43" i="13"/>
  <c r="N43" i="13"/>
  <c r="I43" i="13"/>
  <c r="F43" i="13"/>
  <c r="Q42" i="13"/>
  <c r="N42" i="13"/>
  <c r="I42" i="13"/>
  <c r="F42" i="13"/>
  <c r="Q41" i="13"/>
  <c r="N41" i="13"/>
  <c r="I41" i="13"/>
  <c r="F41" i="13"/>
  <c r="Q40" i="13"/>
  <c r="N40" i="13"/>
  <c r="I40" i="13"/>
  <c r="F40" i="13"/>
  <c r="Q39" i="13"/>
  <c r="N39" i="13"/>
  <c r="I39" i="13"/>
  <c r="F39" i="13"/>
  <c r="Q38" i="13"/>
  <c r="N38" i="13"/>
  <c r="I38" i="13"/>
  <c r="F38" i="13"/>
  <c r="Q37" i="13"/>
  <c r="N37" i="13"/>
  <c r="I37" i="13"/>
  <c r="F37" i="13"/>
  <c r="Q36" i="13"/>
  <c r="N36" i="13"/>
  <c r="I36" i="13"/>
  <c r="F36" i="13"/>
  <c r="Q35" i="13"/>
  <c r="N35" i="13"/>
  <c r="I35" i="13"/>
  <c r="F35" i="13"/>
  <c r="Q34" i="13"/>
  <c r="N34" i="13"/>
  <c r="I34" i="13"/>
  <c r="F34" i="13"/>
  <c r="Q33" i="13"/>
  <c r="N33" i="13"/>
  <c r="I33" i="13"/>
  <c r="F33" i="13"/>
  <c r="Q32" i="13"/>
  <c r="N32" i="13"/>
  <c r="I32" i="13"/>
  <c r="F32" i="13"/>
  <c r="Q31" i="13"/>
  <c r="N31" i="13"/>
  <c r="I31" i="13"/>
  <c r="F31" i="13"/>
  <c r="Q30" i="13"/>
  <c r="N30" i="13"/>
  <c r="I30" i="13"/>
  <c r="F30" i="13"/>
  <c r="Q29" i="13"/>
  <c r="N29" i="13"/>
  <c r="I29" i="13"/>
  <c r="F29" i="13"/>
  <c r="Q28" i="13"/>
  <c r="N28" i="13"/>
  <c r="I28" i="13"/>
  <c r="F28" i="13"/>
  <c r="Q27" i="13"/>
  <c r="N27" i="13"/>
  <c r="I27" i="13"/>
  <c r="F27" i="13"/>
  <c r="Q26" i="13"/>
  <c r="N26" i="13"/>
  <c r="I26" i="13"/>
  <c r="F26" i="13"/>
  <c r="Q25" i="13"/>
  <c r="N25" i="13"/>
  <c r="I25" i="13"/>
  <c r="F25" i="13"/>
  <c r="Q24" i="13"/>
  <c r="N24" i="13"/>
  <c r="I24" i="13"/>
  <c r="F24" i="13"/>
  <c r="Q23" i="13"/>
  <c r="N23" i="13"/>
  <c r="I23" i="13"/>
  <c r="F23" i="13"/>
  <c r="Q22" i="13"/>
  <c r="N22" i="13"/>
  <c r="I22" i="13"/>
  <c r="F22" i="13"/>
  <c r="Q21" i="13"/>
  <c r="N21" i="13"/>
  <c r="I21" i="13"/>
  <c r="F21" i="13"/>
  <c r="Q20" i="13"/>
  <c r="N20" i="13"/>
  <c r="I20" i="13"/>
  <c r="F20" i="13"/>
  <c r="Q19" i="13"/>
  <c r="N19" i="13"/>
  <c r="I19" i="13"/>
  <c r="F19" i="13"/>
  <c r="Q18" i="13"/>
  <c r="N18" i="13"/>
  <c r="I18" i="13"/>
  <c r="F18" i="13"/>
  <c r="Q17" i="13"/>
  <c r="N17" i="13"/>
  <c r="I17" i="13"/>
  <c r="F17" i="13"/>
  <c r="Q16" i="13"/>
  <c r="N16" i="13"/>
  <c r="I16" i="13"/>
  <c r="F16" i="13"/>
  <c r="Q15" i="13"/>
  <c r="N15" i="13"/>
  <c r="I15" i="13"/>
  <c r="F15" i="13"/>
  <c r="Q14" i="13"/>
  <c r="N14" i="13"/>
  <c r="I14" i="13"/>
  <c r="F14" i="13"/>
  <c r="Q13" i="13"/>
  <c r="N13" i="13"/>
  <c r="I13" i="13"/>
  <c r="F13" i="13"/>
  <c r="Q12" i="13"/>
  <c r="N12" i="13"/>
  <c r="I12" i="13"/>
  <c r="F12" i="13"/>
  <c r="Q11" i="13"/>
  <c r="N11" i="13"/>
  <c r="I11" i="13"/>
  <c r="F11" i="13"/>
  <c r="Q10" i="13"/>
  <c r="N10" i="13"/>
  <c r="I10" i="13"/>
  <c r="F10" i="13"/>
  <c r="Q9" i="13"/>
  <c r="N9" i="13"/>
  <c r="I9" i="13"/>
  <c r="F9" i="13"/>
  <c r="Q8" i="13"/>
  <c r="N8" i="13"/>
  <c r="I8" i="13"/>
  <c r="F8" i="13"/>
  <c r="Q7" i="13"/>
  <c r="N7" i="13"/>
  <c r="I7" i="13"/>
  <c r="F7" i="13"/>
  <c r="Q6" i="13"/>
  <c r="N6" i="13"/>
  <c r="I6" i="13"/>
  <c r="F6" i="13"/>
  <c r="Q5" i="13"/>
  <c r="N5" i="13"/>
  <c r="I5" i="13"/>
  <c r="F5" i="13"/>
  <c r="Z19" i="12" l="1"/>
  <c r="Z13" i="12"/>
  <c r="Z222" i="12"/>
  <c r="Z15" i="12"/>
  <c r="Z14" i="12"/>
  <c r="Z221" i="12"/>
  <c r="Z7" i="12"/>
  <c r="Y7" i="12"/>
  <c r="X7" i="12"/>
  <c r="W7" i="12"/>
  <c r="V7" i="12"/>
  <c r="F3" i="7" l="1"/>
  <c r="F4" i="7"/>
  <c r="F5" i="7"/>
  <c r="F6" i="7"/>
  <c r="F7" i="7"/>
  <c r="F8" i="7"/>
  <c r="F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NUBYASMEDQUI</author>
    <author>Gloria Patricia Briceno Otalora</author>
    <author>Autor</author>
  </authors>
  <commentList>
    <comment ref="E6" authorId="0" shapeId="0" xr:uid="{00000000-0006-0000-0600-000001000000}">
      <text>
        <r>
          <rPr>
            <sz val="9"/>
            <color indexed="81"/>
            <rFont val="Tahoma"/>
            <family val="2"/>
          </rPr>
          <t>Proyectos de Ley</t>
        </r>
      </text>
    </comment>
    <comment ref="E12" authorId="0" shapeId="0" xr:uid="{00000000-0006-0000-0600-000002000000}">
      <text>
        <r>
          <rPr>
            <b/>
            <sz val="9"/>
            <color indexed="81"/>
            <rFont val="Tahoma"/>
            <family val="2"/>
          </rPr>
          <t>Informe de Seguimiento ???</t>
        </r>
      </text>
    </comment>
    <comment ref="E14" authorId="0" shapeId="0" xr:uid="{00000000-0006-0000-0600-000003000000}">
      <text>
        <r>
          <rPr>
            <b/>
            <sz val="9"/>
            <color indexed="81"/>
            <rFont val="Tahoma"/>
            <family val="2"/>
          </rPr>
          <t>Publicaciones Informativas</t>
        </r>
      </text>
    </comment>
    <comment ref="E15" authorId="0" shapeId="0" xr:uid="{00000000-0006-0000-0600-000004000000}">
      <text>
        <r>
          <rPr>
            <b/>
            <sz val="9"/>
            <color indexed="81"/>
            <rFont val="Tahoma"/>
            <family val="2"/>
          </rPr>
          <t>Registros Fílmicos</t>
        </r>
      </text>
    </comment>
    <comment ref="E26" authorId="0" shapeId="0" xr:uid="{00000000-0006-0000-0600-000005000000}">
      <text>
        <r>
          <rPr>
            <b/>
            <sz val="9"/>
            <color indexed="81"/>
            <rFont val="Tahoma"/>
            <family val="2"/>
          </rPr>
          <t>RES. 0593 DEL 
28/08/2019</t>
        </r>
      </text>
    </comment>
    <comment ref="E60" authorId="0" shapeId="0" xr:uid="{00000000-0006-0000-0600-000006000000}">
      <text>
        <r>
          <rPr>
            <b/>
            <sz val="9"/>
            <color indexed="81"/>
            <rFont val="Tahoma"/>
            <family val="2"/>
          </rPr>
          <t>RES. 0756 DEL 14/11/2017</t>
        </r>
      </text>
    </comment>
    <comment ref="E64" authorId="0" shapeId="0" xr:uid="{00000000-0006-0000-0600-000007000000}">
      <text>
        <r>
          <rPr>
            <b/>
            <sz val="9"/>
            <color indexed="81"/>
            <rFont val="Tahoma"/>
            <family val="2"/>
          </rPr>
          <t>Plan de Auditoria "AUDITORIAS"</t>
        </r>
      </text>
    </comment>
    <comment ref="E65" authorId="0" shapeId="0" xr:uid="{00000000-0006-0000-0600-000008000000}">
      <text>
        <r>
          <rPr>
            <b/>
            <sz val="9"/>
            <color indexed="81"/>
            <rFont val="Tahoma"/>
            <family val="2"/>
          </rPr>
          <t>Plan de Mejoramiento</t>
        </r>
        <r>
          <rPr>
            <sz val="9"/>
            <color indexed="81"/>
            <rFont val="Tahoma"/>
            <family val="2"/>
          </rPr>
          <t xml:space="preserve">
</t>
        </r>
      </text>
    </comment>
    <comment ref="E99" authorId="0" shapeId="0" xr:uid="{00000000-0006-0000-0600-000009000000}">
      <text>
        <r>
          <rPr>
            <b/>
            <sz val="9"/>
            <color indexed="81"/>
            <rFont val="Tahoma"/>
            <family val="2"/>
          </rPr>
          <t>Resolución???</t>
        </r>
        <r>
          <rPr>
            <sz val="9"/>
            <color indexed="81"/>
            <rFont val="Tahoma"/>
            <family val="2"/>
          </rPr>
          <t xml:space="preserve">
</t>
        </r>
      </text>
    </comment>
    <comment ref="E101" authorId="0" shapeId="0" xr:uid="{00000000-0006-0000-0600-00000A000000}">
      <text>
        <r>
          <rPr>
            <b/>
            <sz val="9"/>
            <color indexed="81"/>
            <rFont val="Tahoma"/>
            <family val="2"/>
          </rPr>
          <t>Políticas de Seguridad de la Información</t>
        </r>
        <r>
          <rPr>
            <sz val="9"/>
            <color indexed="81"/>
            <rFont val="Tahoma"/>
            <family val="2"/>
          </rPr>
          <t xml:space="preserve">
</t>
        </r>
      </text>
    </comment>
    <comment ref="E102" authorId="0" shapeId="0" xr:uid="{00000000-0006-0000-0600-00000B000000}">
      <text>
        <r>
          <rPr>
            <b/>
            <sz val="9"/>
            <color indexed="81"/>
            <rFont val="Tahoma"/>
            <family val="2"/>
          </rPr>
          <t>Plan Estratégico TIC</t>
        </r>
      </text>
    </comment>
    <comment ref="E109" authorId="0" shapeId="0" xr:uid="{00000000-0006-0000-0600-00000C000000}">
      <text>
        <r>
          <rPr>
            <b/>
            <sz val="9"/>
            <color indexed="81"/>
            <rFont val="Tahoma"/>
            <family val="2"/>
          </rPr>
          <t>Política de Conservación de Backups</t>
        </r>
      </text>
    </comment>
    <comment ref="E110" authorId="0" shapeId="0" xr:uid="{00000000-0006-0000-0600-00000D000000}">
      <text>
        <r>
          <rPr>
            <b/>
            <sz val="9"/>
            <color indexed="81"/>
            <rFont val="Tahoma"/>
            <family val="2"/>
          </rPr>
          <t>No esté el proyecto como tipo documental</t>
        </r>
      </text>
    </comment>
    <comment ref="E123" authorId="0" shapeId="0" xr:uid="{00000000-0006-0000-0600-00000E000000}">
      <text>
        <r>
          <rPr>
            <b/>
            <sz val="9"/>
            <color rgb="FF000000"/>
            <rFont val="Tahoma"/>
            <family val="2"/>
          </rPr>
          <t>Proyectos de Ley</t>
        </r>
      </text>
    </comment>
    <comment ref="E125" authorId="0" shapeId="0" xr:uid="{00000000-0006-0000-0600-00000F000000}">
      <text>
        <r>
          <rPr>
            <b/>
            <sz val="9"/>
            <color rgb="FF000000"/>
            <rFont val="Tahoma"/>
            <family val="2"/>
          </rPr>
          <t>Proyecto Integral desarrollo Urbano</t>
        </r>
      </text>
    </comment>
    <comment ref="E126" authorId="0" shapeId="0" xr:uid="{00000000-0006-0000-0600-000010000000}">
      <text>
        <r>
          <rPr>
            <b/>
            <sz val="9"/>
            <color rgb="FF000000"/>
            <rFont val="Tahoma"/>
            <family val="2"/>
          </rPr>
          <t xml:space="preserve">Tienen los mismos tipos documentales: Proyecto macroproyecto de interés Social de primera generación
</t>
        </r>
        <r>
          <rPr>
            <b/>
            <sz val="9"/>
            <color rgb="FF000000"/>
            <rFont val="Tahoma"/>
            <family val="2"/>
          </rPr>
          <t>Proyecto macroproyecto de interés Social de segunda generación</t>
        </r>
      </text>
    </comment>
    <comment ref="E127" authorId="0" shapeId="0" xr:uid="{00000000-0006-0000-0600-000011000000}">
      <text>
        <r>
          <rPr>
            <b/>
            <sz val="9"/>
            <color rgb="FF000000"/>
            <rFont val="Tahoma"/>
            <family val="2"/>
          </rPr>
          <t xml:space="preserve">Tienen los mismos tipos documentales: Proyecto macroproyecto de interés Social de primera generación
</t>
        </r>
        <r>
          <rPr>
            <b/>
            <sz val="9"/>
            <color rgb="FF000000"/>
            <rFont val="Tahoma"/>
            <family val="2"/>
          </rPr>
          <t>Proyecto macroproyecto de interés Social de segunda generación</t>
        </r>
      </text>
    </comment>
    <comment ref="E133" authorId="0" shapeId="0" xr:uid="{00000000-0006-0000-0600-000012000000}">
      <text>
        <r>
          <rPr>
            <b/>
            <sz val="9"/>
            <color rgb="FF000000"/>
            <rFont val="Tahoma"/>
            <family val="2"/>
          </rPr>
          <t>Plan de Mejoramiento Integral de Barrios</t>
        </r>
      </text>
    </comment>
    <comment ref="E139" authorId="0" shapeId="0" xr:uid="{00000000-0006-0000-0600-000013000000}">
      <text>
        <r>
          <rPr>
            <b/>
            <sz val="9"/>
            <color indexed="81"/>
            <rFont val="Tahoma"/>
            <family val="2"/>
          </rPr>
          <t>Proyectos de Ley</t>
        </r>
      </text>
    </comment>
    <comment ref="E175" authorId="0" shapeId="0" xr:uid="{00000000-0006-0000-0600-000014000000}">
      <text>
        <r>
          <rPr>
            <b/>
            <sz val="9"/>
            <color indexed="81"/>
            <rFont val="Tahoma"/>
            <family val="2"/>
          </rPr>
          <t>Proyectos de Ley</t>
        </r>
      </text>
    </comment>
    <comment ref="E181" authorId="0" shapeId="0" xr:uid="{00000000-0006-0000-0600-000015000000}">
      <text>
        <r>
          <rPr>
            <b/>
            <sz val="9"/>
            <color indexed="81"/>
            <rFont val="Tahoma"/>
            <family val="2"/>
          </rPr>
          <t>Proyectos de Ley
RES 508 DE 2020</t>
        </r>
      </text>
    </comment>
    <comment ref="E183" authorId="0" shapeId="0" xr:uid="{00000000-0006-0000-0600-000016000000}">
      <text>
        <r>
          <rPr>
            <b/>
            <sz val="9"/>
            <color indexed="81"/>
            <rFont val="Tahoma"/>
            <family val="2"/>
          </rPr>
          <t>Enajenación a Instituciones Religiosas e Iglesias - Artículo 4o de la Le 1001 de 2005</t>
        </r>
      </text>
    </comment>
    <comment ref="E184" authorId="0" shapeId="0" xr:uid="{00000000-0006-0000-0600-000017000000}">
      <text>
        <r>
          <rPr>
            <b/>
            <sz val="9"/>
            <color indexed="81"/>
            <rFont val="Tahoma"/>
            <family val="2"/>
          </rPr>
          <t>CESIÓN A TÍTULO GRATUITO - (Artículo 2 de la Ley 1001 de 2005 Derogado Tácitamente por la Ley 1955 de 2019)</t>
        </r>
      </text>
    </comment>
    <comment ref="E185" authorId="0" shapeId="0" xr:uid="{00000000-0006-0000-0600-000018000000}">
      <text>
        <r>
          <rPr>
            <b/>
            <sz val="9"/>
            <color indexed="81"/>
            <rFont val="Tahoma"/>
            <family val="2"/>
          </rPr>
          <t>CESIÓN A TÍTULO GRATUITO DE BIENES DE USO PÚBLICO Y/O ZONAS DE CESIÓN - (Artículo 6o de Ley 1001 de 2005)</t>
        </r>
      </text>
    </comment>
    <comment ref="E186" authorId="0" shapeId="0" xr:uid="{00000000-0006-0000-0600-000019000000}">
      <text>
        <r>
          <rPr>
            <b/>
            <sz val="9"/>
            <color indexed="81"/>
            <rFont val="Tahoma"/>
            <family val="2"/>
          </rPr>
          <t>Enajenación a Ocupantes - Artículo 3o de la Ley 1001 de 2005 derogado tácitamente por el Artículo 277 de la Ley 1955 de 2019)</t>
        </r>
      </text>
    </comment>
    <comment ref="E188" authorId="1" shapeId="0" xr:uid="{00000000-0006-0000-0600-00001A000000}">
      <text>
        <r>
          <rPr>
            <b/>
            <sz val="9"/>
            <color indexed="81"/>
            <rFont val="Tahoma"/>
            <family val="2"/>
          </rPr>
          <t>Gloria Patricia Briceño Otalora:</t>
        </r>
        <r>
          <rPr>
            <sz val="9"/>
            <color indexed="81"/>
            <rFont val="Tahoma"/>
            <family val="2"/>
          </rPr>
          <t xml:space="preserve">
PROCESO TRANSFERENCIA DE DOMINIO - (Artículo 10o del Decreto 554 de 2003)</t>
        </r>
      </text>
    </comment>
    <comment ref="E189" authorId="0" shapeId="0" xr:uid="{00000000-0006-0000-0600-00001B000000}">
      <text>
        <r>
          <rPr>
            <b/>
            <sz val="9"/>
            <color indexed="81"/>
            <rFont val="Tahoma"/>
            <family val="2"/>
          </rPr>
          <t>Programa Nacional de Titulación - (artículo 2 de la Ley 1001 de 2005)</t>
        </r>
      </text>
    </comment>
    <comment ref="E200" authorId="0" shapeId="0" xr:uid="{00000000-0006-0000-0600-00001C000000}">
      <text>
        <r>
          <rPr>
            <b/>
            <sz val="9"/>
            <color indexed="81"/>
            <rFont val="Tahoma"/>
            <family val="2"/>
          </rPr>
          <t>Política en Agua y saneamiento Básico</t>
        </r>
      </text>
    </comment>
    <comment ref="E201" authorId="0" shapeId="0" xr:uid="{00000000-0006-0000-0600-00001D000000}">
      <text>
        <r>
          <rPr>
            <sz val="9"/>
            <color indexed="81"/>
            <rFont val="Tahoma"/>
            <family val="2"/>
          </rPr>
          <t>Proyectos de Ley</t>
        </r>
      </text>
    </comment>
    <comment ref="E206" authorId="0" shapeId="0" xr:uid="{00000000-0006-0000-0600-00001E000000}">
      <text>
        <r>
          <rPr>
            <b/>
            <sz val="9"/>
            <color indexed="81"/>
            <rFont val="Tahoma"/>
            <family val="2"/>
          </rPr>
          <t>Proyectos de Ley
FORMULACION DE POLITICAS - INSTRUMENTACION NORMATIVA</t>
        </r>
      </text>
    </comment>
    <comment ref="E208" authorId="0" shapeId="0" xr:uid="{00000000-0006-0000-0600-00001F000000}">
      <text>
        <r>
          <rPr>
            <b/>
            <sz val="9"/>
            <color indexed="81"/>
            <rFont val="Tahoma"/>
            <family val="2"/>
          </rPr>
          <t>Sistema General de Participación</t>
        </r>
      </text>
    </comment>
    <comment ref="E210" authorId="0" shapeId="0" xr:uid="{00000000-0006-0000-0600-000020000000}">
      <text>
        <r>
          <rPr>
            <b/>
            <sz val="9"/>
            <color indexed="81"/>
            <rFont val="Tahoma"/>
            <family val="2"/>
          </rPr>
          <t>SISTEMA GENERAL DE PARTICIPACIÓN DE AGUA POTABLE Y SANEAMIENTO BÁSICO</t>
        </r>
      </text>
    </comment>
    <comment ref="E212" authorId="2" shapeId="0" xr:uid="{00000000-0006-0000-0600-000021000000}">
      <text>
        <r>
          <rPr>
            <b/>
            <sz val="9"/>
            <color indexed="81"/>
            <rFont val="Tahoma"/>
            <family val="2"/>
          </rPr>
          <t>FORMULACI</t>
        </r>
        <r>
          <rPr>
            <sz val="9"/>
            <color indexed="81"/>
            <rFont val="Tahoma"/>
            <family val="2"/>
          </rPr>
          <t>ON DE POLITICAS - INSTRUMENTACION NORMATIVA</t>
        </r>
      </text>
    </comment>
    <comment ref="E228" authorId="0" shapeId="0" xr:uid="{00000000-0006-0000-0600-000022000000}">
      <text>
        <r>
          <rPr>
            <b/>
            <sz val="9"/>
            <color indexed="81"/>
            <rFont val="Tahoma"/>
            <family val="2"/>
          </rPr>
          <t>Plan Nacional de Desarrollo</t>
        </r>
      </text>
    </comment>
    <comment ref="E234" authorId="0" shapeId="0" xr:uid="{00000000-0006-0000-0600-000023000000}">
      <text>
        <r>
          <rPr>
            <b/>
            <sz val="9"/>
            <color indexed="81"/>
            <rFont val="Tahoma"/>
            <family val="2"/>
          </rPr>
          <t>Falta tipo documental principal</t>
        </r>
      </text>
    </comment>
    <comment ref="E235" authorId="0" shapeId="0" xr:uid="{00000000-0006-0000-0600-000024000000}">
      <text>
        <r>
          <rPr>
            <b/>
            <sz val="9"/>
            <color indexed="81"/>
            <rFont val="Tahoma"/>
            <family val="2"/>
          </rPr>
          <t>Falta tipo documental principal</t>
        </r>
      </text>
    </comment>
    <comment ref="E245" authorId="0" shapeId="0" xr:uid="{00000000-0006-0000-0600-000025000000}">
      <text>
        <r>
          <rPr>
            <b/>
            <sz val="9"/>
            <color indexed="81"/>
            <rFont val="Tahoma"/>
            <family val="2"/>
          </rPr>
          <t>RES. 0379 DEL 
25/06/2012</t>
        </r>
      </text>
    </comment>
    <comment ref="E259" authorId="2" shapeId="0" xr:uid="{00000000-0006-0000-0600-000026000000}">
      <text>
        <r>
          <rPr>
            <sz val="9"/>
            <color indexed="81"/>
            <rFont val="Tahoma"/>
            <family val="2"/>
          </rPr>
          <t>PROCEDIMIENTO: ELABORACIÓN
DE PROYECTOS NORMATIVOS</t>
        </r>
      </text>
    </comment>
    <comment ref="E271" authorId="0" shapeId="0" xr:uid="{00000000-0006-0000-0600-000027000000}">
      <text>
        <r>
          <rPr>
            <b/>
            <sz val="9"/>
            <color indexed="81"/>
            <rFont val="Tahoma"/>
            <family val="2"/>
          </rPr>
          <t>Esta serie, subserie y tipos documentales no surgen cambios</t>
        </r>
      </text>
    </comment>
    <comment ref="E296" authorId="0" shapeId="0" xr:uid="{00000000-0006-0000-0600-000028000000}">
      <text>
        <r>
          <rPr>
            <b/>
            <sz val="9"/>
            <color indexed="81"/>
            <rFont val="Tahoma"/>
            <family val="2"/>
          </rPr>
          <t>Informes de Gestión a Entes de Control</t>
        </r>
      </text>
    </comment>
    <comment ref="E300" authorId="0" shapeId="0" xr:uid="{00000000-0006-0000-0600-000029000000}">
      <text>
        <r>
          <rPr>
            <b/>
            <sz val="9"/>
            <color indexed="81"/>
            <rFont val="Tahoma"/>
            <family val="2"/>
          </rPr>
          <t>Movilización de recursos</t>
        </r>
      </text>
    </comment>
    <comment ref="E301" authorId="0" shapeId="0" xr:uid="{00000000-0006-0000-0600-00002A000000}">
      <text>
        <r>
          <rPr>
            <b/>
            <sz val="9"/>
            <color indexed="81"/>
            <rFont val="Tahoma"/>
            <family val="2"/>
          </rPr>
          <t>- Copia de comunicaciones oficiales.
- Acta cierre anual de consecutivo.
- Listado de números radicados anulados.</t>
        </r>
      </text>
    </comment>
    <comment ref="E308" authorId="0" shapeId="0" xr:uid="{00000000-0006-0000-0600-00002B000000}">
      <text>
        <r>
          <rPr>
            <b/>
            <sz val="9"/>
            <color indexed="81"/>
            <rFont val="Tahoma"/>
            <family val="2"/>
          </rPr>
          <t>Inventarios Documentales</t>
        </r>
      </text>
    </comment>
    <comment ref="E318" authorId="0" shapeId="0" xr:uid="{00000000-0006-0000-0600-00002C000000}">
      <text>
        <r>
          <rPr>
            <b/>
            <sz val="9"/>
            <color indexed="81"/>
            <rFont val="Tahoma"/>
            <family val="2"/>
          </rPr>
          <t>Transferencias primarias</t>
        </r>
      </text>
    </comment>
    <comment ref="E319" authorId="0" shapeId="0" xr:uid="{00000000-0006-0000-0600-00002D000000}">
      <text>
        <r>
          <rPr>
            <b/>
            <sz val="9"/>
            <color indexed="81"/>
            <rFont val="Tahoma"/>
            <family val="2"/>
          </rPr>
          <t>Transferencias secundarias</t>
        </r>
      </text>
    </comment>
    <comment ref="E322" authorId="0" shapeId="0" xr:uid="{00000000-0006-0000-0600-00002E000000}">
      <text>
        <r>
          <rPr>
            <b/>
            <sz val="9"/>
            <color rgb="FF000000"/>
            <rFont val="Tahoma"/>
            <family val="2"/>
          </rPr>
          <t>RES. 0846 DEL 
03/12/2019</t>
        </r>
      </text>
    </comment>
    <comment ref="E336" authorId="0" shapeId="0" xr:uid="{00000000-0006-0000-0600-00002F000000}">
      <text>
        <r>
          <rPr>
            <b/>
            <sz val="9"/>
            <color indexed="81"/>
            <rFont val="Tahoma"/>
            <family val="2"/>
          </rPr>
          <t>Consecutivo salida de almacén</t>
        </r>
      </text>
    </comment>
    <comment ref="E337" authorId="0" shapeId="0" xr:uid="{00000000-0006-0000-0600-000030000000}">
      <text>
        <r>
          <rPr>
            <b/>
            <sz val="9"/>
            <color indexed="81"/>
            <rFont val="Tahoma"/>
            <family val="2"/>
          </rPr>
          <t>Consecutivo de entrada de almacén</t>
        </r>
      </text>
    </comment>
    <comment ref="E342" authorId="0" shapeId="0" xr:uid="{00000000-0006-0000-0600-000031000000}">
      <text>
        <r>
          <rPr>
            <b/>
            <sz val="9"/>
            <color indexed="81"/>
            <rFont val="Tahoma"/>
            <family val="2"/>
          </rPr>
          <t>Inventario General de Bienes</t>
        </r>
      </text>
    </comment>
    <comment ref="E343" authorId="0" shapeId="0" xr:uid="{00000000-0006-0000-0600-000032000000}">
      <text>
        <r>
          <rPr>
            <b/>
            <sz val="9"/>
            <color indexed="81"/>
            <rFont val="Tahoma"/>
            <family val="2"/>
          </rPr>
          <t>Plan de Compras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NUBYASMEDQUI</author>
    <author>Autor</author>
    <author>Gloria Patricia Briceno Otalora</author>
  </authors>
  <commentList>
    <comment ref="J2" authorId="0" shapeId="0" xr:uid="{00000000-0006-0000-0700-000001000000}">
      <text>
        <r>
          <rPr>
            <b/>
            <sz val="9"/>
            <color indexed="81"/>
            <rFont val="Tahoma"/>
            <family val="2"/>
          </rPr>
          <t>RES. 0756 DEL 14/11/2017</t>
        </r>
      </text>
    </comment>
    <comment ref="O2" authorId="0" shapeId="0" xr:uid="{00000000-0006-0000-0700-000002000000}">
      <text>
        <r>
          <rPr>
            <b/>
            <sz val="9"/>
            <color indexed="81"/>
            <rFont val="Tahoma"/>
            <family val="2"/>
          </rPr>
          <t>Resolución???</t>
        </r>
        <r>
          <rPr>
            <sz val="9"/>
            <color indexed="81"/>
            <rFont val="Tahoma"/>
            <family val="2"/>
          </rPr>
          <t xml:space="preserve">
</t>
        </r>
      </text>
    </comment>
    <comment ref="AH2" authorId="0" shapeId="0" xr:uid="{00000000-0006-0000-0700-000003000000}">
      <text>
        <r>
          <rPr>
            <b/>
            <sz val="9"/>
            <color indexed="81"/>
            <rFont val="Tahoma"/>
            <family val="2"/>
          </rPr>
          <t>RES. 0379 DEL 
25/06/2012</t>
        </r>
      </text>
    </comment>
    <comment ref="AS2" authorId="0" shapeId="0" xr:uid="{00000000-0006-0000-0700-000004000000}">
      <text>
        <r>
          <rPr>
            <b/>
            <sz val="9"/>
            <color rgb="FF000000"/>
            <rFont val="Tahoma"/>
            <family val="2"/>
          </rPr>
          <t>RES. 0846 DEL 
03/12/2019</t>
        </r>
      </text>
    </comment>
    <comment ref="D3" authorId="0" shapeId="0" xr:uid="{00000000-0006-0000-0700-000005000000}">
      <text>
        <r>
          <rPr>
            <sz val="9"/>
            <color indexed="81"/>
            <rFont val="Tahoma"/>
            <family val="2"/>
          </rPr>
          <t>Proyectos de Ley</t>
        </r>
      </text>
    </comment>
    <comment ref="E3" authorId="0" shapeId="0" xr:uid="{00000000-0006-0000-0700-000006000000}">
      <text>
        <r>
          <rPr>
            <b/>
            <sz val="9"/>
            <color indexed="81"/>
            <rFont val="Tahoma"/>
            <family val="2"/>
          </rPr>
          <t>Informe de Seguimiento ???</t>
        </r>
      </text>
    </comment>
    <comment ref="X3" authorId="0" shapeId="0" xr:uid="{00000000-0006-0000-0700-000007000000}">
      <text>
        <r>
          <rPr>
            <b/>
            <sz val="9"/>
            <color indexed="81"/>
            <rFont val="Tahoma"/>
            <family val="2"/>
          </rPr>
          <t>Proyectos de Ley</t>
        </r>
      </text>
    </comment>
    <comment ref="Y3" authorId="0" shapeId="0" xr:uid="{00000000-0006-0000-0700-000008000000}">
      <text>
        <r>
          <rPr>
            <b/>
            <sz val="9"/>
            <color indexed="81"/>
            <rFont val="Tahoma"/>
            <family val="2"/>
          </rPr>
          <t>Proyectos de Ley
RES 508 DE 2020</t>
        </r>
      </text>
    </comment>
    <comment ref="AC3" authorId="0" shapeId="0" xr:uid="{00000000-0006-0000-0700-000009000000}">
      <text>
        <r>
          <rPr>
            <b/>
            <sz val="9"/>
            <color indexed="81"/>
            <rFont val="Tahoma"/>
            <family val="2"/>
          </rPr>
          <t>Proyectos de Ley
FORMULACION DE POLITICAS - INSTRUMENTACION NORMATIVA</t>
        </r>
      </text>
    </comment>
    <comment ref="AQ3" authorId="0" shapeId="0" xr:uid="{00000000-0006-0000-0700-00000A000000}">
      <text>
        <r>
          <rPr>
            <b/>
            <sz val="9"/>
            <color indexed="81"/>
            <rFont val="Tahoma"/>
            <family val="2"/>
          </rPr>
          <t>Informes de Gestión a Entes de Control</t>
        </r>
      </text>
    </comment>
    <comment ref="AR3" authorId="0" shapeId="0" xr:uid="{00000000-0006-0000-0700-00000B000000}">
      <text>
        <r>
          <rPr>
            <b/>
            <sz val="9"/>
            <color indexed="81"/>
            <rFont val="Tahoma"/>
            <family val="2"/>
          </rPr>
          <t>Movilización de recursos</t>
        </r>
      </text>
    </comment>
    <comment ref="AT3" authorId="0" shapeId="0" xr:uid="{00000000-0006-0000-0700-00000C000000}">
      <text>
        <r>
          <rPr>
            <b/>
            <sz val="9"/>
            <color indexed="81"/>
            <rFont val="Tahoma"/>
            <family val="2"/>
          </rPr>
          <t>Consecutivo salida de almacén</t>
        </r>
      </text>
    </comment>
    <comment ref="O4" authorId="0" shapeId="0" xr:uid="{00000000-0006-0000-0700-00000D000000}">
      <text>
        <r>
          <rPr>
            <b/>
            <sz val="9"/>
            <color indexed="81"/>
            <rFont val="Tahoma"/>
            <family val="2"/>
          </rPr>
          <t>Políticas de Seguridad de la Información</t>
        </r>
        <r>
          <rPr>
            <sz val="9"/>
            <color indexed="81"/>
            <rFont val="Tahoma"/>
            <family val="2"/>
          </rPr>
          <t xml:space="preserve">
</t>
        </r>
      </text>
    </comment>
    <comment ref="R4" authorId="0" shapeId="0" xr:uid="{00000000-0006-0000-0700-00000E000000}">
      <text>
        <r>
          <rPr>
            <b/>
            <sz val="9"/>
            <color rgb="FF000000"/>
            <rFont val="Tahoma"/>
            <family val="2"/>
          </rPr>
          <t>Proyectos de Ley</t>
        </r>
      </text>
    </comment>
    <comment ref="T4" authorId="0" shapeId="0" xr:uid="{00000000-0006-0000-0700-00000F000000}">
      <text>
        <r>
          <rPr>
            <b/>
            <sz val="9"/>
            <color indexed="81"/>
            <rFont val="Tahoma"/>
            <family val="2"/>
          </rPr>
          <t>Proyectos de Ley</t>
        </r>
      </text>
    </comment>
    <comment ref="AB4" authorId="0" shapeId="0" xr:uid="{00000000-0006-0000-0700-000010000000}">
      <text>
        <r>
          <rPr>
            <b/>
            <sz val="9"/>
            <color indexed="81"/>
            <rFont val="Tahoma"/>
            <family val="2"/>
          </rPr>
          <t>Política en Agua y saneamiento Básico</t>
        </r>
      </text>
    </comment>
    <comment ref="AE4" authorId="0" shapeId="0" xr:uid="{00000000-0006-0000-0700-000011000000}">
      <text>
        <r>
          <rPr>
            <b/>
            <sz val="9"/>
            <color indexed="81"/>
            <rFont val="Tahoma"/>
            <family val="2"/>
          </rPr>
          <t>Plan Nacional de Desarrollo</t>
        </r>
      </text>
    </comment>
    <comment ref="AR4" authorId="0" shapeId="0" xr:uid="{00000000-0006-0000-0700-000012000000}">
      <text>
        <r>
          <rPr>
            <b/>
            <sz val="9"/>
            <color indexed="81"/>
            <rFont val="Tahoma"/>
            <family val="2"/>
          </rPr>
          <t>- Copia de comunicaciones oficiales.
- Acta cierre anual de consecutivo.
- Listado de números radicados anulados.</t>
        </r>
      </text>
    </comment>
    <comment ref="AT4" authorId="0" shapeId="0" xr:uid="{00000000-0006-0000-0700-000013000000}">
      <text>
        <r>
          <rPr>
            <b/>
            <sz val="9"/>
            <color indexed="81"/>
            <rFont val="Tahoma"/>
            <family val="2"/>
          </rPr>
          <t>Consecutivo de entrada de almacén</t>
        </r>
      </text>
    </comment>
    <comment ref="E5" authorId="0" shapeId="0" xr:uid="{00000000-0006-0000-0700-000014000000}">
      <text>
        <r>
          <rPr>
            <b/>
            <sz val="9"/>
            <color indexed="81"/>
            <rFont val="Tahoma"/>
            <family val="2"/>
          </rPr>
          <t>Publicaciones Informativas</t>
        </r>
      </text>
    </comment>
    <comment ref="O5" authorId="0" shapeId="0" xr:uid="{00000000-0006-0000-0700-000015000000}">
      <text>
        <r>
          <rPr>
            <b/>
            <sz val="9"/>
            <color indexed="81"/>
            <rFont val="Tahoma"/>
            <family val="2"/>
          </rPr>
          <t>Plan Estratégico TIC</t>
        </r>
      </text>
    </comment>
    <comment ref="P5" authorId="0" shapeId="0" xr:uid="{00000000-0006-0000-0700-000016000000}">
      <text>
        <r>
          <rPr>
            <b/>
            <sz val="9"/>
            <color indexed="81"/>
            <rFont val="Tahoma"/>
            <family val="2"/>
          </rPr>
          <t>Política de Conservación de Backups</t>
        </r>
      </text>
    </comment>
    <comment ref="S5" authorId="0" shapeId="0" xr:uid="{00000000-0006-0000-0700-000017000000}">
      <text>
        <r>
          <rPr>
            <b/>
            <sz val="9"/>
            <color rgb="FF000000"/>
            <rFont val="Tahoma"/>
            <family val="2"/>
          </rPr>
          <t>Plan de Mejoramiento Integral de Barrios</t>
        </r>
      </text>
    </comment>
    <comment ref="Y5" authorId="0" shapeId="0" xr:uid="{00000000-0006-0000-0700-000018000000}">
      <text>
        <r>
          <rPr>
            <b/>
            <sz val="9"/>
            <color indexed="81"/>
            <rFont val="Tahoma"/>
            <family val="2"/>
          </rPr>
          <t>Enajenación a Instituciones Religiosas e Iglesias - Artículo 4o de la Le 1001 de 2005</t>
        </r>
      </text>
    </comment>
    <comment ref="AB5" authorId="0" shapeId="0" xr:uid="{00000000-0006-0000-0700-000019000000}">
      <text>
        <r>
          <rPr>
            <sz val="9"/>
            <color indexed="81"/>
            <rFont val="Tahoma"/>
            <family val="2"/>
          </rPr>
          <t>Proyectos de Ley</t>
        </r>
      </text>
    </comment>
    <comment ref="AC5" authorId="0" shapeId="0" xr:uid="{00000000-0006-0000-0700-00001A000000}">
      <text>
        <r>
          <rPr>
            <b/>
            <sz val="9"/>
            <color indexed="81"/>
            <rFont val="Tahoma"/>
            <family val="2"/>
          </rPr>
          <t>Sistema General de Participación</t>
        </r>
      </text>
    </comment>
    <comment ref="AF5" authorId="0" shapeId="0" xr:uid="{00000000-0006-0000-0700-00001B000000}">
      <text>
        <r>
          <rPr>
            <b/>
            <sz val="9"/>
            <color indexed="81"/>
            <rFont val="Tahoma"/>
            <family val="2"/>
          </rPr>
          <t>Falta tipo documental principal</t>
        </r>
      </text>
    </comment>
    <comment ref="E6" authorId="0" shapeId="0" xr:uid="{00000000-0006-0000-0700-00001C000000}">
      <text>
        <r>
          <rPr>
            <b/>
            <sz val="9"/>
            <color indexed="81"/>
            <rFont val="Tahoma"/>
            <family val="2"/>
          </rPr>
          <t>Registros Fílmicos</t>
        </r>
      </text>
    </comment>
    <comment ref="J6" authorId="0" shapeId="0" xr:uid="{00000000-0006-0000-0700-00001D000000}">
      <text>
        <r>
          <rPr>
            <b/>
            <sz val="9"/>
            <color indexed="81"/>
            <rFont val="Tahoma"/>
            <family val="2"/>
          </rPr>
          <t>Plan de Auditoria "AUDITORIAS"</t>
        </r>
      </text>
    </comment>
    <comment ref="P6" authorId="0" shapeId="0" xr:uid="{00000000-0006-0000-0700-00001E000000}">
      <text>
        <r>
          <rPr>
            <b/>
            <sz val="9"/>
            <color indexed="81"/>
            <rFont val="Tahoma"/>
            <family val="2"/>
          </rPr>
          <t>No esté el proyecto como tipo documental</t>
        </r>
      </text>
    </comment>
    <comment ref="R6" authorId="0" shapeId="0" xr:uid="{00000000-0006-0000-0700-00001F000000}">
      <text>
        <r>
          <rPr>
            <b/>
            <sz val="9"/>
            <color rgb="FF000000"/>
            <rFont val="Tahoma"/>
            <family val="2"/>
          </rPr>
          <t>Proyecto Integral desarrollo Urbano</t>
        </r>
      </text>
    </comment>
    <comment ref="Y6" authorId="0" shapeId="0" xr:uid="{00000000-0006-0000-0700-000020000000}">
      <text>
        <r>
          <rPr>
            <b/>
            <sz val="9"/>
            <color indexed="81"/>
            <rFont val="Tahoma"/>
            <family val="2"/>
          </rPr>
          <t>CESIÓN A TÍTULO GRATUITO - (Artículo 2 de la Ley 1001 de 2005 Derogado Tácitamente por la Ley 1955 de 2019)</t>
        </r>
      </text>
    </comment>
    <comment ref="AF6" authorId="0" shapeId="0" xr:uid="{00000000-0006-0000-0700-000021000000}">
      <text>
        <r>
          <rPr>
            <b/>
            <sz val="9"/>
            <color indexed="81"/>
            <rFont val="Tahoma"/>
            <family val="2"/>
          </rPr>
          <t>Falta tipo documental principal</t>
        </r>
      </text>
    </comment>
    <comment ref="J7" authorId="0" shapeId="0" xr:uid="{00000000-0006-0000-0700-000022000000}">
      <text>
        <r>
          <rPr>
            <b/>
            <sz val="9"/>
            <color indexed="81"/>
            <rFont val="Tahoma"/>
            <family val="2"/>
          </rPr>
          <t>Plan de Mejoramiento</t>
        </r>
        <r>
          <rPr>
            <sz val="9"/>
            <color indexed="81"/>
            <rFont val="Tahoma"/>
            <family val="2"/>
          </rPr>
          <t xml:space="preserve">
</t>
        </r>
      </text>
    </comment>
    <comment ref="R7" authorId="0" shapeId="0" xr:uid="{00000000-0006-0000-0700-000023000000}">
      <text>
        <r>
          <rPr>
            <b/>
            <sz val="9"/>
            <color rgb="FF000000"/>
            <rFont val="Tahoma"/>
            <family val="2"/>
          </rPr>
          <t xml:space="preserve">Tienen los mismos tipos documentales: Proyecto macroproyecto de interés Social de primera generación
</t>
        </r>
        <r>
          <rPr>
            <b/>
            <sz val="9"/>
            <color rgb="FF000000"/>
            <rFont val="Tahoma"/>
            <family val="2"/>
          </rPr>
          <t>Proyecto macroproyecto de interés Social de segunda generación</t>
        </r>
      </text>
    </comment>
    <comment ref="Y7" authorId="0" shapeId="0" xr:uid="{00000000-0006-0000-0700-000024000000}">
      <text>
        <r>
          <rPr>
            <b/>
            <sz val="9"/>
            <color indexed="81"/>
            <rFont val="Tahoma"/>
            <family val="2"/>
          </rPr>
          <t>CESIÓN A TÍTULO GRATUITO DE BIENES DE USO PÚBLICO Y/O ZONAS DE CESIÓN - (Artículo 6o de Ley 1001 de 2005)</t>
        </r>
      </text>
    </comment>
    <comment ref="AC7" authorId="0" shapeId="0" xr:uid="{00000000-0006-0000-0700-000025000000}">
      <text>
        <r>
          <rPr>
            <b/>
            <sz val="9"/>
            <color indexed="81"/>
            <rFont val="Tahoma"/>
            <family val="2"/>
          </rPr>
          <t>SISTEMA GENERAL DE PARTICIPACIÓN DE AGUA POTABLE Y SANEAMIENTO BÁSICO</t>
        </r>
      </text>
    </comment>
    <comment ref="AL7" authorId="0" shapeId="0" xr:uid="{00000000-0006-0000-0700-000026000000}">
      <text>
        <r>
          <rPr>
            <b/>
            <sz val="9"/>
            <color indexed="81"/>
            <rFont val="Tahoma"/>
            <family val="2"/>
          </rPr>
          <t>Esta serie, subserie y tipos documentales no surgen cambios</t>
        </r>
      </text>
    </comment>
    <comment ref="G8" authorId="0" shapeId="0" xr:uid="{00000000-0006-0000-0700-000027000000}">
      <text>
        <r>
          <rPr>
            <b/>
            <sz val="9"/>
            <color indexed="81"/>
            <rFont val="Tahoma"/>
            <family val="2"/>
          </rPr>
          <t>RES. 0593 DEL 
28/08/2019</t>
        </r>
      </text>
    </comment>
    <comment ref="R8" authorId="0" shapeId="0" xr:uid="{00000000-0006-0000-0700-000028000000}">
      <text>
        <r>
          <rPr>
            <b/>
            <sz val="9"/>
            <color rgb="FF000000"/>
            <rFont val="Tahoma"/>
            <family val="2"/>
          </rPr>
          <t xml:space="preserve">Tienen los mismos tipos documentales: Proyecto macroproyecto de interés Social de primera generación
</t>
        </r>
        <r>
          <rPr>
            <b/>
            <sz val="9"/>
            <color rgb="FF000000"/>
            <rFont val="Tahoma"/>
            <family val="2"/>
          </rPr>
          <t>Proyecto macroproyecto de interés Social de segunda generación</t>
        </r>
      </text>
    </comment>
    <comment ref="Y8" authorId="0" shapeId="0" xr:uid="{00000000-0006-0000-0700-000029000000}">
      <text>
        <r>
          <rPr>
            <b/>
            <sz val="9"/>
            <color indexed="81"/>
            <rFont val="Tahoma"/>
            <family val="2"/>
          </rPr>
          <t>Enajenación a Ocupantes - Artículo 3o de la Ley 1001 de 2005 derogado tácitamente por el Artículo 277 de la Ley 1955 de 2019)</t>
        </r>
      </text>
    </comment>
    <comment ref="AJ8" authorId="1" shapeId="0" xr:uid="{00000000-0006-0000-0700-00002A000000}">
      <text>
        <r>
          <rPr>
            <sz val="9"/>
            <color indexed="81"/>
            <rFont val="Tahoma"/>
            <family val="2"/>
          </rPr>
          <t>PROCEDIMIENTO: ELABORACIÓN
DE PROYECTOS NORMATIVOS</t>
        </r>
      </text>
    </comment>
    <comment ref="AC9" authorId="1" shapeId="0" xr:uid="{00000000-0006-0000-0700-00002B000000}">
      <text>
        <r>
          <rPr>
            <b/>
            <sz val="9"/>
            <color indexed="81"/>
            <rFont val="Tahoma"/>
            <family val="2"/>
          </rPr>
          <t>FORMULACI</t>
        </r>
        <r>
          <rPr>
            <sz val="9"/>
            <color indexed="81"/>
            <rFont val="Tahoma"/>
            <family val="2"/>
          </rPr>
          <t>ON DE POLITICAS - INSTRUMENTACION NORMATIVA</t>
        </r>
      </text>
    </comment>
    <comment ref="AT9" authorId="0" shapeId="0" xr:uid="{00000000-0006-0000-0700-00002C000000}">
      <text>
        <r>
          <rPr>
            <b/>
            <sz val="9"/>
            <color indexed="81"/>
            <rFont val="Tahoma"/>
            <family val="2"/>
          </rPr>
          <t>Inventario General de Bienes</t>
        </r>
      </text>
    </comment>
    <comment ref="Y10" authorId="2" shapeId="0" xr:uid="{00000000-0006-0000-0700-00002D000000}">
      <text>
        <r>
          <rPr>
            <b/>
            <sz val="9"/>
            <color indexed="81"/>
            <rFont val="Tahoma"/>
            <family val="2"/>
          </rPr>
          <t>Gloria Patricia Briceño Otalora:</t>
        </r>
        <r>
          <rPr>
            <sz val="9"/>
            <color indexed="81"/>
            <rFont val="Tahoma"/>
            <family val="2"/>
          </rPr>
          <t xml:space="preserve">
PROCESO TRANSFERENCIA DE DOMINIO - (Artículo 10o del Decreto 554 de 2003)</t>
        </r>
      </text>
    </comment>
    <comment ref="AT10" authorId="0" shapeId="0" xr:uid="{00000000-0006-0000-0700-00002E000000}">
      <text>
        <r>
          <rPr>
            <b/>
            <sz val="9"/>
            <color indexed="81"/>
            <rFont val="Tahoma"/>
            <family val="2"/>
          </rPr>
          <t>Plan de Compras</t>
        </r>
      </text>
    </comment>
    <comment ref="Y11" authorId="0" shapeId="0" xr:uid="{00000000-0006-0000-0700-00002F000000}">
      <text>
        <r>
          <rPr>
            <b/>
            <sz val="9"/>
            <color indexed="81"/>
            <rFont val="Tahoma"/>
            <family val="2"/>
          </rPr>
          <t>Programa Nacional de Titulación - (artículo 2 de la Ley 1001 de 2005)</t>
        </r>
      </text>
    </comment>
    <comment ref="AR11" authorId="0" shapeId="0" xr:uid="{00000000-0006-0000-0700-000030000000}">
      <text>
        <r>
          <rPr>
            <b/>
            <sz val="9"/>
            <color indexed="81"/>
            <rFont val="Tahoma"/>
            <family val="2"/>
          </rPr>
          <t>Inventarios Documentales</t>
        </r>
      </text>
    </comment>
    <comment ref="AR21" authorId="0" shapeId="0" xr:uid="{00000000-0006-0000-0700-000031000000}">
      <text>
        <r>
          <rPr>
            <b/>
            <sz val="9"/>
            <color indexed="81"/>
            <rFont val="Tahoma"/>
            <family val="2"/>
          </rPr>
          <t>Transferencias primarias</t>
        </r>
      </text>
    </comment>
    <comment ref="AR22" authorId="0" shapeId="0" xr:uid="{00000000-0006-0000-0700-000032000000}">
      <text>
        <r>
          <rPr>
            <b/>
            <sz val="9"/>
            <color indexed="81"/>
            <rFont val="Tahoma"/>
            <family val="2"/>
          </rPr>
          <t>Transferencias secundarias</t>
        </r>
      </text>
    </comment>
  </commentList>
</comments>
</file>

<file path=xl/sharedStrings.xml><?xml version="1.0" encoding="utf-8"?>
<sst xmlns="http://schemas.openxmlformats.org/spreadsheetml/2006/main" count="9917" uniqueCount="2157">
  <si>
    <t>TIPO DE ACTIVO</t>
  </si>
  <si>
    <t xml:space="preserve">CLASIFICACION </t>
  </si>
  <si>
    <t>Responsable</t>
  </si>
  <si>
    <t>Derechos de Acceso</t>
  </si>
  <si>
    <t>Tipo de Dato</t>
  </si>
  <si>
    <t xml:space="preserve">Datos Personales </t>
  </si>
  <si>
    <t>ID</t>
  </si>
  <si>
    <t>Servicios</t>
  </si>
  <si>
    <t>Personas</t>
  </si>
  <si>
    <t>GRUPO DE PROCESOS</t>
  </si>
  <si>
    <t>PROCESO</t>
  </si>
  <si>
    <t>ESTRATÈGICOS</t>
  </si>
  <si>
    <t>Planeación Estratégica y Gestión de Recursos Financieros</t>
  </si>
  <si>
    <t>Gestión de Proyectos de Tecnologías de la Información.</t>
  </si>
  <si>
    <t xml:space="preserve">Administración del Sistema Integrado de Gestión </t>
  </si>
  <si>
    <t xml:space="preserve">Gestión de Comunicaciones Internas y Externas </t>
  </si>
  <si>
    <t>MISIONALES</t>
  </si>
  <si>
    <t xml:space="preserve">Formulación de Políticas e Instrumentación normativa  </t>
  </si>
  <si>
    <t>Promoción y Acompañamiento</t>
  </si>
  <si>
    <t>Gestión del Subsidio</t>
  </si>
  <si>
    <t xml:space="preserve">Gestión de Proyectos </t>
  </si>
  <si>
    <t>Titulación y Saneamiento predial</t>
  </si>
  <si>
    <t>APOYO</t>
  </si>
  <si>
    <t>Conceptos Jurídicos</t>
  </si>
  <si>
    <t xml:space="preserve">Procesos Judiciales y Acciones Constitucionales </t>
  </si>
  <si>
    <t>Gestión del Talento Humano</t>
  </si>
  <si>
    <t>Procesos Disciplinarios</t>
  </si>
  <si>
    <t xml:space="preserve">Gestión de Contratación </t>
  </si>
  <si>
    <t xml:space="preserve">Gestión, Soporte y Apoyo Informático </t>
  </si>
  <si>
    <t xml:space="preserve">Gestión de Recursos Físicos </t>
  </si>
  <si>
    <t>Gestión Documental</t>
  </si>
  <si>
    <t>Seguimiento y Control a la ejecución del Recurso Financiero</t>
  </si>
  <si>
    <t>Saneamiento de activos de los extintos ICT INURBE</t>
  </si>
  <si>
    <t xml:space="preserve">Atenciòn al usuario  y Atenciòn Legislativa </t>
  </si>
  <si>
    <t>EVALUACIÒN</t>
  </si>
  <si>
    <t xml:space="preserve">Evaluación, acompañamiento y asesoría del sistema de control interno </t>
  </si>
  <si>
    <t>1-Baja</t>
  </si>
  <si>
    <t>2-Media</t>
  </si>
  <si>
    <t>3-Alta</t>
  </si>
  <si>
    <t>4-Muy Alta</t>
  </si>
  <si>
    <t>Información</t>
  </si>
  <si>
    <t>Software</t>
  </si>
  <si>
    <t>Hardware</t>
  </si>
  <si>
    <t xml:space="preserve">Formato </t>
  </si>
  <si>
    <t>Excel</t>
  </si>
  <si>
    <t>Word</t>
  </si>
  <si>
    <t>PDF</t>
  </si>
  <si>
    <t>Vídeo</t>
  </si>
  <si>
    <t xml:space="preserve">Imangen </t>
  </si>
  <si>
    <t xml:space="preserve">Audio </t>
  </si>
  <si>
    <t>(T)= Todos Los Permisos</t>
  </si>
  <si>
    <t>(L) = Lectura, Consulta</t>
  </si>
  <si>
    <t>(E)= Escritura,  Modificación</t>
  </si>
  <si>
    <t>(B)= Borrado, Eliminación</t>
  </si>
  <si>
    <t xml:space="preserve">PERIOCIDAD DE LA INFORMACIÒN </t>
  </si>
  <si>
    <t xml:space="preserve">Anual </t>
  </si>
  <si>
    <t>Semestral</t>
  </si>
  <si>
    <t>Mensual</t>
  </si>
  <si>
    <t>Quincenal</t>
  </si>
  <si>
    <t>Semanal</t>
  </si>
  <si>
    <t>Diaria</t>
  </si>
  <si>
    <t>Trimestral</t>
  </si>
  <si>
    <t>Si</t>
  </si>
  <si>
    <t>No</t>
  </si>
  <si>
    <t xml:space="preserve">Pùblica </t>
  </si>
  <si>
    <t>Clasificada</t>
  </si>
  <si>
    <t>Reservada</t>
  </si>
  <si>
    <t>Grupo de Comunicaciones Estratégicas</t>
  </si>
  <si>
    <t>Oficina de Control Interno</t>
  </si>
  <si>
    <t>Oficina Asesora de Planeación</t>
  </si>
  <si>
    <t xml:space="preserve">Grupo de Gestión de Recursos y Presupuesto  </t>
  </si>
  <si>
    <t>Grupo de Seguimiento al Plan Nacional de Desarrollo</t>
  </si>
  <si>
    <t>Grupo de Seguimiento a Proyectos de Inmersión</t>
  </si>
  <si>
    <t>Oficina de Tecnologías de la Información y las Comunicaciones</t>
  </si>
  <si>
    <t>Oficina Asesora Jurídica</t>
  </si>
  <si>
    <t>Grupo de Conceptos</t>
  </si>
  <si>
    <t>Grupo de Procesos Judiciales</t>
  </si>
  <si>
    <t>Grupo de Acciones Constitucionales</t>
  </si>
  <si>
    <t xml:space="preserve">Grupo de Seguimiento y Control   </t>
  </si>
  <si>
    <t>Despacho de Viceministro de Vivienda</t>
  </si>
  <si>
    <t>Dirección de Sistema Habitacional</t>
  </si>
  <si>
    <t>Grupo de Titulación y Saneamiento Predial</t>
  </si>
  <si>
    <t>Dirección de Inversiones en Vivienda de Interés Social</t>
  </si>
  <si>
    <t>Subdirección de Subsidio Familiar de Vivienda</t>
  </si>
  <si>
    <t>Subdirección de Promoción  y Apoyo Técnico</t>
  </si>
  <si>
    <t>Dirección de Espacio Urbano y Territorial</t>
  </si>
  <si>
    <t>Subdirección de Políticas de Desarrollo  Urbano y Territorial</t>
  </si>
  <si>
    <t>Subdirección de Asistencia Técnica y Operaciones Urbanas Integrales</t>
  </si>
  <si>
    <t>Despacho del Viceministro  de Agua y Saneamiento</t>
  </si>
  <si>
    <t>Dirección de Desarrollo Sectorial</t>
  </si>
  <si>
    <t>Grupo de Política Sectorial</t>
  </si>
  <si>
    <t>Grupo de Monitoreo del Sistema  General de Participación de Agua Potable y Saneamiento Básico</t>
  </si>
  <si>
    <t xml:space="preserve">Grupo de Desarrollo Sostenible   </t>
  </si>
  <si>
    <t>Dirección de Programas</t>
  </si>
  <si>
    <t>Subdirección de Proyectos</t>
  </si>
  <si>
    <t xml:space="preserve">Grupo de Evaluación de Proyectos  </t>
  </si>
  <si>
    <t>Subdirección de Gestión Empresarial</t>
  </si>
  <si>
    <t>Subdirección de Estructuración de Programas</t>
  </si>
  <si>
    <t>Secretaria General</t>
  </si>
  <si>
    <t>Grupo de Talento Humano</t>
  </si>
  <si>
    <t>Subdirección de Finanzas  y Presupuesto</t>
  </si>
  <si>
    <t>Grupo de Presupuesto y Cuentas</t>
  </si>
  <si>
    <t>Grupo de Tesorería</t>
  </si>
  <si>
    <t>Grupo de Contabilidad</t>
  </si>
  <si>
    <t>Grupo de Control Interno</t>
  </si>
  <si>
    <t xml:space="preserve">Subdirección de Servicios Administrativos  </t>
  </si>
  <si>
    <t>Grupo de Soporte Técnico y Apoyo Informático</t>
  </si>
  <si>
    <t>Grupo de Contratos</t>
  </si>
  <si>
    <t>Grupo de Recursos Físicos</t>
  </si>
  <si>
    <t>Grupo de Atención al Usuario y Archivo</t>
  </si>
  <si>
    <t>Àreas</t>
  </si>
  <si>
    <t>Confidencialidad/1712</t>
  </si>
  <si>
    <t>INTEGRIDAD / DISPONIBILIDAD</t>
  </si>
  <si>
    <t>1-Datos Abiertos</t>
  </si>
  <si>
    <t>0-No Aplica</t>
  </si>
  <si>
    <t>2-Publica</t>
  </si>
  <si>
    <t>3-Publica Clasificada</t>
  </si>
  <si>
    <t>4-Publica Reservada</t>
  </si>
  <si>
    <t>No Aplica</t>
  </si>
  <si>
    <t>ESTRATÈGICO</t>
  </si>
  <si>
    <t>MISIONAL</t>
  </si>
  <si>
    <t xml:space="preserve">Sistema de Información del Ministerio   </t>
  </si>
  <si>
    <t>Proceso</t>
  </si>
  <si>
    <t>Físico</t>
  </si>
  <si>
    <t>Dato Pùblico</t>
  </si>
  <si>
    <t>Dato Semiprivado</t>
  </si>
  <si>
    <t>Dato Privado</t>
  </si>
  <si>
    <t>C</t>
  </si>
  <si>
    <t>D</t>
  </si>
  <si>
    <t>BASE DE DATOS FACILITADORES SIG</t>
  </si>
  <si>
    <t>DEPENDENCIA</t>
  </si>
  <si>
    <t>FACILITADOR  DE CALIDAD</t>
  </si>
  <si>
    <t>CORREO</t>
  </si>
  <si>
    <t>EXTENSIÓN</t>
  </si>
  <si>
    <t>Planeacion Estrategica y orientación al recurso financiero</t>
  </si>
  <si>
    <t>Julio Pinillos/ Gonzalo Jimenez/ Andrea Moya</t>
  </si>
  <si>
    <t>jcpinillos@minvivienda.gov.co/ Gjimenez@minvivienda.gov.co/ ymoya@minvivienda.gov.co</t>
  </si>
  <si>
    <t>Administración del Sistema Integrado de Gestión</t>
  </si>
  <si>
    <t>Suly Ceron/Lina Ososorio/ Diana Corredor</t>
  </si>
  <si>
    <t xml:space="preserve">sceron@minvivienda.gov.co
Losorio@minvivienda.gov.co
dcorredor@minvivienda.gov.co </t>
  </si>
  <si>
    <t>Oficina de TIC</t>
  </si>
  <si>
    <t>Gestión de Proyectos de tecnologías de la información</t>
  </si>
  <si>
    <t>Olga Cristina Uribe Sanchez</t>
  </si>
  <si>
    <t>OUribe@minvivienda.gov.co</t>
  </si>
  <si>
    <t>Gestión de Comunicaciones Internas y Externas</t>
  </si>
  <si>
    <t>Ligia Consuelo Acosta Niño
Angela Piñeros</t>
  </si>
  <si>
    <t>lacosta@minvivienda.gov.co
apineros@minvivienda.gov.co</t>
  </si>
  <si>
    <t>3108
3943</t>
  </si>
  <si>
    <t>Dirección del Sistema Habitacional/ Dirección Vivienda de Interes Social/ Dirección de Espacio Urbano y Territorial /Dirección de Desarrollo Sectorial</t>
  </si>
  <si>
    <t>Formulación de Politicas e Instrumentación Normativa</t>
  </si>
  <si>
    <t>Hector Alexander Torres
Blanca del Pilar Salgado  Angelica Maria Bustillo
Adriana Celmira Saltarín Gallardo</t>
  </si>
  <si>
    <t>htorres@minvivienda.gov.co 
Abustillo@minvivienda.gov.co
BSalgado@minvivienda.gov.co 
ASaltarin@minvivienda.gov.co</t>
  </si>
  <si>
    <t>2085
3415
 3601</t>
  </si>
  <si>
    <t>Direcciones de Inversiones en Vivienda de Interés Social - DIVIS</t>
  </si>
  <si>
    <t xml:space="preserve">Promoción y acompañamiento </t>
  </si>
  <si>
    <t xml:space="preserve">Maria Zoraida Rivera/Richard Perafan </t>
  </si>
  <si>
    <t>MZRivera@minvivienda.gov.co/rperafan@minvivienda.gov.co</t>
  </si>
  <si>
    <t>Martha Lucía Cantor</t>
  </si>
  <si>
    <t>MCantor@minvivienda.gov.co</t>
  </si>
  <si>
    <t>Guillermo León Ruiz Victoria</t>
  </si>
  <si>
    <t>GRuiz@minvivienda.gov.co</t>
  </si>
  <si>
    <t>Dirección del Sistema Habitacional-Grupo de Titulación y Saneamiento Predial</t>
  </si>
  <si>
    <t>Titulación y Saneamiento Predial</t>
  </si>
  <si>
    <t>Alexandra Señor Meza
Graciela Pineda Arango</t>
  </si>
  <si>
    <t>ASenior@minvivienda.gov.co Gpineda@minvivienda.gov.co</t>
  </si>
  <si>
    <t xml:space="preserve">Gestión de proyectos </t>
  </si>
  <si>
    <t>Luis Ariel Lombana</t>
  </si>
  <si>
    <t>LALombana@minvivienda.gov.co</t>
  </si>
  <si>
    <t>Dirección de Inversiones en Vivienda de Interés Social - DIVIS</t>
  </si>
  <si>
    <t xml:space="preserve">Richard Perafan </t>
  </si>
  <si>
    <t>rperafan@minvivienda.gov.co</t>
  </si>
  <si>
    <t>Maria Zoraida Rivera</t>
  </si>
  <si>
    <t>MZRivera@minvivienda.gov.co</t>
  </si>
  <si>
    <t>Dirección  de Inversiones en Vivienda de Interés Social - DIVIS</t>
  </si>
  <si>
    <t>Gestión del subsidio</t>
  </si>
  <si>
    <t>Nohora Elena Quintero</t>
  </si>
  <si>
    <t>nquintero@minvivienda.gov.co</t>
  </si>
  <si>
    <t>Pablo Germán Cabrera</t>
  </si>
  <si>
    <t>PCabrera@minvivienda.gov.co</t>
  </si>
  <si>
    <t xml:space="preserve">3515
Cel 321323 9176 </t>
  </si>
  <si>
    <t>Secretario General-Grupo de Control Interno Disciplinario</t>
  </si>
  <si>
    <t>Procesos disciplinarios</t>
  </si>
  <si>
    <t>Edgar Olivo Gómez Fresneda</t>
  </si>
  <si>
    <t>EdGomez@minvivienda.gov.co</t>
  </si>
  <si>
    <t>Conceptos jurídicos</t>
  </si>
  <si>
    <t>Diana Patricia Villamil Buitrago</t>
  </si>
  <si>
    <t>Dvillamil@minvivienda.gov.co</t>
  </si>
  <si>
    <t>Procesos Judiciales y Acciones Constitucionales</t>
  </si>
  <si>
    <t>Carlos Fernando Miranda Villamizar</t>
  </si>
  <si>
    <t>CMiranda@minvivienda.gov.co</t>
  </si>
  <si>
    <t>Secretario General-Grupo de Talento Humano</t>
  </si>
  <si>
    <t>Gestión del talento humano</t>
  </si>
  <si>
    <t>Jhon Alejandro Jaramillo</t>
  </si>
  <si>
    <t>JJaramillo@minvivienda.gov.co</t>
  </si>
  <si>
    <t>Subdirección de Servicios Administrativos - Grupo de Recursos físicos</t>
  </si>
  <si>
    <t>Gestión de Recursos Físicos</t>
  </si>
  <si>
    <t>Doris Tatiana Romero</t>
  </si>
  <si>
    <t>DRomero@minvivienda.gov.co</t>
  </si>
  <si>
    <t>Subdirección de Servicios Administrativos-Grupo de Contratos</t>
  </si>
  <si>
    <t>Gestión de contratación</t>
  </si>
  <si>
    <t>Ivette Marina Paez Ramirez</t>
  </si>
  <si>
    <t>IMpaez@minvivienda.gov.co</t>
  </si>
  <si>
    <t>Grupo de soporte y apoyo informático</t>
  </si>
  <si>
    <t>Gestión de soporte y apoyo informático</t>
  </si>
  <si>
    <t>Nelson Federico Posada</t>
  </si>
  <si>
    <t>NPosada@minvivienda.gov.co</t>
  </si>
  <si>
    <t>Grupo de Atención al Usuario y Archivo/ Despacho del Ministro</t>
  </si>
  <si>
    <t>Atención al usuario</t>
  </si>
  <si>
    <t>Jefferson Romero/
 María Yolima Lozano Quintero</t>
  </si>
  <si>
    <t>jromero@minvivienda.gov.co MYLozano@minvivienda.gov.co</t>
  </si>
  <si>
    <t>3008                 4253</t>
  </si>
  <si>
    <t>Atención Legislativa Especializada</t>
  </si>
  <si>
    <t>Subdirección de Finanzas y Presupuesto</t>
  </si>
  <si>
    <t xml:space="preserve"> Seguimiento y Control a la ejecucción del Recurso Financiero</t>
  </si>
  <si>
    <t>German Alberto Diaz Pinto</t>
  </si>
  <si>
    <t>GDiaz@minvivienda.gov.co</t>
  </si>
  <si>
    <t xml:space="preserve">Stefanny Paola Melo Díaz  </t>
  </si>
  <si>
    <t>smelo@minvivienda.gov.co</t>
  </si>
  <si>
    <t>Evaluación, Acompañamiento y Asesoria  del Sistema de Control Interno</t>
  </si>
  <si>
    <t>Lina Alejandra Morales</t>
  </si>
  <si>
    <t>OAragon@minvivienda.gov.co</t>
  </si>
  <si>
    <t>Subdirección de Servicios Administrativos - Grupo de Activos</t>
  </si>
  <si>
    <t>Saneamiento de Activos de los Extintos ICT INURBE</t>
  </si>
  <si>
    <t>Lorena Barrueto</t>
  </si>
  <si>
    <t>ABarrueto@minvivienda.gov.co</t>
  </si>
  <si>
    <t>Subdirección de Servicios Administrativos</t>
  </si>
  <si>
    <t>Jefferson Romero
Diana Marcela Rincon Nava</t>
  </si>
  <si>
    <t>jromero@minvivienda.gov.co Drincon@minvivienda.gov.co</t>
  </si>
  <si>
    <t>Seguimiento y Control a la ejecucción del Recurso Financiero</t>
  </si>
  <si>
    <t>Custodio 
Dependencia responsable de la custodia y acceso a la información</t>
  </si>
  <si>
    <t>Informes de Gestión</t>
  </si>
  <si>
    <t>Derechos de Petición</t>
  </si>
  <si>
    <t>Informes</t>
  </si>
  <si>
    <t>Actas del Comité de Normalización de Cartera Minvivienda y fonvivienda</t>
  </si>
  <si>
    <t>Informe de Gestión</t>
  </si>
  <si>
    <t>Direccionamiento Estratégico</t>
  </si>
  <si>
    <t>Evaluación Independiente y Asesoría</t>
  </si>
  <si>
    <t>Gestión de Contratación</t>
  </si>
  <si>
    <t>Gestión de Tecnologías de la Información y las Comunicaciones</t>
  </si>
  <si>
    <t>Gestión Estratégica del Talento Humano</t>
  </si>
  <si>
    <t xml:space="preserve">Gestión Financiera </t>
  </si>
  <si>
    <t xml:space="preserve">Relaciones Estratégicas </t>
  </si>
  <si>
    <t>Seguimiento y Mejora Continua</t>
  </si>
  <si>
    <t>Servicio al Ciudadano</t>
  </si>
  <si>
    <t xml:space="preserve">Gestión a la Política de Vivienda </t>
  </si>
  <si>
    <t>Gestión a la Política de Agua Potable y Saneamiento Básico</t>
  </si>
  <si>
    <t>Gestión a la Política de Espacio Urbano y Territorial</t>
  </si>
  <si>
    <t>Columna1</t>
  </si>
  <si>
    <t>ENCABEZADO</t>
  </si>
  <si>
    <t>Conceptos_Jurídicos</t>
  </si>
  <si>
    <t>Gestión_de_Contratación</t>
  </si>
  <si>
    <t>Evaluación_Independiente_y_Asesoría</t>
  </si>
  <si>
    <t>Gestión_de_Comunicaciones_Internas_y_Externas</t>
  </si>
  <si>
    <t>Gestión_de_Recursos_Físicos</t>
  </si>
  <si>
    <t>Oficina de Tecnologias de la Información y las Comunicaciones</t>
  </si>
  <si>
    <t>Gestión_de_Tecnologías_de_la_Información_y_las_Comunicaciones</t>
  </si>
  <si>
    <t>Gestión_Documental</t>
  </si>
  <si>
    <t>Gestión_Estratégica_del_Talento_Humano</t>
  </si>
  <si>
    <t>Grupo de Gestión de Recursos y Presupuesto</t>
  </si>
  <si>
    <t>Grupo de Tesoreriía</t>
  </si>
  <si>
    <t>Gestión_Financiera</t>
  </si>
  <si>
    <t>Grupo de Control Interno Disciplinario</t>
  </si>
  <si>
    <t>Procesos_Disciplinarios</t>
  </si>
  <si>
    <t>Procesos_Judiciales_y_Acciones_Constitucionales</t>
  </si>
  <si>
    <t>Despacho del Ministro de Vivienda, Ciudad y Territorio</t>
  </si>
  <si>
    <t>Relaciones_Estratégicas</t>
  </si>
  <si>
    <t>Saneamiento_de_activos_de_los_extintos_ICT_INURBE</t>
  </si>
  <si>
    <t>Grupo de Seguimiento y Evaluación</t>
  </si>
  <si>
    <t>Seguimiento_y_Mejora_Continua</t>
  </si>
  <si>
    <t>Servicio_al_Ciudadano</t>
  </si>
  <si>
    <t>Despacho del Viceministerio de Vivienda</t>
  </si>
  <si>
    <t>Dirección de Inversiones en Vivienda de Interes Social</t>
  </si>
  <si>
    <t>Dirección del Sistema Habitacional</t>
  </si>
  <si>
    <t>Fondo Nacional de Vivienda FONVIVIENDA</t>
  </si>
  <si>
    <t>Subdirección de Promoción y Apoyo Técnico</t>
  </si>
  <si>
    <t>Gestión_a_la_Política_de_Vivienda</t>
  </si>
  <si>
    <t>Gestión_a_la_Política_de_Agua_Potable_y_Saneamiento_Básico</t>
  </si>
  <si>
    <t>Despacho del Viceministro de Agua y Saneamiento Básico</t>
  </si>
  <si>
    <t> Dirección de Desarrollo Sectorial</t>
  </si>
  <si>
    <t>Grupo de Evaluación de Proyectos</t>
  </si>
  <si>
    <t>Grupo de Monitoreo del SGP de Agua Potable y Saneamiento Básico</t>
  </si>
  <si>
    <t>Grupo de Desarrollo Sostenible</t>
  </si>
  <si>
    <t>Gestión_a_la_Política_de_Espacio_Urbano_y_Territorial</t>
  </si>
  <si>
    <t>Subdirección de Políticas de Desarrollo Urbano y Territorial</t>
  </si>
  <si>
    <t>Actas Comité de Gerencia</t>
  </si>
  <si>
    <t>Actas del Comité Institucional de desarrollo Administrativo del Sector vivienda Ciudad y Territorio</t>
  </si>
  <si>
    <t>Informe a Entes de Control</t>
  </si>
  <si>
    <t>Manual de Calidad</t>
  </si>
  <si>
    <t>Manual de Procesos y procedimientos</t>
  </si>
  <si>
    <t>Sistema Integrado de Gestión</t>
  </si>
  <si>
    <t>Actas de Comité de Cordinación del Sistema de Control Interno</t>
  </si>
  <si>
    <t>Informe de Rendición de la Cuenta Fiscal</t>
  </si>
  <si>
    <t>Plan de Auditoria</t>
  </si>
  <si>
    <t>Plan de Mejoramiento</t>
  </si>
  <si>
    <t>Informes de Seguimiento</t>
  </si>
  <si>
    <t>Publicaciones Informativas</t>
  </si>
  <si>
    <t>Registros Filmicos</t>
  </si>
  <si>
    <t>Registros Fotográficos</t>
  </si>
  <si>
    <t>Registros Ruedas de Prensa</t>
  </si>
  <si>
    <t>Actas de Comité de Contratación</t>
  </si>
  <si>
    <t>Contratos de Comodato</t>
  </si>
  <si>
    <t>Contratos de Compraventa</t>
  </si>
  <si>
    <t>Contratos de Consultoria</t>
  </si>
  <si>
    <t>Contratos Interadministrativo</t>
  </si>
  <si>
    <t>Contratos de Obra</t>
  </si>
  <si>
    <t>Contratos de Prestación de Servicios</t>
  </si>
  <si>
    <t>Contratos de Prestación de Servicios por Convocatoria</t>
  </si>
  <si>
    <t>Contratos de Suministro</t>
  </si>
  <si>
    <t>Convenios de Apoyo Financiero</t>
  </si>
  <si>
    <t>Convenios Interadministrativos</t>
  </si>
  <si>
    <t>Actas del Comité Secretaría General</t>
  </si>
  <si>
    <t>Circulares Informativas</t>
  </si>
  <si>
    <t>Informes a Entes de Control</t>
  </si>
  <si>
    <t>Informe Seguimiento INURBE</t>
  </si>
  <si>
    <t>Informe Reestructuración Administrativa</t>
  </si>
  <si>
    <t>Libro radicador de Resoluciones</t>
  </si>
  <si>
    <t>Proyectos de Ley</t>
  </si>
  <si>
    <t>Resoluciones</t>
  </si>
  <si>
    <t>Bajas de Almacen</t>
  </si>
  <si>
    <t>Consecutivo de entrada de almacen</t>
  </si>
  <si>
    <t>Consecutivo de salida de almacen</t>
  </si>
  <si>
    <t>Historia de Vehiculos</t>
  </si>
  <si>
    <t>Informes de Auteridad</t>
  </si>
  <si>
    <t>Inventario Físico por Funcionario</t>
  </si>
  <si>
    <t>Investario General de Bienes</t>
  </si>
  <si>
    <t>Plan de Acción Institucional</t>
  </si>
  <si>
    <t>Plan de Compras</t>
  </si>
  <si>
    <t xml:space="preserve">Póliza de Automovil </t>
  </si>
  <si>
    <t>Póliza de Manejo global</t>
  </si>
  <si>
    <t>Póliza de Responsabilidad Servidores Públicos</t>
  </si>
  <si>
    <t>Póliza de Responsabilidad Civil Extracontractual</t>
  </si>
  <si>
    <t>Póliza Todo Riesgo y daños materiales</t>
  </si>
  <si>
    <t>Informe de Seguimiento</t>
  </si>
  <si>
    <t>Licencias de Software</t>
  </si>
  <si>
    <t>Mantenimiento y soporte Técnico</t>
  </si>
  <si>
    <t>Política de Conservación de Backups</t>
  </si>
  <si>
    <t>Política de Seguridad de la Información</t>
  </si>
  <si>
    <t>Proyectos Tecnológicos Informaticos</t>
  </si>
  <si>
    <t>Actas del Comité de Gobierno en Línea</t>
  </si>
  <si>
    <t>Plan Estrategico TIC</t>
  </si>
  <si>
    <t>Políticas de Gestión de la Información</t>
  </si>
  <si>
    <t>Política de la Tecnología de la Información y Comunicación</t>
  </si>
  <si>
    <t>Actas de Comité de Desarrollo Administrativo</t>
  </si>
  <si>
    <t>Actas de Eliminación Documental</t>
  </si>
  <si>
    <t>Consecutivo de Comunicaciones Enviadas</t>
  </si>
  <si>
    <t>Consecutivo de Comunicaciones Recibidas</t>
  </si>
  <si>
    <t>Encuestas de Percepción</t>
  </si>
  <si>
    <t>Inventarios Documentales</t>
  </si>
  <si>
    <t>Movilización de Recursos</t>
  </si>
  <si>
    <t>Peticiones, Quejas y Reclamos</t>
  </si>
  <si>
    <t>Programa de Gestión Documental</t>
  </si>
  <si>
    <t>Tabla de Retención Documental</t>
  </si>
  <si>
    <t>Transferencias Primarias</t>
  </si>
  <si>
    <t>Transferencias Secundarias</t>
  </si>
  <si>
    <t>Grupo_de_Conceptos</t>
  </si>
  <si>
    <t>Oficina_Asesora_Jurídica</t>
  </si>
  <si>
    <t>Direccionamiento_Estratégico1</t>
  </si>
  <si>
    <t>Evaluación_Independiente_y_Asesoría1</t>
  </si>
  <si>
    <t>Gestión_de_Comunicaciones_Internas_y_Externas1</t>
  </si>
  <si>
    <t>Grupo_de_Contratos</t>
  </si>
  <si>
    <t>Secretaria_General</t>
  </si>
  <si>
    <t>Grupo_de_Recursos_Físicos</t>
  </si>
  <si>
    <t>Grupo_de_Soporte_Técnico_y_Apoyo_Informático</t>
  </si>
  <si>
    <t>Oficina_de_Tecnologias_de_la_Información_y_las_Comunicaciones</t>
  </si>
  <si>
    <t>Grupo_de_Atención_al_Usuario_y_Archivo</t>
  </si>
  <si>
    <t>Actas de Comisión de Personal</t>
  </si>
  <si>
    <t>Actas de comité de Convivencia Laboral</t>
  </si>
  <si>
    <t>Actas de comité de Estimulos e incentivos</t>
  </si>
  <si>
    <t>Certificaciones</t>
  </si>
  <si>
    <t>Certificado de Insuficiencia de Personal</t>
  </si>
  <si>
    <t>Certificado de Personal</t>
  </si>
  <si>
    <t>Convocatorias Públicas</t>
  </si>
  <si>
    <t>Evaluación de Desempeño</t>
  </si>
  <si>
    <t>Historias Laborales</t>
  </si>
  <si>
    <t>Libro Radicador de Actas de Posesión</t>
  </si>
  <si>
    <t>Manual de Funciones</t>
  </si>
  <si>
    <t>Nómina MTVC</t>
  </si>
  <si>
    <t>Nómina INURVE</t>
  </si>
  <si>
    <t>Plan de Bienestar Social</t>
  </si>
  <si>
    <t>Plan de Capacitación</t>
  </si>
  <si>
    <t>Plan de Salud Ocupacional</t>
  </si>
  <si>
    <t>Programa Sistema Integrado de seguridad Social y Salud en el trabajo - SG.SST</t>
  </si>
  <si>
    <t>Grupo_de_Talento_Humano</t>
  </si>
  <si>
    <t>Estados Financieros</t>
  </si>
  <si>
    <t>Informes Exógenos</t>
  </si>
  <si>
    <t>Informes Financieros</t>
  </si>
  <si>
    <t>Libro Auxiliar</t>
  </si>
  <si>
    <t>Libro Diario</t>
  </si>
  <si>
    <t xml:space="preserve">Libro de saldos y Movimientos </t>
  </si>
  <si>
    <t>Grupo_de_Contabilidad</t>
  </si>
  <si>
    <t>Anteproyecto de Presupuesto</t>
  </si>
  <si>
    <t>Proyectos de cooperación de abastecimiento para Zonas Rulares de Colombia</t>
  </si>
  <si>
    <t>Proyecto de Cooperación de Renovación urbana del centro de Administracion Distrital - CAD</t>
  </si>
  <si>
    <t>Proyecto de Inversión de Abastecimiento de Agua y Manejo de Aguas Residuales en Zonas Rurales</t>
  </si>
  <si>
    <t>Proyecto de Inversión de Apoyo para el sector de Agua Potable y Saneamiento Básico</t>
  </si>
  <si>
    <t>Proyecto de Inversión de Asiastencia Técnica para la Reforma del sector de Agua Potable en Colombia</t>
  </si>
  <si>
    <t>Proyecto de Consolidación de la Política de Vivienda de Interes Social y Desarrollo Territorial</t>
  </si>
  <si>
    <t>Proyecto de Inversión de Macroproyectos de Interés Social Nacional</t>
  </si>
  <si>
    <t>Proyecto de Inversión de Manejo de Residuos Sólidos Urbanos</t>
  </si>
  <si>
    <t>Proyecto de Inversión de Reducción de la Vulnerabilidad Fiscal del Estado frente a Desastres Naturales</t>
  </si>
  <si>
    <t>Proyecto de Inversión de Vivienda de Interés Social Urbana</t>
  </si>
  <si>
    <t>Grupo_de_Gestión_de_Recursos_y_Presupuesto</t>
  </si>
  <si>
    <t>Anteproyecto de presupuesto</t>
  </si>
  <si>
    <t>Ejecución Presupuestal</t>
  </si>
  <si>
    <t>Grupo_de_Presupuesto_y_Cuentas</t>
  </si>
  <si>
    <t>Boletines Diarios</t>
  </si>
  <si>
    <t>Cuentas por Pagar</t>
  </si>
  <si>
    <t>Pagos</t>
  </si>
  <si>
    <t>Reintegro de recursos</t>
  </si>
  <si>
    <t>Grupo_de_Tesoreriía</t>
  </si>
  <si>
    <t>Actas de Comité de Seguimiento</t>
  </si>
  <si>
    <t>Grupo_de_Control_Interno_Disciplinario</t>
  </si>
  <si>
    <t>Accion de ontrol Inmediato de legalidad</t>
  </si>
  <si>
    <t>Acción de Incontitucional</t>
  </si>
  <si>
    <t>Acción de Cumplimiento</t>
  </si>
  <si>
    <t>Acción de Grupo</t>
  </si>
  <si>
    <t>Acción de Nulidad por inconstitucionalidad</t>
  </si>
  <si>
    <t>Acción popular</t>
  </si>
  <si>
    <t>Acción de Tutela</t>
  </si>
  <si>
    <t xml:space="preserve">Actas Comité de Conciliación </t>
  </si>
  <si>
    <t>Conciliaciones extrajudiciales</t>
  </si>
  <si>
    <t>Procesos de Cobro Coactivo</t>
  </si>
  <si>
    <t>Procesos de Expropiación</t>
  </si>
  <si>
    <t>Procesos de Llamamiento de Garantia</t>
  </si>
  <si>
    <t>Procesos de Pertenencia</t>
  </si>
  <si>
    <t>Procesos Ejecutivos</t>
  </si>
  <si>
    <t>Procesos Laborales Ordinarios</t>
  </si>
  <si>
    <t>Procesos Penales</t>
  </si>
  <si>
    <t>Grupo_de_Procesos_Judiciales</t>
  </si>
  <si>
    <t>Control Politico</t>
  </si>
  <si>
    <t>Discursos</t>
  </si>
  <si>
    <t>Despacho_del_Ministro_de_Vivienda_Ciudad_y_Territorio</t>
  </si>
  <si>
    <t>Subdirección_de_Servicios_Administrativos</t>
  </si>
  <si>
    <t>Actas de la Mesa de Concertación de Pobreza</t>
  </si>
  <si>
    <t>Informes de seguimiento</t>
  </si>
  <si>
    <t>Plan de Desarrollo Administrativo</t>
  </si>
  <si>
    <t>Plan Indicativo Sectorial</t>
  </si>
  <si>
    <t>Política de Vivienda, Ciudad y Territorio</t>
  </si>
  <si>
    <t>Programa de Minorias Etnicas</t>
  </si>
  <si>
    <t>Programa de Red Unidos</t>
  </si>
  <si>
    <t>Programa de Reducción de la pobreza Extrema</t>
  </si>
  <si>
    <t>Sistema Nacional de Atención y Reparación Integral a la Victimas - SNARIV</t>
  </si>
  <si>
    <t>Grupo_de_Seguimiento_y_Evaluación</t>
  </si>
  <si>
    <t>Conceptos Técnicos</t>
  </si>
  <si>
    <t>Subsidio Vivienda Familiar Caja de Compensación Familiar</t>
  </si>
  <si>
    <t>Subsidio  Vivienda Interes Social</t>
  </si>
  <si>
    <t>Subsidio  Fondo Nacional de Ahorro</t>
  </si>
  <si>
    <t>Despacho_del_Viceministerio_de_Vivienda</t>
  </si>
  <si>
    <t>Dirección_de_Inversiones_en_Vivienda_de_Interes_Social</t>
  </si>
  <si>
    <t>Actas de Comité Fiduciario</t>
  </si>
  <si>
    <t>Plan Nacional de Desarrollo</t>
  </si>
  <si>
    <t>Política Habitacional</t>
  </si>
  <si>
    <t>Dirección_del_Sistema_Habitacional</t>
  </si>
  <si>
    <t>Acción de Control Inmediato de legalidad</t>
  </si>
  <si>
    <t>Acción de Insconstutucionalidad</t>
  </si>
  <si>
    <t>Acción Popular</t>
  </si>
  <si>
    <t>Acuerdos del Consejo Directivo</t>
  </si>
  <si>
    <t>Circulares Normativas</t>
  </si>
  <si>
    <t>Conciliaciones Extrajudiciales</t>
  </si>
  <si>
    <t>Programa de Vivienda de Interes prioritario</t>
  </si>
  <si>
    <t>Proyecto macroproyecto de Vivienda de Interes Social</t>
  </si>
  <si>
    <t>Fondo_Nacional_de_Vivienda_FONVIVIENDA</t>
  </si>
  <si>
    <t>Enajenación a Ocupantes</t>
  </si>
  <si>
    <t>Enajenación a Instituciones Religiosas</t>
  </si>
  <si>
    <t>Enajenación a Instituciones</t>
  </si>
  <si>
    <t>Escrituración</t>
  </si>
  <si>
    <t>Gravamenes</t>
  </si>
  <si>
    <t>Titulación</t>
  </si>
  <si>
    <t>Zonas de Cesión</t>
  </si>
  <si>
    <t>Grupo_de_Titulación_y_Saneamiento_Predial</t>
  </si>
  <si>
    <t>Proyectos Fenomeno de la Niña</t>
  </si>
  <si>
    <t>Proyecto Promoción de oferta y Demanda de Desplazados</t>
  </si>
  <si>
    <t>Proyecto Vivienda Prefabricada</t>
  </si>
  <si>
    <t>Proyecto Vivienda Prioritaria</t>
  </si>
  <si>
    <t>Proyecto Vivienda Saludable</t>
  </si>
  <si>
    <t>Registros de Oferentes</t>
  </si>
  <si>
    <t>Subdirección_de_Promoción_y_Apoyo_Técnico</t>
  </si>
  <si>
    <t>Asignación de Subsidio VIS</t>
  </si>
  <si>
    <t>Auditoria Asignación de recursos</t>
  </si>
  <si>
    <t>Auditoria Programa VIS</t>
  </si>
  <si>
    <t>Bolsa de Ahorro Voluntario</t>
  </si>
  <si>
    <t>Bolsa de Atentatos Terroristas</t>
  </si>
  <si>
    <t>Bolsa de Concejales</t>
  </si>
  <si>
    <t>Bolsa Desastres Naturales</t>
  </si>
  <si>
    <t>Bolsa Desplazados</t>
  </si>
  <si>
    <t>Bolsa Esfuerzo Departamental</t>
  </si>
  <si>
    <t>Bolsa Esfuerzo Terrotorial Nacional</t>
  </si>
  <si>
    <t>Bolsa Macroproyectos</t>
  </si>
  <si>
    <t>Bolsa Ola Invernal</t>
  </si>
  <si>
    <t>Bolsa Recuperados de Residuos Sólidos</t>
  </si>
  <si>
    <t>Enajenación de Vivienda de Interes Social</t>
  </si>
  <si>
    <t>Movilización de Recursos 20%</t>
  </si>
  <si>
    <t>Proyectos de ley</t>
  </si>
  <si>
    <t>Sistemas de Información afiliados y beneficiarios de las cajas de compensación Familiar</t>
  </si>
  <si>
    <t>Sistemas de Información predial, Catastro e IGAC</t>
  </si>
  <si>
    <t>Subdirección_de_Subsidio_Familiar_de_Vivienda</t>
  </si>
  <si>
    <t>Despacho_del_Viceministro_de_Agua_y_Saneamiento_Básico</t>
  </si>
  <si>
    <t>Dirección_de_Desarrollo_Sectorial</t>
  </si>
  <si>
    <t>Dirección_de_Programas</t>
  </si>
  <si>
    <t>Grupo_de_Evaluación_de_Proyectos</t>
  </si>
  <si>
    <t>Proyectos de Agua potable y Saneamiento Básico</t>
  </si>
  <si>
    <t>Grupo_de_Monitoreo_del_SGP_de_Agua_Potable_y_Saneamiento_Básico</t>
  </si>
  <si>
    <t>Programa de capacitación Sistema General de Participación</t>
  </si>
  <si>
    <t>Proyecto de Participación de agua potable y saneamiento básico</t>
  </si>
  <si>
    <t>Sistema General de Participación de Agua Potable y saneamiento Básico</t>
  </si>
  <si>
    <t>Grupo_de_Política_Sectorial</t>
  </si>
  <si>
    <t>Política de Agua y Saneamiento Básico</t>
  </si>
  <si>
    <t>Reglamento Regulación de Agua potable y Saneamiento Básico RAS</t>
  </si>
  <si>
    <t>Subdirección_de_Estructuración_de_Programas</t>
  </si>
  <si>
    <t>Plan Departamental de Agua y Saneamiento Básico</t>
  </si>
  <si>
    <t>Programa Conexiones Intradomiciliarios Acueducto y alcantarillado</t>
  </si>
  <si>
    <t>Programa de Agua y Saneamiento Básico</t>
  </si>
  <si>
    <t>Programa de Gestión de Residuos Sólidos</t>
  </si>
  <si>
    <t>Subdirección_de_Gestión_Empresarial</t>
  </si>
  <si>
    <t>Programa Cultura del Agua</t>
  </si>
  <si>
    <t>Programa de Fortalecimiento Institucional</t>
  </si>
  <si>
    <t>Programa de Modernización empresarial</t>
  </si>
  <si>
    <t>Programa Todos por el Pacífico</t>
  </si>
  <si>
    <t>Actas Comité Técnico de Proyectos</t>
  </si>
  <si>
    <t>Proyectos de Infraestructura</t>
  </si>
  <si>
    <t>Subdirección_de_Proyectos</t>
  </si>
  <si>
    <t>Grupo_de_Desarrollo_Sostenible</t>
  </si>
  <si>
    <t>Programa de Agua Subterranea</t>
  </si>
  <si>
    <t>Programa de Ahorro Uso Eficiente del Agua</t>
  </si>
  <si>
    <t>Programa de Atención de Emergencias</t>
  </si>
  <si>
    <t>Programa de Calidad del Agua</t>
  </si>
  <si>
    <t>Programa de Cambio Climatico</t>
  </si>
  <si>
    <t>Programa de Centro Urbano del Agua</t>
  </si>
  <si>
    <t xml:space="preserve">Programa de Gestión del Riesgo </t>
  </si>
  <si>
    <t>Programa de Residuos Solidos</t>
  </si>
  <si>
    <t>Programa de Saneamiento y manejo de vertimientos y cuencas hidrográficas contaminadas (SAVER)</t>
  </si>
  <si>
    <t>Subdirección_de_Asistencia_Técnica_y_Operaciones_Urbanas_Integrales</t>
  </si>
  <si>
    <t>Subdirección_de_Políticas_de_Desarrollo_Urbano_y_Territorial</t>
  </si>
  <si>
    <t>Programa de Vivienda de Interes prioritario gratuito</t>
  </si>
  <si>
    <t>Proyecto Integral desarrollo Urbano</t>
  </si>
  <si>
    <t>Proyecto macroproyecto de interes Social de primera generación</t>
  </si>
  <si>
    <t>Proyecto macroproyecto de interes Social de segunda generación</t>
  </si>
  <si>
    <t>Asistencia Técnica</t>
  </si>
  <si>
    <t>Plan de Mejoramiento Integral de Barrios</t>
  </si>
  <si>
    <t>Proyecto de Renovación Urbana</t>
  </si>
  <si>
    <t>Política Funcionamiento curadurias urbanas</t>
  </si>
  <si>
    <t>Dirección_de_Espacio_Urbano_y_Territorial</t>
  </si>
  <si>
    <t xml:space="preserve">TIPO DE PROCESO </t>
  </si>
  <si>
    <t>COMPONENTE</t>
  </si>
  <si>
    <t>CÓDIGO</t>
  </si>
  <si>
    <t>NOMBRE DEL DOCUMENTO</t>
  </si>
  <si>
    <t>TIPO DE DOCUMENTO</t>
  </si>
  <si>
    <t>VERSIÓN</t>
  </si>
  <si>
    <t>FECHA</t>
  </si>
  <si>
    <t>ESTADO DEL DOCUMENTO</t>
  </si>
  <si>
    <t>P</t>
  </si>
  <si>
    <t>L</t>
  </si>
  <si>
    <t>DD</t>
  </si>
  <si>
    <t>MM</t>
  </si>
  <si>
    <t>AAAA</t>
  </si>
  <si>
    <t>No aplica</t>
  </si>
  <si>
    <t>Vigente</t>
  </si>
  <si>
    <t>F</t>
  </si>
  <si>
    <t>Formato</t>
  </si>
  <si>
    <t>Digital</t>
  </si>
  <si>
    <t>Físico-Digital</t>
  </si>
  <si>
    <t>Por demanda</t>
  </si>
  <si>
    <t>Direccionamiento_Estratégico</t>
  </si>
  <si>
    <t>Cuenta de ID</t>
  </si>
  <si>
    <t>Proyectos</t>
  </si>
  <si>
    <t>Apoyo</t>
  </si>
  <si>
    <t>01</t>
  </si>
  <si>
    <t>14</t>
  </si>
  <si>
    <t>2.0</t>
  </si>
  <si>
    <t>7000-06</t>
  </si>
  <si>
    <t>7000-19</t>
  </si>
  <si>
    <t>7000-24</t>
  </si>
  <si>
    <t>7000-34</t>
  </si>
  <si>
    <t>7000-34.01</t>
  </si>
  <si>
    <t>7000-51</t>
  </si>
  <si>
    <t>7000-51.13</t>
  </si>
  <si>
    <t>AUL</t>
  </si>
  <si>
    <t>Atención al sector político</t>
  </si>
  <si>
    <t>Atención al usuario y atención legislativa</t>
  </si>
  <si>
    <t>Caracterización del proceso</t>
  </si>
  <si>
    <t>Caracterización</t>
  </si>
  <si>
    <t>9.0</t>
  </si>
  <si>
    <t>16</t>
  </si>
  <si>
    <t>10</t>
  </si>
  <si>
    <t>2019</t>
  </si>
  <si>
    <t xml:space="preserve">Trámite y atención de peticiones, quejas, reclamos, denuncias, sugerencias y felicitaciones </t>
  </si>
  <si>
    <t>Procedimiento</t>
  </si>
  <si>
    <t>10.0</t>
  </si>
  <si>
    <t>03</t>
  </si>
  <si>
    <t>Atención a consultas telefónicas y personalizadas</t>
  </si>
  <si>
    <t>7.0</t>
  </si>
  <si>
    <t>Atención legislativa especializada</t>
  </si>
  <si>
    <t>04</t>
  </si>
  <si>
    <t xml:space="preserve">Trámite de conceptos legislativos </t>
  </si>
  <si>
    <t>5.0</t>
  </si>
  <si>
    <t>05</t>
  </si>
  <si>
    <t xml:space="preserve">Citación para debate de control político </t>
  </si>
  <si>
    <t>06</t>
  </si>
  <si>
    <t xml:space="preserve">Coordinación de la respuesta a solicitudes de congresistas y trámite de solicitudes informales </t>
  </si>
  <si>
    <t>6.0</t>
  </si>
  <si>
    <t xml:space="preserve">Seguimiento a iniciativas legislativas , proyectos de ley y actos legislativos </t>
  </si>
  <si>
    <t>4.0</t>
  </si>
  <si>
    <t>Ficha técnica de proyectos de ley o actos legislativos</t>
  </si>
  <si>
    <t>Registro proposiciones a debate control político</t>
  </si>
  <si>
    <t>Estado de solicitudes informales</t>
  </si>
  <si>
    <t>3.0</t>
  </si>
  <si>
    <t>07</t>
  </si>
  <si>
    <t xml:space="preserve">Estado de solicitudes de información de congresistas </t>
  </si>
  <si>
    <t>09</t>
  </si>
  <si>
    <t>Agenda de citaciones y debates de proyectos de ley</t>
  </si>
  <si>
    <t>Registro Consultas Telefónicas y Personalizadas</t>
  </si>
  <si>
    <t>11</t>
  </si>
  <si>
    <t xml:space="preserve">Registro para peticiones, quejas, reclamos, denuncias, sugerencias o felicitaciones </t>
  </si>
  <si>
    <t>12</t>
  </si>
  <si>
    <t>Encuesta de Satisfacción al Usuario</t>
  </si>
  <si>
    <t>13</t>
  </si>
  <si>
    <t>Acto administrativo de desistimiento y archivo</t>
  </si>
  <si>
    <t>1.0</t>
  </si>
  <si>
    <t>26</t>
  </si>
  <si>
    <t>15</t>
  </si>
  <si>
    <t>Control revisión peticiones</t>
  </si>
  <si>
    <t>Seguimiento y control para semáforo de peticiones y/o solicitudes</t>
  </si>
  <si>
    <t>Lineamiento</t>
  </si>
  <si>
    <t>Despacho del Ministro</t>
  </si>
  <si>
    <t>Etiquetas de fila</t>
  </si>
  <si>
    <t>Total general</t>
  </si>
  <si>
    <t>Total</t>
  </si>
  <si>
    <t>CRITICIDAD DE LOS ACTIVOS</t>
  </si>
  <si>
    <t>total</t>
  </si>
  <si>
    <t>INSTRUMENTOS DE GESTIÓN DE INFORMACIÓN PÚBLICA (REGISTRO DE ACTIVOS DE INFORMACIÓN, ESQUEMA DE PUBLICACIÓN, INFORMACIÓN CLASIFICADA Y RESERVADA) - DE ACUERDO A LEY 1712 DE 2014, DECRETO 103 DE 2015 Y RESOLUCIÓN 3564 DE 2015 DE MINTIC</t>
  </si>
  <si>
    <t>Se diligencian estas columnas solo cuando la información ha sido definida como "Clasificada o Reservada"</t>
  </si>
  <si>
    <t>TABLAS DE RETENCIÓN DOCUMENTAL (TRD)</t>
  </si>
  <si>
    <t>Nombre de la Categoria de la Información</t>
  </si>
  <si>
    <t>Descripción de la Categoría de la Información</t>
  </si>
  <si>
    <t>Medio de Conservación o Soporte</t>
  </si>
  <si>
    <t>Información Publicada (Lugar de Consulta)</t>
  </si>
  <si>
    <t>Idioma</t>
  </si>
  <si>
    <t>Fecha de Generación</t>
  </si>
  <si>
    <t>Frecuencia de Actualización</t>
  </si>
  <si>
    <t>Nombre del Responsable de la Producción (Propietario)</t>
  </si>
  <si>
    <t>Nombre del Responsable de la Información (Quien la emite)</t>
  </si>
  <si>
    <t>Desagragación Geográfica</t>
  </si>
  <si>
    <t>Nivel de Clasificación</t>
  </si>
  <si>
    <t>Objetivo Legítimo de la Excepción</t>
  </si>
  <si>
    <t>Fundamento Constitucional o Legal</t>
  </si>
  <si>
    <t>Fundamento Jurídico de la Excepción</t>
  </si>
  <si>
    <t>Excepción Total o Parcial</t>
  </si>
  <si>
    <t>Fecha de Calificación</t>
  </si>
  <si>
    <t>Plazo de la Clasificación o Reserva</t>
  </si>
  <si>
    <t>¿Está en la TRD?</t>
  </si>
  <si>
    <t>Código serie y subserie documental</t>
  </si>
  <si>
    <t>Serie y subserie documental</t>
  </si>
  <si>
    <t>Tiempo total de Retención (años)</t>
  </si>
  <si>
    <t>Disposición Final</t>
  </si>
  <si>
    <t>Tradición Documental</t>
  </si>
  <si>
    <t>Soporte</t>
  </si>
  <si>
    <t>SI</t>
  </si>
  <si>
    <t>34.03</t>
  </si>
  <si>
    <t>32</t>
  </si>
  <si>
    <t>48.03</t>
  </si>
  <si>
    <t>01.01</t>
  </si>
  <si>
    <t>01.02</t>
  </si>
  <si>
    <t>01.03</t>
  </si>
  <si>
    <t>01.04</t>
  </si>
  <si>
    <t>01.05</t>
  </si>
  <si>
    <t>01.06</t>
  </si>
  <si>
    <t>01.07</t>
  </si>
  <si>
    <t>08.01</t>
  </si>
  <si>
    <t>48.01</t>
  </si>
  <si>
    <t>48.02</t>
  </si>
  <si>
    <t>48.04</t>
  </si>
  <si>
    <t>48.05</t>
  </si>
  <si>
    <t>48.06</t>
  </si>
  <si>
    <t>48.07</t>
  </si>
  <si>
    <t>48.09</t>
  </si>
  <si>
    <t>7421</t>
  </si>
  <si>
    <t>44</t>
  </si>
  <si>
    <t>26.04</t>
  </si>
  <si>
    <t>34.01</t>
  </si>
  <si>
    <t>51.13</t>
  </si>
  <si>
    <t>23</t>
  </si>
  <si>
    <t>28</t>
  </si>
  <si>
    <t>31</t>
  </si>
  <si>
    <t>63</t>
  </si>
  <si>
    <t>65</t>
  </si>
  <si>
    <t>Enlace</t>
  </si>
  <si>
    <t>UNIDAD ADMINISTRATIVA</t>
  </si>
  <si>
    <t>CODIGO DE OFICINA</t>
  </si>
  <si>
    <t>SERIES Y TIPOS DOCUMENTALES</t>
  </si>
  <si>
    <t>RETENCIÓN AG-AC</t>
  </si>
  <si>
    <t>DISPOSICIÓN FINAL</t>
  </si>
  <si>
    <t>TRADICION DOCUMENTAL</t>
  </si>
  <si>
    <t>SOPORTE</t>
  </si>
  <si>
    <t>ARCHIVO GESTIÓN</t>
  </si>
  <si>
    <t>ARCHIVO CENTRAL</t>
  </si>
  <si>
    <t>CT</t>
  </si>
  <si>
    <t>E</t>
  </si>
  <si>
    <t>M/D</t>
  </si>
  <si>
    <t>S</t>
  </si>
  <si>
    <t>O</t>
  </si>
  <si>
    <t>FISICO</t>
  </si>
  <si>
    <t>DIGITAL</t>
  </si>
  <si>
    <t>ATENCION LEGISLATIVA ESPECIALIZADA</t>
  </si>
  <si>
    <t>3</t>
  </si>
  <si>
    <t>8</t>
  </si>
  <si>
    <t>M</t>
  </si>
  <si>
    <t>19</t>
  </si>
  <si>
    <t>CONTROL POLITICO</t>
  </si>
  <si>
    <t>DISCURSOS</t>
  </si>
  <si>
    <t>INFORMES</t>
  </si>
  <si>
    <t>PROYECTOS</t>
  </si>
  <si>
    <t xml:space="preserve">Grupo de Comunicaciones Estrategicas </t>
  </si>
  <si>
    <t>34</t>
  </si>
  <si>
    <r>
      <t>Informes de Gestión</t>
    </r>
    <r>
      <rPr>
        <sz val="9"/>
        <rFont val="Verdana"/>
        <family val="2"/>
      </rPr>
      <t xml:space="preserve">
</t>
    </r>
  </si>
  <si>
    <t>PUBLICACIONES</t>
  </si>
  <si>
    <t>REGISTROS</t>
  </si>
  <si>
    <t>02</t>
  </si>
  <si>
    <t>ACTAS</t>
  </si>
  <si>
    <t>02.11</t>
  </si>
  <si>
    <t>Actas del Comité de Normalización de Cartera Minvivienda y Fonvivienda</t>
  </si>
  <si>
    <t>Grupo Conceptos</t>
  </si>
  <si>
    <t xml:space="preserve">CONCEPTOS </t>
  </si>
  <si>
    <t>18</t>
  </si>
  <si>
    <t>DERECHOS DE PETICIÓN</t>
  </si>
  <si>
    <t>Grupo de Procesos judiciales</t>
  </si>
  <si>
    <t xml:space="preserve">ACCIONES CONSTITUCIONALES </t>
  </si>
  <si>
    <t xml:space="preserve">Acción de Control Inmediato de   legalidad </t>
  </si>
  <si>
    <t>Acción de Inconstitucionalidad</t>
  </si>
  <si>
    <r>
      <t>Acción de Nulidad por Inconstitucionalidad</t>
    </r>
    <r>
      <rPr>
        <sz val="9"/>
        <color indexed="8"/>
        <rFont val="Verdana"/>
        <family val="2"/>
      </rPr>
      <t xml:space="preserve">
</t>
    </r>
  </si>
  <si>
    <t>02.03</t>
  </si>
  <si>
    <t>Actas Comité de Conciliación</t>
  </si>
  <si>
    <t>08</t>
  </si>
  <si>
    <t>CONCILIACIONES JUDICIALES</t>
  </si>
  <si>
    <r>
      <t>Conciliaciones extrajudiciales</t>
    </r>
    <r>
      <rPr>
        <sz val="9"/>
        <rFont val="Verdana"/>
        <family val="2"/>
      </rPr>
      <t/>
    </r>
  </si>
  <si>
    <t>48</t>
  </si>
  <si>
    <t xml:space="preserve">PROCESOS </t>
  </si>
  <si>
    <r>
      <t xml:space="preserve">Procesos de Expropiación </t>
    </r>
    <r>
      <rPr>
        <b/>
        <sz val="9"/>
        <rFont val="Verdana"/>
        <family val="2"/>
      </rPr>
      <t xml:space="preserve">
</t>
    </r>
  </si>
  <si>
    <t xml:space="preserve">Procesos de Llamamiento de Garantías </t>
  </si>
  <si>
    <t>Oficina  de Control Interno</t>
  </si>
  <si>
    <t>7120</t>
  </si>
  <si>
    <t>02.02</t>
  </si>
  <si>
    <t>Actas de Comité de Coordinación del Sistema de Control Interno</t>
  </si>
  <si>
    <t>3401</t>
  </si>
  <si>
    <t>34.07</t>
  </si>
  <si>
    <t xml:space="preserve">Informe de Rendición de la Cuenta Fiscal </t>
  </si>
  <si>
    <t>45</t>
  </si>
  <si>
    <t xml:space="preserve">PLANES </t>
  </si>
  <si>
    <t>45.02</t>
  </si>
  <si>
    <t>45.07</t>
  </si>
  <si>
    <t>Oficina  Asesora de Planeación</t>
  </si>
  <si>
    <t>7130</t>
  </si>
  <si>
    <t>02.09</t>
  </si>
  <si>
    <t>02.15</t>
  </si>
  <si>
    <t>Actas del Comité Institucional de Desarrollo Administrativo del Sector Vivienda Ciudad y Territorio</t>
  </si>
  <si>
    <t>40</t>
  </si>
  <si>
    <t>MANUALES</t>
  </si>
  <si>
    <t>40.01</t>
  </si>
  <si>
    <t>40.03</t>
  </si>
  <si>
    <t xml:space="preserve">Manual de Procesos y Procedimientos </t>
  </si>
  <si>
    <t>59</t>
  </si>
  <si>
    <t>SISTEMA INTEGRADO DE GESTION</t>
  </si>
  <si>
    <t>ANTEPROYECTO DE PRESUPUESTO</t>
  </si>
  <si>
    <t>51</t>
  </si>
  <si>
    <t>51.02</t>
  </si>
  <si>
    <t>Proyecto de Cooperación de Abastecimiento de Agua y Saneamiento para Zonas Rurales de Colombia</t>
  </si>
  <si>
    <t>51.03</t>
  </si>
  <si>
    <t>Proyecto de Cooperación de Renovación urbana del Centro de Administración Distrital - CAD</t>
  </si>
  <si>
    <t>51.05</t>
  </si>
  <si>
    <t>51.06</t>
  </si>
  <si>
    <r>
      <t xml:space="preserve">Proyecto de Inversión de Apoyo para el Sector de Agua Potable y Saneamiento Básico </t>
    </r>
    <r>
      <rPr>
        <b/>
        <sz val="9"/>
        <rFont val="Verdana"/>
        <family val="2"/>
      </rPr>
      <t xml:space="preserve">
</t>
    </r>
  </si>
  <si>
    <t>51.07</t>
  </si>
  <si>
    <t>Proyecto de Inversión de  Asistencia Técnica para la Reforma del sector de Agua Potable en Colombia</t>
  </si>
  <si>
    <t>51.08</t>
  </si>
  <si>
    <t xml:space="preserve">Proyecto de inversión  Consolidación de la Política de Vivienda de Interés Social y Desarrollo Territorial </t>
  </si>
  <si>
    <t>51.09</t>
  </si>
  <si>
    <t>51.10</t>
  </si>
  <si>
    <t>51.11</t>
  </si>
  <si>
    <t xml:space="preserve">Proyecto de Inversión de Reducción de la Vulnerabilidad Fiscal del Estado frente a Desastres Naturales </t>
  </si>
  <si>
    <t>51.12</t>
  </si>
  <si>
    <t xml:space="preserve">Proyecto de Inversión de Vivienda de Interés Social Urbana </t>
  </si>
  <si>
    <t>02.19</t>
  </si>
  <si>
    <t xml:space="preserve">INFORMES </t>
  </si>
  <si>
    <t xml:space="preserve">Informe de Gestión </t>
  </si>
  <si>
    <t>34.05</t>
  </si>
  <si>
    <t xml:space="preserve">Informe de Seguimiento </t>
  </si>
  <si>
    <t>PLANES</t>
  </si>
  <si>
    <t>45.01</t>
  </si>
  <si>
    <r>
      <t>Plan de Acción Institucional</t>
    </r>
    <r>
      <rPr>
        <b/>
        <sz val="9"/>
        <rFont val="Verdana"/>
        <family val="2"/>
      </rPr>
      <t xml:space="preserve">
</t>
    </r>
  </si>
  <si>
    <t>45.05</t>
  </si>
  <si>
    <t>45.10</t>
  </si>
  <si>
    <r>
      <t>Plan Indicativo Sectorial</t>
    </r>
    <r>
      <rPr>
        <sz val="9"/>
        <rFont val="Verdana"/>
        <family val="2"/>
      </rPr>
      <t xml:space="preserve">
</t>
    </r>
  </si>
  <si>
    <t>46</t>
  </si>
  <si>
    <t>POLITICAS</t>
  </si>
  <si>
    <t>46.05</t>
  </si>
  <si>
    <t>Politica en Vivienda, Ciudad y Territorio</t>
  </si>
  <si>
    <t>49</t>
  </si>
  <si>
    <t>PROGRAMAS</t>
  </si>
  <si>
    <t>49.14</t>
  </si>
  <si>
    <r>
      <t>Programa de Minorias Etnicas</t>
    </r>
    <r>
      <rPr>
        <b/>
        <sz val="9"/>
        <rFont val="Verdana"/>
        <family val="2"/>
      </rPr>
      <t xml:space="preserve">
</t>
    </r>
  </si>
  <si>
    <t>49.16</t>
  </si>
  <si>
    <t>49.17</t>
  </si>
  <si>
    <r>
      <t>Programa de Reducción de la Pobreza Extrema</t>
    </r>
    <r>
      <rPr>
        <b/>
        <sz val="9"/>
        <rFont val="Verdana"/>
        <family val="2"/>
      </rPr>
      <t xml:space="preserve">
</t>
    </r>
  </si>
  <si>
    <t>60</t>
  </si>
  <si>
    <t>SISTEMA NACIONAL DE ATENCIÓN Y REPARACION INTEGRAL A LAS VICTIMAS - SNARIV</t>
  </si>
  <si>
    <t xml:space="preserve">ACTAS </t>
  </si>
  <si>
    <t>02.10</t>
  </si>
  <si>
    <t>CIRCULARES</t>
  </si>
  <si>
    <t>13.01</t>
  </si>
  <si>
    <t>2</t>
  </si>
  <si>
    <t>45.09</t>
  </si>
  <si>
    <t>46.02</t>
  </si>
  <si>
    <t xml:space="preserve">Políticas de Gestión de la Información </t>
  </si>
  <si>
    <t>46.03</t>
  </si>
  <si>
    <t xml:space="preserve">Politica de la Tecnología de la Información y Comunicación </t>
  </si>
  <si>
    <t>46.04</t>
  </si>
  <si>
    <t>Políticas de Seguridad de la Información</t>
  </si>
  <si>
    <t>Despacho del Viceministro de Vivienda</t>
  </si>
  <si>
    <t>CONCEPTOS</t>
  </si>
  <si>
    <t>14.01</t>
  </si>
  <si>
    <t>14.02</t>
  </si>
  <si>
    <t xml:space="preserve">DERECHOS DE PETICIÓN </t>
  </si>
  <si>
    <r>
      <t>Informes a Entes de Control</t>
    </r>
    <r>
      <rPr>
        <sz val="9"/>
        <rFont val="Verdana"/>
        <family val="2"/>
      </rPr>
      <t xml:space="preserve">
</t>
    </r>
  </si>
  <si>
    <t>61</t>
  </si>
  <si>
    <t>SUBSIDIOS</t>
  </si>
  <si>
    <t>61.01</t>
  </si>
  <si>
    <r>
      <t>Subsidio Vivienda Familiar Caja de Compensación Familiar</t>
    </r>
    <r>
      <rPr>
        <b/>
        <sz val="9"/>
        <rFont val="Verdana"/>
        <family val="2"/>
      </rPr>
      <t xml:space="preserve">
</t>
    </r>
  </si>
  <si>
    <t>61.02</t>
  </si>
  <si>
    <t>Subsidio Vivenda Interes Social</t>
  </si>
  <si>
    <t>61.03</t>
  </si>
  <si>
    <t>Subsidio Fondo Nacional de Ahorro</t>
  </si>
  <si>
    <t>02.13</t>
  </si>
  <si>
    <t>Actas Comité Fiduciario</t>
  </si>
  <si>
    <t>45.12</t>
  </si>
  <si>
    <t>46.08</t>
  </si>
  <si>
    <r>
      <t xml:space="preserve">Política Habitacional </t>
    </r>
    <r>
      <rPr>
        <sz val="9"/>
        <color indexed="8"/>
        <rFont val="Verdana"/>
        <family val="2"/>
      </rPr>
      <t xml:space="preserve">  </t>
    </r>
  </si>
  <si>
    <r>
      <t>Proyectos de Ley</t>
    </r>
    <r>
      <rPr>
        <b/>
        <sz val="9"/>
        <rFont val="Verdana"/>
        <family val="2"/>
      </rPr>
      <t xml:space="preserve">
</t>
    </r>
  </si>
  <si>
    <t>Grupo Titulación y Saneamiento Predial</t>
  </si>
  <si>
    <t>ENAJENACIÓN</t>
  </si>
  <si>
    <t>26.01</t>
  </si>
  <si>
    <t>5</t>
  </si>
  <si>
    <t>26.02</t>
  </si>
  <si>
    <t>26.03</t>
  </si>
  <si>
    <t>ESCRITURACIÓN</t>
  </si>
  <si>
    <t>GRAVAMENES</t>
  </si>
  <si>
    <t>TITULACIÓN</t>
  </si>
  <si>
    <t>ZONAS DE CESIÓN</t>
  </si>
  <si>
    <t xml:space="preserve">Subdirección de Subsidio Familiar de Vivienda </t>
  </si>
  <si>
    <t>ASIGNACIÓN DE SUBSIDIO VIS</t>
  </si>
  <si>
    <t>AUDITORIAS</t>
  </si>
  <si>
    <t>Auditoria Asignación de Recursos</t>
  </si>
  <si>
    <t xml:space="preserve">BOLSAS DE RECURSOS </t>
  </si>
  <si>
    <t>Bolsa de Atentados Terroristas</t>
  </si>
  <si>
    <t>Bolsa Esfuerzo Territorial Nacional</t>
  </si>
  <si>
    <t>Bolsa Recuperadores de residuos solidos</t>
  </si>
  <si>
    <t>41</t>
  </si>
  <si>
    <t xml:space="preserve">MOVILIZACIONES   </t>
  </si>
  <si>
    <t>41.01</t>
  </si>
  <si>
    <t>Movilización de recursos</t>
  </si>
  <si>
    <t>41.02</t>
  </si>
  <si>
    <t>Movilización de recursos 20%</t>
  </si>
  <si>
    <t>57</t>
  </si>
  <si>
    <t>SISTEMAS DE INFORMACIÓN</t>
  </si>
  <si>
    <t>57.01</t>
  </si>
  <si>
    <t>Sistema de información afiliados y beneficiarios de las cajas de compensación familiar</t>
  </si>
  <si>
    <t>4</t>
  </si>
  <si>
    <t>57.02</t>
  </si>
  <si>
    <t>Sistema de Informacion Predial, Catastro e IGAC</t>
  </si>
  <si>
    <t>7222-13</t>
  </si>
  <si>
    <t>7222-13.01</t>
  </si>
  <si>
    <t>7222-23</t>
  </si>
  <si>
    <t>7222-34</t>
  </si>
  <si>
    <t>7222-34.01</t>
  </si>
  <si>
    <t>7222-34.03</t>
  </si>
  <si>
    <t>7222-51</t>
  </si>
  <si>
    <t>7222-51.16</t>
  </si>
  <si>
    <t>Proyecto Fenomeno de la Niña</t>
  </si>
  <si>
    <t>7222-51.20</t>
  </si>
  <si>
    <r>
      <t>Proyecto Promoción de oferta y demada de desplazados</t>
    </r>
    <r>
      <rPr>
        <b/>
        <sz val="9"/>
        <rFont val="Verdana"/>
        <family val="2"/>
      </rPr>
      <t xml:space="preserve">
</t>
    </r>
  </si>
  <si>
    <t>7222-51.22</t>
  </si>
  <si>
    <t>7222-51.23</t>
  </si>
  <si>
    <r>
      <t>Proyecto Vivienda Prioritaria</t>
    </r>
    <r>
      <rPr>
        <b/>
        <sz val="9"/>
        <rFont val="Verdana"/>
        <family val="2"/>
      </rPr>
      <t xml:space="preserve">
</t>
    </r>
  </si>
  <si>
    <t>7222-51.24</t>
  </si>
  <si>
    <r>
      <t>Proyecto Vivienda Saludable</t>
    </r>
    <r>
      <rPr>
        <b/>
        <sz val="9"/>
        <rFont val="Verdana"/>
        <family val="2"/>
      </rPr>
      <t xml:space="preserve">
</t>
    </r>
  </si>
  <si>
    <t>7222-53</t>
  </si>
  <si>
    <t>7222-53.01</t>
  </si>
  <si>
    <t>45.06</t>
  </si>
  <si>
    <t>49.20</t>
  </si>
  <si>
    <t>Programa de Vivienda de Interes prioritario gratituto</t>
  </si>
  <si>
    <t>51.17</t>
  </si>
  <si>
    <t>Proyecto integral desarrollo Urbano</t>
  </si>
  <si>
    <t>51.18</t>
  </si>
  <si>
    <t>51.19</t>
  </si>
  <si>
    <r>
      <t>Proyecto macroproyecto de interes Social de segunda generación</t>
    </r>
    <r>
      <rPr>
        <b/>
        <sz val="9"/>
        <rFont val="Verdana"/>
        <family val="2"/>
      </rPr>
      <t xml:space="preserve">
</t>
    </r>
  </si>
  <si>
    <t>Subdirección de políticas de desarrollo Urbano y Territorial</t>
  </si>
  <si>
    <t>Politica funcionamiento curadurias urbanas</t>
  </si>
  <si>
    <t>7232-05</t>
  </si>
  <si>
    <t>ASISTENCIA TÉCNICA</t>
  </si>
  <si>
    <t>7232-34</t>
  </si>
  <si>
    <t>7232-34.03</t>
  </si>
  <si>
    <t>7232-45</t>
  </si>
  <si>
    <t>7232-45.07</t>
  </si>
  <si>
    <t>7232-51</t>
  </si>
  <si>
    <t>7232-51.15</t>
  </si>
  <si>
    <t>Circulares informativas</t>
  </si>
  <si>
    <t>Grupo Interno Política Sectorial</t>
  </si>
  <si>
    <t xml:space="preserve">Politica en Agua y Saneamiento Básico </t>
  </si>
  <si>
    <t>REGLAMENTOS</t>
  </si>
  <si>
    <t>Reglamento Regulación de Agua  
Potable y Saneamiento Básico - RAS</t>
  </si>
  <si>
    <t>Grupo del Monitoreo del SGP de Agua Potable y Saneamiento Básico</t>
  </si>
  <si>
    <t>49.10</t>
  </si>
  <si>
    <r>
      <t>Proyectos de Ley</t>
    </r>
    <r>
      <rPr>
        <b/>
        <sz val="9"/>
        <rFont val="Ver"/>
      </rPr>
      <t xml:space="preserve">
</t>
    </r>
  </si>
  <si>
    <t>51.14</t>
  </si>
  <si>
    <t>SISTEMAS GENERAL DE PARTICIPACIÓN DE AGUA POTABLE Y SANEAMIENTO BÁSICO</t>
  </si>
  <si>
    <t xml:space="preserve"> Grupo Interno de Desarrollo Sostenible</t>
  </si>
  <si>
    <t>Programa de Ahorro  Uso eficiente del Agua</t>
  </si>
  <si>
    <t>Programa de Cambio Climático</t>
  </si>
  <si>
    <t>Programa de Gestión del Riesgo</t>
  </si>
  <si>
    <t>6</t>
  </si>
  <si>
    <t>Programa Conexiones Intradomiciliarios Acueducto y Alcantarillado</t>
  </si>
  <si>
    <t xml:space="preserve">Subdirección de Gestión Empresarial </t>
  </si>
  <si>
    <t>49.02</t>
  </si>
  <si>
    <t>49.12</t>
  </si>
  <si>
    <t>49.15</t>
  </si>
  <si>
    <t>Programa de Modernización Empresarial</t>
  </si>
  <si>
    <t>49.22</t>
  </si>
  <si>
    <t>02.17</t>
  </si>
  <si>
    <t xml:space="preserve">Grupo Interno de Evaluacion de Proyectos </t>
  </si>
  <si>
    <t>Proyectos de Agua potable y Saneamiento Basico</t>
  </si>
  <si>
    <t>Secretaría General</t>
  </si>
  <si>
    <t>02.16</t>
  </si>
  <si>
    <t>Actas de Comité Secretaría General</t>
  </si>
  <si>
    <t>34.06</t>
  </si>
  <si>
    <t>34.08</t>
  </si>
  <si>
    <t>37</t>
  </si>
  <si>
    <t>LIBROS RADICADORES</t>
  </si>
  <si>
    <t>37.02</t>
  </si>
  <si>
    <t>56</t>
  </si>
  <si>
    <t>RESOLUCIONES</t>
  </si>
  <si>
    <t>02.01</t>
  </si>
  <si>
    <t>20</t>
  </si>
  <si>
    <t>02.05</t>
  </si>
  <si>
    <t xml:space="preserve">Actas Comité de Convivencia </t>
  </si>
  <si>
    <t>02.08</t>
  </si>
  <si>
    <t>Actas Comité de Estímulos e Incentivos</t>
  </si>
  <si>
    <t>CERTIFICACIONES</t>
  </si>
  <si>
    <t>12.02</t>
  </si>
  <si>
    <t>12.03</t>
  </si>
  <si>
    <t>CONVOCATORIAS</t>
  </si>
  <si>
    <t>20.01</t>
  </si>
  <si>
    <t>30</t>
  </si>
  <si>
    <t>EVALUACION DE DESEMPEÑO</t>
  </si>
  <si>
    <t>HISTORIAS LABORALES</t>
  </si>
  <si>
    <t>80</t>
  </si>
  <si>
    <t>37.01</t>
  </si>
  <si>
    <t>Libro radicador de Actas de Posesión</t>
  </si>
  <si>
    <t>40.02</t>
  </si>
  <si>
    <t>Manual de funciones</t>
  </si>
  <si>
    <t>42</t>
  </si>
  <si>
    <t>NÓMINAS</t>
  </si>
  <si>
    <t>42.01</t>
  </si>
  <si>
    <t>42.02</t>
  </si>
  <si>
    <t>Nómina INURBE</t>
  </si>
  <si>
    <t>45.03</t>
  </si>
  <si>
    <t xml:space="preserve">  Plan de Salud Ocupacional</t>
  </si>
  <si>
    <t>49.21</t>
  </si>
  <si>
    <t>Programa Sistema Integrado de Seguridad Social y Salud en el trabajo - SG-SST</t>
  </si>
  <si>
    <t>02.12</t>
  </si>
  <si>
    <t>PROCESOS</t>
  </si>
  <si>
    <t>02.07</t>
  </si>
  <si>
    <t>Actas Comité de Ejecución Presupuestal</t>
  </si>
  <si>
    <t>02.14</t>
  </si>
  <si>
    <t>Informe Financiero</t>
  </si>
  <si>
    <t>25</t>
  </si>
  <si>
    <t>EJECUCIÓN PRESUPUESTAL</t>
  </si>
  <si>
    <t>BOLETINES DIARIOS</t>
  </si>
  <si>
    <t>12.01</t>
  </si>
  <si>
    <t>Certificado de Ingresos y Retenciones</t>
  </si>
  <si>
    <t>22</t>
  </si>
  <si>
    <t>CUENTAS POR PAGAR</t>
  </si>
  <si>
    <t>43</t>
  </si>
  <si>
    <r>
      <t xml:space="preserve">PAGOS
  </t>
    </r>
    <r>
      <rPr>
        <sz val="10"/>
        <rFont val="Arial"/>
        <family val="2"/>
      </rPr>
      <t/>
    </r>
  </si>
  <si>
    <t>43.01</t>
  </si>
  <si>
    <t>Pagos Impuestos</t>
  </si>
  <si>
    <t>43.02</t>
  </si>
  <si>
    <t>Pago Impuesto RETEICA</t>
  </si>
  <si>
    <t>43.03</t>
  </si>
  <si>
    <t>Pago Impuesto RETEFUENTE</t>
  </si>
  <si>
    <t>55</t>
  </si>
  <si>
    <t>REINTEGRO DE RECURSOS</t>
  </si>
  <si>
    <t>29</t>
  </si>
  <si>
    <t>ESTADOS FINANCIEROS</t>
  </si>
  <si>
    <t>36</t>
  </si>
  <si>
    <t>LIBROS CONTABLES</t>
  </si>
  <si>
    <t>36.01</t>
  </si>
  <si>
    <t>36.02</t>
  </si>
  <si>
    <t>36.03</t>
  </si>
  <si>
    <t>Libro de Saldos y Movimientos</t>
  </si>
  <si>
    <t xml:space="preserve"> Grupo Atención a Usuarios y Archivo</t>
  </si>
  <si>
    <t>02.06</t>
  </si>
  <si>
    <t>02.18</t>
  </si>
  <si>
    <t>Acta de Eliminación Documental</t>
  </si>
  <si>
    <t>17</t>
  </si>
  <si>
    <t>CONSECUTIVO COMUNICACIONES OFICIALES</t>
  </si>
  <si>
    <t>17.01</t>
  </si>
  <si>
    <t>17.02</t>
  </si>
  <si>
    <t>27</t>
  </si>
  <si>
    <t>ENCUESTAS DE PERCEPCIÓN</t>
  </si>
  <si>
    <t>35</t>
  </si>
  <si>
    <t>INVENTARIOS</t>
  </si>
  <si>
    <t>35.01</t>
  </si>
  <si>
    <t>PETICIONES, QUEJAS Y RECLAMOS</t>
  </si>
  <si>
    <t>50</t>
  </si>
  <si>
    <t>PROGRAMA DE GESTIÓN DOCUMENTAL</t>
  </si>
  <si>
    <t>62</t>
  </si>
  <si>
    <t>TABLA DE RETENCIÓN DOCUMENTAL</t>
  </si>
  <si>
    <t>64</t>
  </si>
  <si>
    <t>TRANSFERENCIAS DOCUMENTALES</t>
  </si>
  <si>
    <t>64.01</t>
  </si>
  <si>
    <t>64.02</t>
  </si>
  <si>
    <t>02.04</t>
  </si>
  <si>
    <t>CONTRATOS</t>
  </si>
  <si>
    <t>16.01</t>
  </si>
  <si>
    <t>Contrato de Comodato</t>
  </si>
  <si>
    <t>16.02</t>
  </si>
  <si>
    <t>Contrato de Compraventa</t>
  </si>
  <si>
    <t>16.03</t>
  </si>
  <si>
    <t>Contrato de Consultoria</t>
  </si>
  <si>
    <t>16.04</t>
  </si>
  <si>
    <r>
      <t>Contrato Interadministrativo</t>
    </r>
    <r>
      <rPr>
        <b/>
        <sz val="10"/>
        <rFont val="Arial"/>
        <family val="2"/>
      </rPr>
      <t xml:space="preserve">  </t>
    </r>
  </si>
  <si>
    <t>16.05</t>
  </si>
  <si>
    <t>Contrato de Obra</t>
  </si>
  <si>
    <t>16.06</t>
  </si>
  <si>
    <t>Contrato de Prestación de Servicios</t>
  </si>
  <si>
    <t>16.07</t>
  </si>
  <si>
    <t>Contrato de Prestación de Servicios por     
Convocatoria</t>
  </si>
  <si>
    <t>16.08</t>
  </si>
  <si>
    <t>Contrato de Suministro</t>
  </si>
  <si>
    <t>21</t>
  </si>
  <si>
    <t>CONVENIOS</t>
  </si>
  <si>
    <t>21.01</t>
  </si>
  <si>
    <t>21.02</t>
  </si>
  <si>
    <t>38</t>
  </si>
  <si>
    <t>LICENCIAS DE SOFTWARE</t>
  </si>
  <si>
    <t>39</t>
  </si>
  <si>
    <t>MANTENIMIENTO Y SOPORTE TÉCNICO</t>
  </si>
  <si>
    <t>POLÍTICAS</t>
  </si>
  <si>
    <t>46.01</t>
  </si>
  <si>
    <t>51.21</t>
  </si>
  <si>
    <t>BAJAS DE ALMACEN</t>
  </si>
  <si>
    <t>CONSECUTIVOS DE ALMACEN</t>
  </si>
  <si>
    <t>18.01</t>
  </si>
  <si>
    <t>18.02</t>
  </si>
  <si>
    <t>33</t>
  </si>
  <si>
    <t>HISTORIA DE VEHICULOS</t>
  </si>
  <si>
    <t>34.02</t>
  </si>
  <si>
    <t>Informes de Austeridad</t>
  </si>
  <si>
    <t>35.02</t>
  </si>
  <si>
    <t>35.03</t>
  </si>
  <si>
    <t>Inventario General de Bienes</t>
  </si>
  <si>
    <t>45.04</t>
  </si>
  <si>
    <t>47</t>
  </si>
  <si>
    <t>POLIZAS</t>
  </si>
  <si>
    <t>47.01</t>
  </si>
  <si>
    <t xml:space="preserve"> Póliza de Automovil</t>
  </si>
  <si>
    <t>47.02</t>
  </si>
  <si>
    <t xml:space="preserve"> Póliza de Manejo global</t>
  </si>
  <si>
    <t>47.03</t>
  </si>
  <si>
    <t xml:space="preserve"> Póliza de Responsabilidad Servidores Públicos</t>
  </si>
  <si>
    <t>47.04</t>
  </si>
  <si>
    <t xml:space="preserve"> Póliza de Responsabilidad Civil  
 Extracontractual</t>
  </si>
  <si>
    <t>47.05</t>
  </si>
  <si>
    <t>Póliza Todo riesgo y daños materiales</t>
  </si>
  <si>
    <t>Fondo Nacional de Vivienda - FONVIVIENDA</t>
  </si>
  <si>
    <t>7112-01</t>
  </si>
  <si>
    <t>7112-01.01</t>
  </si>
  <si>
    <r>
      <t xml:space="preserve">Acción de Control Inmediato de legalidad </t>
    </r>
    <r>
      <rPr>
        <sz val="9"/>
        <color indexed="8"/>
        <rFont val="Arial"/>
        <family val="2"/>
      </rPr>
      <t xml:space="preserve">
</t>
    </r>
  </si>
  <si>
    <t>7112-01.02</t>
  </si>
  <si>
    <t>7112-01.03</t>
  </si>
  <si>
    <t>7112-01.04</t>
  </si>
  <si>
    <t>7112-01.05</t>
  </si>
  <si>
    <r>
      <t>Acción de Nulidad por Inconstitucionalidad</t>
    </r>
    <r>
      <rPr>
        <sz val="9"/>
        <color indexed="8"/>
        <rFont val="Arial"/>
        <family val="2"/>
      </rPr>
      <t xml:space="preserve">
</t>
    </r>
  </si>
  <si>
    <t>7112-01.06</t>
  </si>
  <si>
    <t>7112-01.07</t>
  </si>
  <si>
    <t>7112-02</t>
  </si>
  <si>
    <t>7112-02.01</t>
  </si>
  <si>
    <t>ACUERDOS</t>
  </si>
  <si>
    <t>03.01</t>
  </si>
  <si>
    <t>7411-04</t>
  </si>
  <si>
    <t>7412-05</t>
  </si>
  <si>
    <t>06.01</t>
  </si>
  <si>
    <r>
      <t xml:space="preserve">Circulares Informativas
</t>
    </r>
    <r>
      <rPr>
        <sz val="9"/>
        <rFont val="Arial"/>
        <family val="2"/>
      </rPr>
      <t>Circular</t>
    </r>
  </si>
  <si>
    <t>06.02</t>
  </si>
  <si>
    <t>10.01</t>
  </si>
  <si>
    <t>10.02</t>
  </si>
  <si>
    <t>7410-10.03</t>
  </si>
  <si>
    <t>7112-07</t>
  </si>
  <si>
    <t>7112-07.01</t>
  </si>
  <si>
    <r>
      <t>Conciliaciones extrajudiciales</t>
    </r>
    <r>
      <rPr>
        <sz val="9"/>
        <rFont val="Arial"/>
        <family val="2"/>
      </rPr>
      <t/>
    </r>
  </si>
  <si>
    <t>7411-08</t>
  </si>
  <si>
    <t>7413-09</t>
  </si>
  <si>
    <t>7112-11</t>
  </si>
  <si>
    <t>7112-11.01</t>
  </si>
  <si>
    <t>7112-11.02</t>
  </si>
  <si>
    <r>
      <t xml:space="preserve">Procesos de Expropiación </t>
    </r>
    <r>
      <rPr>
        <sz val="9"/>
        <rFont val="Arial"/>
        <family val="2"/>
      </rPr>
      <t/>
    </r>
  </si>
  <si>
    <t>7112-11.03</t>
  </si>
  <si>
    <t xml:space="preserve">Procesos de Llamamiento de Garantía  </t>
  </si>
  <si>
    <t>7112-11.04</t>
  </si>
  <si>
    <t>7112-11.05</t>
  </si>
  <si>
    <t>7112-11.06</t>
  </si>
  <si>
    <r>
      <t>Procesos Laborales Ordinarios</t>
    </r>
    <r>
      <rPr>
        <b/>
        <sz val="9"/>
        <rFont val="Arial"/>
        <family val="2"/>
      </rPr>
      <t xml:space="preserve">
</t>
    </r>
  </si>
  <si>
    <t>7112-11.08</t>
  </si>
  <si>
    <t xml:space="preserve">Programa de Vivienda de Interes prioritario </t>
  </si>
  <si>
    <t xml:space="preserve">Proyecto macroproyecto de Vivienda de interes Social </t>
  </si>
  <si>
    <t>13.07</t>
  </si>
  <si>
    <t>(en blanco)</t>
  </si>
  <si>
    <t>Nacional</t>
  </si>
  <si>
    <t>Municipal</t>
  </si>
  <si>
    <t xml:space="preserve">PROCESO </t>
  </si>
  <si>
    <t>LIDER</t>
  </si>
  <si>
    <t>Líder 13</t>
  </si>
  <si>
    <t>Líder 17</t>
  </si>
  <si>
    <t>Líder 18</t>
  </si>
  <si>
    <t>Líder 19</t>
  </si>
  <si>
    <t>NO</t>
  </si>
  <si>
    <t>Desagregación Geográfica</t>
  </si>
  <si>
    <t>Área / Dependencia
Responsable de la Producción de la Información</t>
  </si>
  <si>
    <t>Código TRD</t>
  </si>
  <si>
    <t>Líder del proceso: Director de Espacio Urbano y Territorial</t>
  </si>
  <si>
    <t>Líder del proceso: Director de Desarrollo Sectorial DDS y Director de Programas DP.</t>
  </si>
  <si>
    <t>Líder del proceso: Director de Inversiones en Vivienda de Interés Social -DIVIS y Director del Sistema Habitacional -DSH</t>
  </si>
  <si>
    <t>Jorge Arcecio Cañaveral Rojas</t>
  </si>
  <si>
    <t>Isidro Melquicedec Bastidas Yela</t>
  </si>
  <si>
    <t>Carmen Luz Consuegra Peña</t>
  </si>
  <si>
    <t>Líder del proceso: Asesor del Despacho del Ministro Agenda Legislativa - Asesor del Despacho del Ministro Asuntos Internacionales y Cooperación. (Grado 18 - 16)</t>
  </si>
  <si>
    <t>Juan Carlos Covilla Martinez</t>
  </si>
  <si>
    <t xml:space="preserve">Luz Amparo Hernandez Solano </t>
  </si>
  <si>
    <t>Julio Cesar Piñillos Patiño</t>
  </si>
  <si>
    <t xml:space="preserve">Wilber Jimenez Hernandez </t>
  </si>
  <si>
    <t xml:space="preserve">Carlos Gabriel Gutierrez Pacheco </t>
  </si>
  <si>
    <t>Camilo Andres Acosta Acosta</t>
  </si>
  <si>
    <t>Catalina Franco Gomez</t>
  </si>
  <si>
    <t>Carolina Montoya Muñoz</t>
  </si>
  <si>
    <t>Olga Yaneth Aragon Sanchez</t>
  </si>
  <si>
    <t>Excel, word, PDF, PowerPoint</t>
  </si>
  <si>
    <t>DESPACHO DEL MINISTRO</t>
  </si>
  <si>
    <t>OFICINA ASESORA JURÍDICA</t>
  </si>
  <si>
    <t>GRUPO DE ACCIONES CONSTITUCIONALES</t>
  </si>
  <si>
    <t>GRUPO DE CONCEPTOS</t>
  </si>
  <si>
    <t>GRUPO DE PROCESOS JUDICIALES</t>
  </si>
  <si>
    <t>OFICINA DE CONTROL INTERNO</t>
  </si>
  <si>
    <t>OFICINA ASESORA DE PLANEACIÓN</t>
  </si>
  <si>
    <t>GRUPO DE PRESUPUESTO Y PROYECTOS DE INVERSIÓN</t>
  </si>
  <si>
    <t>GRUPO DE PLANEACIÓN Y SEGUIMIENTO</t>
  </si>
  <si>
    <t>GRUPO DE INNOVACIÓN Y MEJORAMIENTO INSTITUCIONAL</t>
  </si>
  <si>
    <t>OFICINA DE TECNOLOGÍAS DE LA INFORMACIÓN Y LAS COMUNICACIONES</t>
  </si>
  <si>
    <t>GRUPO DE APOYO TECNOLÓGICO - GAT</t>
  </si>
  <si>
    <t>DESPACHO DEL VICEMINISTRO DE VIVIENDA</t>
  </si>
  <si>
    <t>DIRECCIÓN DE ESPACIO URBANO Y TERRITORIAL</t>
  </si>
  <si>
    <t>SUBDIRECCIÓN DE ASISTENCIA TECNICA Y OPERACIONES URBANAS INTEGRALES</t>
  </si>
  <si>
    <t>SUBDIRECCIÓN DE POLÍTICAS DE DESARROLLO URBANO Y TERRITORIAL</t>
  </si>
  <si>
    <t>DIRECCIÓN DE INVERSIONES EN VIVIENDA DE INTERÉS SOCIAL</t>
  </si>
  <si>
    <t>SUBDIRECCIÓN DE PROMOCIÓN Y APOYO TÉCNICO</t>
  </si>
  <si>
    <t>SUBDIRECCIÓN DE SUBSIDIO FAMILIAR DE VIVIENDA</t>
  </si>
  <si>
    <t>DIRECCIÓN DEL SISTEMA HABITACIONAL</t>
  </si>
  <si>
    <t>GRUPO TITULACIÓN Y SANEAMIENTO PREDIAL</t>
  </si>
  <si>
    <t>DESPACHO DEL VICEMINISTRO DE AGUA Y SANEAMIENTO BÁSICO</t>
  </si>
  <si>
    <t>DIRECCIÓN DE DESARROLLO SECTORIAL</t>
  </si>
  <si>
    <t>GRUPO DE POLITICA SECTORIAL</t>
  </si>
  <si>
    <t>GRUPO DE MONITOREO DEL SISTEMA GENERAL DE PARTICIPACIONES DE AGUA POTABLE Y SANEASMIENTO BÁSICO</t>
  </si>
  <si>
    <t>GRUPO DE DESARROLLO SOSTENIBLE</t>
  </si>
  <si>
    <t>DIRECCIÓN DE PROGRAMAS</t>
  </si>
  <si>
    <t>SUBDIRECCIÓN DE ESTRUCTURACION DE PROGRAMAS</t>
  </si>
  <si>
    <t>SUBDIRECCIÓN DE GESTIÓN EMPRESARIAL</t>
  </si>
  <si>
    <t>SUBDIRECCIÓN DE PROYECTOS</t>
  </si>
  <si>
    <t>GRUPO INTERNO DE EVALUACION DE PROYECTOS</t>
  </si>
  <si>
    <t>SECRETARIA GENERAL</t>
  </si>
  <si>
    <t>GRUPO DE CONTROL INTERNO DISCIPLINARIO</t>
  </si>
  <si>
    <t>GRUPO DE TALENTO HUMANO</t>
  </si>
  <si>
    <t>SUBDIRECCIÓN DE FINANZAS Y PRESUPUESTO</t>
  </si>
  <si>
    <t>GRUPO DE CONTABILIDAD</t>
  </si>
  <si>
    <t>GRUPO DE PRESUPUESTO Y CUENTAS</t>
  </si>
  <si>
    <t>GRUPO DE TESORERIA</t>
  </si>
  <si>
    <t>SUBDIRECCIÓN DE SERVICIOS ADMINISTRATIVOS</t>
  </si>
  <si>
    <t>GRUPO DE ATENCION AL USUARIO Y ARCHIVO</t>
  </si>
  <si>
    <t>GRUPO DE CONTRATOS</t>
  </si>
  <si>
    <t>GRUPO DE RECURSOS FISICOS</t>
  </si>
  <si>
    <t>49.23</t>
  </si>
  <si>
    <t>49.24</t>
  </si>
  <si>
    <t>49.25</t>
  </si>
  <si>
    <t>49.26</t>
  </si>
  <si>
    <t>49.27</t>
  </si>
  <si>
    <t>49.28</t>
  </si>
  <si>
    <t>49.29</t>
  </si>
  <si>
    <t>49.30</t>
  </si>
  <si>
    <t>49.31</t>
  </si>
  <si>
    <t>49.32</t>
  </si>
  <si>
    <t>2.9</t>
  </si>
  <si>
    <t>21.</t>
  </si>
  <si>
    <t>3.13</t>
  </si>
  <si>
    <t>3.19</t>
  </si>
  <si>
    <t>43.8</t>
  </si>
  <si>
    <t>43.10</t>
  </si>
  <si>
    <t>2.3</t>
  </si>
  <si>
    <t>2.4</t>
  </si>
  <si>
    <t>2.5</t>
  </si>
  <si>
    <t>3.4</t>
  </si>
  <si>
    <t>3.5</t>
  </si>
  <si>
    <t>3.2</t>
  </si>
  <si>
    <t>3.14</t>
  </si>
  <si>
    <t>43.1</t>
  </si>
  <si>
    <t>43.2</t>
  </si>
  <si>
    <t>43.4</t>
  </si>
  <si>
    <t>43.5</t>
  </si>
  <si>
    <t>58.1</t>
  </si>
  <si>
    <t>3.7</t>
  </si>
  <si>
    <t>30.1</t>
  </si>
  <si>
    <t>36.1</t>
  </si>
  <si>
    <t>46.4</t>
  </si>
  <si>
    <t>2.11</t>
  </si>
  <si>
    <t>12.1</t>
  </si>
  <si>
    <t>43.12</t>
  </si>
  <si>
    <t>43.15</t>
  </si>
  <si>
    <t>46.1</t>
  </si>
  <si>
    <t>46.3</t>
  </si>
  <si>
    <t>3.15</t>
  </si>
  <si>
    <t>51.3</t>
  </si>
  <si>
    <t>26.14</t>
  </si>
  <si>
    <t>14.1</t>
  </si>
  <si>
    <t>14.2</t>
  </si>
  <si>
    <t>62.1</t>
  </si>
  <si>
    <t>62.2</t>
  </si>
  <si>
    <t>62.3</t>
  </si>
  <si>
    <t>3.1</t>
  </si>
  <si>
    <t>25.4</t>
  </si>
  <si>
    <t>26.8</t>
  </si>
  <si>
    <t>26.9</t>
  </si>
  <si>
    <t>26.10</t>
  </si>
  <si>
    <t>3.8</t>
  </si>
  <si>
    <t>26.13</t>
  </si>
  <si>
    <t>26.2</t>
  </si>
  <si>
    <t>26.5</t>
  </si>
  <si>
    <t>26.7</t>
  </si>
  <si>
    <t>25.1</t>
  </si>
  <si>
    <t>26.12</t>
  </si>
  <si>
    <t>3.12</t>
  </si>
  <si>
    <t>52.1</t>
  </si>
  <si>
    <t>52.2</t>
  </si>
  <si>
    <t>52.3</t>
  </si>
  <si>
    <t>53.1</t>
  </si>
  <si>
    <t>54.1</t>
  </si>
  <si>
    <t>54.2</t>
  </si>
  <si>
    <t>54.3</t>
  </si>
  <si>
    <t>26.3</t>
  </si>
  <si>
    <t>55.2</t>
  </si>
  <si>
    <t>49.1</t>
  </si>
  <si>
    <t>49.2</t>
  </si>
  <si>
    <t>49.3</t>
  </si>
  <si>
    <t>49.4</t>
  </si>
  <si>
    <t>49.5</t>
  </si>
  <si>
    <t>61.1</t>
  </si>
  <si>
    <t>61.2</t>
  </si>
  <si>
    <t>51.15</t>
  </si>
  <si>
    <t>25.3</t>
  </si>
  <si>
    <t>46.2</t>
  </si>
  <si>
    <t>50.1</t>
  </si>
  <si>
    <t>50.2</t>
  </si>
  <si>
    <t>50.3</t>
  </si>
  <si>
    <t>50.4</t>
  </si>
  <si>
    <t>50.5</t>
  </si>
  <si>
    <t>50.6</t>
  </si>
  <si>
    <t>51.16</t>
  </si>
  <si>
    <t>25.2</t>
  </si>
  <si>
    <t>3.10</t>
  </si>
  <si>
    <t>3.17</t>
  </si>
  <si>
    <t>51.2</t>
  </si>
  <si>
    <t>26.1</t>
  </si>
  <si>
    <t>43.6</t>
  </si>
  <si>
    <t>3.9</t>
  </si>
  <si>
    <t>51.5</t>
  </si>
  <si>
    <t>51.7</t>
  </si>
  <si>
    <t>51.8</t>
  </si>
  <si>
    <t>3.6</t>
  </si>
  <si>
    <t>43.14</t>
  </si>
  <si>
    <t>51.6</t>
  </si>
  <si>
    <t>49.18</t>
  </si>
  <si>
    <t>49.19</t>
  </si>
  <si>
    <t>51.1</t>
  </si>
  <si>
    <t>2.12</t>
  </si>
  <si>
    <t>26.6</t>
  </si>
  <si>
    <t>26.4</t>
  </si>
  <si>
    <t>34.2</t>
  </si>
  <si>
    <t>26.11</t>
  </si>
  <si>
    <t>2.2</t>
  </si>
  <si>
    <t>2.6</t>
  </si>
  <si>
    <t>2.10</t>
  </si>
  <si>
    <t>11.1</t>
  </si>
  <si>
    <t>11.2</t>
  </si>
  <si>
    <t>19.1</t>
  </si>
  <si>
    <t>34.1</t>
  </si>
  <si>
    <t>36.2</t>
  </si>
  <si>
    <t>43.3</t>
  </si>
  <si>
    <t>43.13</t>
  </si>
  <si>
    <t>43.16</t>
  </si>
  <si>
    <t>51.9</t>
  </si>
  <si>
    <t>3.16</t>
  </si>
  <si>
    <t>3.18</t>
  </si>
  <si>
    <t>33.1</t>
  </si>
  <si>
    <t>2.13</t>
  </si>
  <si>
    <t>7.1</t>
  </si>
  <si>
    <t>16.1</t>
  </si>
  <si>
    <t>16.2</t>
  </si>
  <si>
    <t>31.1</t>
  </si>
  <si>
    <t>31.2</t>
  </si>
  <si>
    <t>31.3</t>
  </si>
  <si>
    <t>31.4</t>
  </si>
  <si>
    <t>31.5</t>
  </si>
  <si>
    <t>31.6</t>
  </si>
  <si>
    <t>31.7</t>
  </si>
  <si>
    <t>31.8</t>
  </si>
  <si>
    <t>43.9</t>
  </si>
  <si>
    <t>43.11</t>
  </si>
  <si>
    <t>44.1</t>
  </si>
  <si>
    <t>44.2</t>
  </si>
  <si>
    <t>45.1</t>
  </si>
  <si>
    <t>2.8</t>
  </si>
  <si>
    <t>17.1</t>
  </si>
  <si>
    <t>17.2</t>
  </si>
  <si>
    <t>17.3</t>
  </si>
  <si>
    <t>17.4</t>
  </si>
  <si>
    <t>17.5</t>
  </si>
  <si>
    <t>17.6</t>
  </si>
  <si>
    <t>17.7</t>
  </si>
  <si>
    <t>18.1</t>
  </si>
  <si>
    <t>18.2</t>
  </si>
  <si>
    <t>13.1</t>
  </si>
  <si>
    <t>13.2</t>
  </si>
  <si>
    <t>13.3</t>
  </si>
  <si>
    <t>3.11</t>
  </si>
  <si>
    <t>32.1</t>
  </si>
  <si>
    <t>32.2</t>
  </si>
  <si>
    <t>43.7</t>
  </si>
  <si>
    <t>47.1</t>
  </si>
  <si>
    <t>47.2</t>
  </si>
  <si>
    <t>47.3</t>
  </si>
  <si>
    <t>47.4</t>
  </si>
  <si>
    <t>47.5</t>
  </si>
  <si>
    <t>PONENCIAS DE CONTROL POLÍTICO</t>
  </si>
  <si>
    <t>ACTAS Y ACUERDOS ÓRGANO COLEGIADO DE ADMINISTRACIÓN Y DECISIÓN - OCAD</t>
  </si>
  <si>
    <t>BANCO DE PROGRAMAS Y PROYECTOS DE INVERSIÓN NACIONAL  - BPIN</t>
  </si>
  <si>
    <t>MODIFICACIONES PRESUPUESTALES</t>
  </si>
  <si>
    <t>REPORTE DE AVANCE A LA GESTIÓN - FURAG</t>
  </si>
  <si>
    <t>OFERTA INSTITUCIONAL VIVIENDA DE INTERÉS SOCIAL</t>
  </si>
  <si>
    <t>BOLSA DE RECURSOS</t>
  </si>
  <si>
    <t>FORMULACIÓN DE POLITICAS E INSTRUMENTACIÓN NORMATIVA</t>
  </si>
  <si>
    <t>DECRETOS</t>
  </si>
  <si>
    <t>CERTIFICADOS DE DISPONIBILIDAD PRESUPUESTAL</t>
  </si>
  <si>
    <t>BOLETÍNES DIARIOS DE TESORERÍA</t>
  </si>
  <si>
    <t>HISTORIALES DE BIENES INMUEBLES</t>
  </si>
  <si>
    <t>NOTIFICACIONES</t>
  </si>
  <si>
    <t>ORDENES DE COMPRA</t>
  </si>
  <si>
    <t>HISTORIALES DE VEHÍCULOS</t>
  </si>
  <si>
    <t>SERVICIOS PÚBLICOS</t>
  </si>
  <si>
    <t>ESTUDIOS TÉCNICOS PARA PROYECTOS NORMATIVOS</t>
  </si>
  <si>
    <t>INFORMES A ENTES DE CONTROL</t>
  </si>
  <si>
    <t xml:space="preserve">PROCESOS DE ATENCIÓN LEGISLATIVA ESPECIALIZADA </t>
  </si>
  <si>
    <t>INFORME DE SEGUIMIENTO A MEDIOS DE COMUNICACIÓN</t>
  </si>
  <si>
    <t>INFORMES DE GESTIÓN</t>
  </si>
  <si>
    <t>PROGRAMA DE PUBLICACIONES</t>
  </si>
  <si>
    <t>REGISTROS AUDIOVISUALES</t>
  </si>
  <si>
    <t>ACCIONES DE CUMPLIMIENTO</t>
  </si>
  <si>
    <t>ACCIONES DE GRUPO</t>
  </si>
  <si>
    <t>ACCIONES DE INCONSTITUCIONALIDAD</t>
  </si>
  <si>
    <t>ACCIONES DE NULIDAD POR INCONSTITUCIONALIDAD</t>
  </si>
  <si>
    <t>ACCIONES DE TUTELA</t>
  </si>
  <si>
    <t>ACCIONES POPULARES</t>
  </si>
  <si>
    <t>ACTAS COMITÉ DE CONCILIACIÓN</t>
  </si>
  <si>
    <t>CONCEPTOS JURÍDICOS</t>
  </si>
  <si>
    <t>ACTAS DE COMITÉ DE CONCILIACIÓN</t>
  </si>
  <si>
    <t>CONCILIACIONES EXTRAJUDICIALES</t>
  </si>
  <si>
    <t>PROCESOS DE ACCIÓN DE DOMINIO</t>
  </si>
  <si>
    <t>PROCESOS DE COBRO COACTIVO</t>
  </si>
  <si>
    <t>PROCESOS DE CONTROVERSIA CONTRACTUAL</t>
  </si>
  <si>
    <t>PROCESOS DE EXPROPIACIÓN</t>
  </si>
  <si>
    <t>PROCESOS DE LLAMAMIENTO DE GARANTÍAS</t>
  </si>
  <si>
    <t>PROCESOS DE NULIDAD SIMPLE</t>
  </si>
  <si>
    <t>PROCESOS DE NULIDAD Y RESTABLECIMIENTO DEL DERECHO</t>
  </si>
  <si>
    <t>PROCESOS DE PERTENENCIA</t>
  </si>
  <si>
    <t>PROCESOS DE REPARACIÓN DIRECTA</t>
  </si>
  <si>
    <t>PROCESOS DE RESTITUCIÓN DE TIERRA</t>
  </si>
  <si>
    <t>PROCESOS EJECUTIVOS</t>
  </si>
  <si>
    <t>PROCESOS EJECUTIVOS CONEXOS</t>
  </si>
  <si>
    <t>PROCESOS EJECUTIVOS HIPOTECARIOS</t>
  </si>
  <si>
    <t>PROCESOS EJECUTIVOS SINGULARES</t>
  </si>
  <si>
    <t>PROCESOS JUDICIALES ACCIÓN RESOLUTORIA</t>
  </si>
  <si>
    <t>PROCESOS JUDICIALES INDEMNIZACIÓN POR RESPONSABILIDAD CIVIL</t>
  </si>
  <si>
    <t>PROCESOS JUDICIALES PRESCRIPCIÓN OBLIGACIÓN HIPOTECARIA</t>
  </si>
  <si>
    <t>PROCESOS JUDICIALES SIMULACIÓN</t>
  </si>
  <si>
    <t>PROCESOS LABORALES ORDINARIOS</t>
  </si>
  <si>
    <t>PROCESOS ORDINARIOS CIVILES</t>
  </si>
  <si>
    <t>PROCESOS ORDINARIOS LABORALES</t>
  </si>
  <si>
    <t>PROCESOS PENALES</t>
  </si>
  <si>
    <t>ACTAS DE COMITÉ DE COORDINACIÓN DEL SISTEMA DE CONTROL INTERNO</t>
  </si>
  <si>
    <t>INFORMES POR DISPOSICIÓN NORMATIVA</t>
  </si>
  <si>
    <t>PLANES DE AUDITORIAS</t>
  </si>
  <si>
    <t>PLANES DE MEJORAMIENTO INSTITUCIONAL</t>
  </si>
  <si>
    <t>ACTAS COMITÉ DE GERENCIA</t>
  </si>
  <si>
    <t>ACTAS COMITÉ INSTITUCIONAL DE GESTIÓN Y DESEMPEÑO</t>
  </si>
  <si>
    <t>ACTAS COMITÉ SECTORIAL DE GESTIÓN Y DESEMPEÑO</t>
  </si>
  <si>
    <t>INFORMES A OTRAS ENTIDADES</t>
  </si>
  <si>
    <t>INFORME DE RENDICIÓN DE CUENTAS Y PARTICIPACIÓN CIUDADANA</t>
  </si>
  <si>
    <t>INFORMES DE GESTIÓN INSTITUCIONAL</t>
  </si>
  <si>
    <t>PLAN ANTICORRUPCIÓN DE ATENCIÓN AL CIUDADANO (INCLUYE RENDICIÓN DE CUENTAS Y PARTICIPACIÓN CIUDADANA)</t>
  </si>
  <si>
    <t>PLAN DE ACCIÓN INSTITUCIONAL</t>
  </si>
  <si>
    <t>PLAN ESTRATÉGICO INSTITUCIONAL</t>
  </si>
  <si>
    <t>PLAN ESTRATÉGICO SECTORIAL</t>
  </si>
  <si>
    <t>REPORTES A TABLEROS DE CONTROL</t>
  </si>
  <si>
    <t>INFORMES DE  IMPLEMENTACIÓN DEL MIPG</t>
  </si>
  <si>
    <t>INSTRUMENTOS DE LOS PROCESOS DEL SISTEMA INTEGRADO DE GESTIÓN</t>
  </si>
  <si>
    <t>MANUAL DEL MODELO INTEGRADO DE PLANEACIÓNY GESTIÓN</t>
  </si>
  <si>
    <t>POLÍTICAS DE GESTIÓN DEL MODELO INTEGRADO DE PLANEACCIÓN Y GESTIÓN</t>
  </si>
  <si>
    <t>ACTAS DE COMITÉ DE GOBIERNO EN LÍNEA</t>
  </si>
  <si>
    <t>CIRCULARES INFORMATIVAS</t>
  </si>
  <si>
    <t>PLANES DE SEGURIDAD DE LA INFORMACIÓN</t>
  </si>
  <si>
    <t xml:space="preserve">PLANES ESTRATÉGICOS DE LAS TECNOLOGÍAS DE LA INFORMACIÓN </t>
  </si>
  <si>
    <t>POLÍTICA DE LA TECNOLOGÍA DE LA INFORMACIÓN Y DE LA COMUNICACIÓN</t>
  </si>
  <si>
    <t>POLÍTICAS DE GESTIÓN DE LA INFORMACIÓN</t>
  </si>
  <si>
    <t>INFORMES DE MANTENIMIENTO Y SOPORTE TÉCNICO</t>
  </si>
  <si>
    <t>PROGRAMA DE CONSERVACIÓN DE BACK UPS</t>
  </si>
  <si>
    <t>PROYECTOS TECNOLÓGICOS INFORMÁTICOS</t>
  </si>
  <si>
    <t>CONCEPTOS TÉCNICOS</t>
  </si>
  <si>
    <t>SUBSIDIO FONDO NACIONAL DEL AHORRO</t>
  </si>
  <si>
    <t>SUBSIDIO VIVIENDA FAMILIAR CAJA DE COMPENSACIÓN FAMILIAR</t>
  </si>
  <si>
    <t>SUBSIDIO VIVIENDA INTERÉS SOCIAL</t>
  </si>
  <si>
    <t>INFORME A IMPLEMENTACIÓN DE LOS PROGRAMAS PARA EL DESARROLLO DE LA POLÍTICA DE VIVIENDA</t>
  </si>
  <si>
    <t>ESTUDIOS TÉCNICOS PARA PROYECTOS NORMATIVOS DE DESARROLLO URBANO Y TERRITORIAL</t>
  </si>
  <si>
    <t>PROYECTOS INTEGRALES DE DESARROLLO URBANO</t>
  </si>
  <si>
    <t>PROYECTOS MACROPROYECTOS DE INTERÉS SOCIAL DE PRIMERA GENERACIÓN</t>
  </si>
  <si>
    <t>PROYECTOS MACROPROYECTOS DE INTERÉS SOCIAL DE SEGUNDA GENERACIÓN</t>
  </si>
  <si>
    <t>INFORMES DE ASISTENCIA TÉCNICA</t>
  </si>
  <si>
    <t>PROYECTOS TASA COMPENSADA (RESOLUCIÓN 300 / 2015 MVCT)</t>
  </si>
  <si>
    <t>PROYECTO DE MEJORAMIENTO INTEGRAL DE BARRIOS</t>
  </si>
  <si>
    <t>PROYECTOS DE EQUIPAMIENTOS</t>
  </si>
  <si>
    <t>PROYECTOS DE RENOVACIÓN URBANA</t>
  </si>
  <si>
    <t>ESTUDIO PARA LA VIABILIDAD DE CURADORES URBANOS</t>
  </si>
  <si>
    <t>PROYECTOS NORMATIVOS DE DESARROLLO URBANO Y TERRITORIAL</t>
  </si>
  <si>
    <t>INFORMES DE FUNCIONAMIENTO CURADURÍAS URBANAS</t>
  </si>
  <si>
    <t>PROGRAMA DE VIVIENDA DE INTERES PRIORITARIO PARA AHORRADORES VIPA</t>
  </si>
  <si>
    <t>PROGRAMA DE VIVIENDA GRATUITA PVG 1</t>
  </si>
  <si>
    <t>PROGRAMA DE VIVIENDA GRATUITA PVG 2</t>
  </si>
  <si>
    <t>PROGRAMAS DE VIVIENDA NUEVAS ADMINISTRACIONES</t>
  </si>
  <si>
    <t>PROGRAMA , VIVIENDA SALUDABLE</t>
  </si>
  <si>
    <t>PROGRAMA FENOMENO  DE LA NIÑA</t>
  </si>
  <si>
    <t>PROGRAMA PROMOCIÓN DE OFERTA Y DEMANDA DE DESPLAZADOS</t>
  </si>
  <si>
    <t>PROYECTOS  DECLARADOS EN INCUMPLIMIENTO</t>
  </si>
  <si>
    <t>REGISTROS DE OFERENTES</t>
  </si>
  <si>
    <t>PROCESO DE AUTORIZACIÓN DE MOVILIZACIÓN DE RECURSOS</t>
  </si>
  <si>
    <t>PROCESO DE AUTORIZACIÓN DE MOVILIZACIÓN DE RECURSOS DEL 20%</t>
  </si>
  <si>
    <t>PROCESO DE AUTORIZACIÓN PAGOS</t>
  </si>
  <si>
    <t>PROCESOS DE ENAJENACIÓN DE VIVIENDA</t>
  </si>
  <si>
    <t>PROCESOS ADMINISTRATIVO SANCIONATORIO SUBSIDIO LEGALIZADO</t>
  </si>
  <si>
    <t>PROCESOS ADMINISTRATIVO SANCIONATORIO-SUBSIDIO NO LEGALIZADO Y DE RECHAZO</t>
  </si>
  <si>
    <t>SISTEMA DE INFORMACIÓN AFILIADOS Y BENEFICIARIOS DE LAS CAJAS DE COMPENSACIÓN FAMILIAR</t>
  </si>
  <si>
    <t>SISTEMA DE INFORMACIÓN PREDIAL, CATASTRO E IGAC</t>
  </si>
  <si>
    <t>PROGRAMAS DE VIVIENDA</t>
  </si>
  <si>
    <t>POLÍTICA HABITACIONAL</t>
  </si>
  <si>
    <t>PROCESOS DE  ENAJENACIÓN A INSTITUCIONES RELIGIOSAS E IGLESIAS</t>
  </si>
  <si>
    <t>PROCESOS DE CESIÓN A TÍTULO GRATUITO</t>
  </si>
  <si>
    <t>PROCESOS DE CESIÓN A TÍTULO GRATUITO DE BIENES DE USO PÚBLICO Y/O ZONAS DE CESIÓN</t>
  </si>
  <si>
    <t xml:space="preserve">PROCESOS DE ENAJENACIÓN A OCUPANTES </t>
  </si>
  <si>
    <t>PROCESOS DE LEVANTAMIENTO GRAVÁMENES</t>
  </si>
  <si>
    <t>PROCESOS DE TRANSFERENCIA DE DOMINIO</t>
  </si>
  <si>
    <t>PROGRAMAS NACIONALES DE TITULACIÓN</t>
  </si>
  <si>
    <t>ESTUDIOS DE POLÍTICA EN AGUA Y SANEAMIENTO BÁSICO</t>
  </si>
  <si>
    <t>INFORMES DE ASISTENCIA TECNICA AL SISTEMA GENERAL DE PARTICIPACIÓN</t>
  </si>
  <si>
    <t>INFORMES DEL SISTEMA GENERAL DE PARTICIPACIÓN DE AGUA POTABLE Y SANEAMIENTO BÁSICO</t>
  </si>
  <si>
    <t>PROGRAMA DE CAPACITACIÓN SISTEMA GENERAL DE PARTICIPACIÓN</t>
  </si>
  <si>
    <t xml:space="preserve"> PROYECTO DE PARTICIPACIÓN DE AGUA POTABLE Y SANEAMIENTO BÁSICO</t>
  </si>
  <si>
    <t>PLAN INTEGRAL DE GESTIÓN DE 
DE CAMBIO CLIMÁTICO SECTORIAL</t>
  </si>
  <si>
    <t>INFORMES DE ASISTENCIA TÉCNICA A PROGRAMAS DE GESTIÓN DEL RIESGO</t>
  </si>
  <si>
    <t>PROGRAMAS ATENCIÓN DE EMERGENCIAS</t>
  </si>
  <si>
    <t>PROGRAMAS DE AGUA SUBTERRÁNEA</t>
  </si>
  <si>
    <t>PROGRAMAS DE AHORRO USO EFICIENTE DEL AGUA</t>
  </si>
  <si>
    <t>PROGRAMAS DE CALIDAD DEL AGUA</t>
  </si>
  <si>
    <t>PROGRAMAS DE CENTRO URBANO DEL AGUA</t>
  </si>
  <si>
    <t>PROGRAMAS DE RESIDUOS SOLIDOS</t>
  </si>
  <si>
    <t>PROGRAMAS DE SANEAMIENTO Y MANEJO DE VERTIMIENTOS Y CUENCAS HIDROGRÁFICAS CONTAMINADAS (SAVER)</t>
  </si>
  <si>
    <t>INFORMES AL PLAN NACIONAL DE DESARROLLO</t>
  </si>
  <si>
    <t>PLANES DEPARTAMENTAL DE AGUA Y SANEAMIENTO BÁSICO</t>
  </si>
  <si>
    <t>PROGRAMAS CONEXIONES INTRADOMICILIARIOS ACUEDUCTO Y ALCANTARILLADO</t>
  </si>
  <si>
    <t>Programas de cooperación internacional</t>
  </si>
  <si>
    <t>PROCESOS DE SOLICITUDES DE GIRO DIRECTO</t>
  </si>
  <si>
    <t>PROCESOS DE SOLICITUDES DE REGISTRO CUENTAS MAESTRAS</t>
  </si>
  <si>
    <t>PLANES DE GESTIÓN SOCIAL</t>
  </si>
  <si>
    <t>ACTAS DE COMITÉ TÉCNICO DE PROYECTOS</t>
  </si>
  <si>
    <t>PROYECTOS DE INFRAESTRUCTURA</t>
  </si>
  <si>
    <t>PROYECTOS DE AGUA POTABLE Y SANEAMIENTO BÁSICO</t>
  </si>
  <si>
    <t>LIBRO RADICADOR DE RESOLUCIONES</t>
  </si>
  <si>
    <t>PROYECTOS NORMATIVOS</t>
  </si>
  <si>
    <t>PROCESOS DISCIPLINARIOS</t>
  </si>
  <si>
    <t>ACTAS COMITÉ DE CONVIVENCIA LABORAL</t>
  </si>
  <si>
    <t>ACTAS DE COMISIÓN DE PERSONAL</t>
  </si>
  <si>
    <t>ACTAS DE COMITÉ DE ESTÍMALOS E INCENTIVOS</t>
  </si>
  <si>
    <t>CERTIFICACIÓN DE PERSONAL</t>
  </si>
  <si>
    <t>CERTIFICACIONES DE INSUFICIENCIA DE PERSONAL</t>
  </si>
  <si>
    <t>CONVOCATORIAS PÚBLICAS</t>
  </si>
  <si>
    <t>LIBRO RADICADO DE ACTAS DE POSESIÓN</t>
  </si>
  <si>
    <t>MANUALES ESPECÍFICOS DE FUNCIONES, REQUISITOS Y COMPETENCIAS LABORALES</t>
  </si>
  <si>
    <t>PLAN DE SALUD OCUPACIONAL</t>
  </si>
  <si>
    <t>PLANES DE TRABAJO ANUAL DEL SISTEMA DE GESTIÓN DE SEGURIDAD Y SALUD EN EL TRABAJO</t>
  </si>
  <si>
    <t>PLANES INSTITUCIONALES DE CAPACITACIÓN - PIC</t>
  </si>
  <si>
    <t>PROGRAMAS DE BIENESTAR SOCIAL</t>
  </si>
  <si>
    <t>INFORMES DE SEGUIMIENTO EJECUCIÓN PRESUPUESTAL</t>
  </si>
  <si>
    <t>INFORMES EXÓGENAS</t>
  </si>
  <si>
    <t>LIBRO DE VIGENCIAS FUTURAS</t>
  </si>
  <si>
    <t>ACTAS DE ELIMINACIÓN DOCUMENTAL</t>
  </si>
  <si>
    <t>AUTORIZACIONES DE MOVILIZACIÓN DE RECURSOS</t>
  </si>
  <si>
    <t>CONSECUTIVOS DE COMUNICACIONES OFICIALES ENVIADAS</t>
  </si>
  <si>
    <t>CONSECUTIVOS DE COMUNICACIONES OFICIALES RECIBIDAS</t>
  </si>
  <si>
    <t>BANCOS TERMINOLÓGICOS DE SERIES Y SUBSERIES DOCUMENTALES</t>
  </si>
  <si>
    <t>CUADROS DE CLASIFICACIÓN DOCUMENTAL</t>
  </si>
  <si>
    <t>INVENTARIOS DOCUMENTALES DE ARCHIVO CENTRAL</t>
  </si>
  <si>
    <t>PLANES INSTITUCIONALES DE ARCHIVOS</t>
  </si>
  <si>
    <t>PROGRAMAS DE GESTIÓN DOCUMENTAL</t>
  </si>
  <si>
    <t>TABLAS DE CONTROL DE ACCESO</t>
  </si>
  <si>
    <t>TABLAS DE RETENCIÓN DOCUMENTAL</t>
  </si>
  <si>
    <t>TABLAS DE VALORACIÓN DOCUMENTAL</t>
  </si>
  <si>
    <t>PLANES DE CONSERVACIÓN DOCUMENTAL</t>
  </si>
  <si>
    <t>PLANES DE PRESERVACIÓN DIGITAL A LARGO PLAZO</t>
  </si>
  <si>
    <t>PLANES DE TRANSFERENCIAS DOCUMENTALES PRIMARIAS</t>
  </si>
  <si>
    <t>PLANES DE TRANSFERENCIAS DOCUMENTALES SECUNDARIAS</t>
  </si>
  <si>
    <t>Planillas de control de comunicaciones oficiales.</t>
  </si>
  <si>
    <t>ACTAS DE COMITÉ DE CONTRATACIÓN</t>
  </si>
  <si>
    <t>CONTRATOS DE COMODATO</t>
  </si>
  <si>
    <t>CONTRATOS DE COMPRAVENTA</t>
  </si>
  <si>
    <t>CONTRATOS DE CONSULTORÍA</t>
  </si>
  <si>
    <t>CONTRATOS DE OBRA</t>
  </si>
  <si>
    <t>CONTRATOS DE PRESTACIÓN DE SERVICIOS</t>
  </si>
  <si>
    <t>CONTRATOS DE SUMINISTRO</t>
  </si>
  <si>
    <t>CONTRATOS INTERADMINISTRATIVOS</t>
  </si>
  <si>
    <t>CONVENIOS DE APOYO FINANCIERO</t>
  </si>
  <si>
    <t>CONVENIOS INTERADMINISTRATIVOS</t>
  </si>
  <si>
    <t>COMPROBANTES DE BAJAS DE ALMACÉN</t>
  </si>
  <si>
    <t>COMPROBANTES DE EGRESO DE BIENES DE ALMACÉN</t>
  </si>
  <si>
    <t>COMPROBANTES DE INGRESO DE BIENES DE ALMACÉN</t>
  </si>
  <si>
    <t>INFORMES DE AUSTERIDAD</t>
  </si>
  <si>
    <t>INVENTARIO FÍSICO POR FUNCIONAMIENTO</t>
  </si>
  <si>
    <t>INVENTARIO GENERAL DE ELEMENTOS</t>
  </si>
  <si>
    <t xml:space="preserve">PLANES ANUALES DE ADQUISICIONES </t>
  </si>
  <si>
    <t>PÓLIZA DE AUTOMÓVIL</t>
  </si>
  <si>
    <t>PÓLIZA DE MANEJO GLOBAL</t>
  </si>
  <si>
    <t>PÓLIZA DE RESPONSABILIDAD CIVIL EXTRACONTRACTUAL</t>
  </si>
  <si>
    <t>PÓLIZA DE RESPONSABILIDAD SERVIDORES PÚBLICOS</t>
  </si>
  <si>
    <t>PÓLIZA TODO RIESGO Y DAÑOS MATERIALES</t>
  </si>
  <si>
    <t>X</t>
  </si>
  <si>
    <t>dependencia10</t>
  </si>
  <si>
    <t>dependencia11</t>
  </si>
  <si>
    <t>dependencia12</t>
  </si>
  <si>
    <t>dependencia13</t>
  </si>
  <si>
    <t>dependencia14</t>
  </si>
  <si>
    <t>dependencia15</t>
  </si>
  <si>
    <t>dependencia16</t>
  </si>
  <si>
    <t>dependencia17</t>
  </si>
  <si>
    <t>dependencia18</t>
  </si>
  <si>
    <t>dependencia19</t>
  </si>
  <si>
    <t>dependencia20</t>
  </si>
  <si>
    <t>dependencia21</t>
  </si>
  <si>
    <t>dependencia22</t>
  </si>
  <si>
    <t>dependencia23</t>
  </si>
  <si>
    <t>dependencia24</t>
  </si>
  <si>
    <t>dependencia25</t>
  </si>
  <si>
    <t>dependencia26</t>
  </si>
  <si>
    <t>dependencia27</t>
  </si>
  <si>
    <t>dependencia28</t>
  </si>
  <si>
    <t>dependencia29</t>
  </si>
  <si>
    <t>dependencia30</t>
  </si>
  <si>
    <t>dependencia31</t>
  </si>
  <si>
    <t>dependencia32</t>
  </si>
  <si>
    <t>dependencia33</t>
  </si>
  <si>
    <t>dependencia34</t>
  </si>
  <si>
    <t>dependencia35</t>
  </si>
  <si>
    <t>dependencia36</t>
  </si>
  <si>
    <t>dependencia37</t>
  </si>
  <si>
    <t>dependencia38</t>
  </si>
  <si>
    <t>dependencia39</t>
  </si>
  <si>
    <t>dependencia40</t>
  </si>
  <si>
    <t>dependencia41</t>
  </si>
  <si>
    <t>dependencia42</t>
  </si>
  <si>
    <t>dependencia43</t>
  </si>
  <si>
    <t>dependencia1</t>
  </si>
  <si>
    <t>dependencia2</t>
  </si>
  <si>
    <t>dependencia3</t>
  </si>
  <si>
    <t>dependencia4</t>
  </si>
  <si>
    <t>dependencia5</t>
  </si>
  <si>
    <t>dependencia6</t>
  </si>
  <si>
    <t>dependencia7</t>
  </si>
  <si>
    <t>dependencia8</t>
  </si>
  <si>
    <t>dependencia9</t>
  </si>
  <si>
    <t>Grupo de Presupuesto y Proyectos de Inversión</t>
  </si>
  <si>
    <t>es nuevo</t>
  </si>
  <si>
    <t>Grupo de Planeación y Seguimiento</t>
  </si>
  <si>
    <t>Grupo de Innovación y Mejoramiento Institucional</t>
  </si>
  <si>
    <t>Grupo de Apoyo Tecnológico - GAT</t>
  </si>
  <si>
    <t>Grupo de Monitoreo del Sistema General de Participaciones de Agua Potable y Saneamiento Básico</t>
  </si>
  <si>
    <t>Grupo Interno de Evaluación de Proyectos</t>
  </si>
  <si>
    <t>Cuadro de seguimiento y Control de Consultas y Reclamaciones</t>
  </si>
  <si>
    <t>Recurso que tiene un ciudadano frente a una entidad con el fin de solicitar información de carácter particular o general</t>
  </si>
  <si>
    <t>Español</t>
  </si>
  <si>
    <t>Coordinador Grupo de Conceptos</t>
  </si>
  <si>
    <t>15/03/2021</t>
  </si>
  <si>
    <t>15/03/2022</t>
  </si>
  <si>
    <t>15/03/2025</t>
  </si>
  <si>
    <t>7120-02.02</t>
  </si>
  <si>
    <t>Jefe de la Oficina de Control Interno</t>
  </si>
  <si>
    <t>https://www.minvivienda.gov.co/ministerio/planeacion-gestion-y-control/sistema-de-control-interno/plan-anual-de-auditorias</t>
  </si>
  <si>
    <t>28/01/2021</t>
  </si>
  <si>
    <t>7120-34.03</t>
  </si>
  <si>
    <t>Informe de Evaluación y Seguimiento a los Mapas de Riesgos y sus controles (Diseño y Efectividad)</t>
  </si>
  <si>
    <t>https://www.minvivienda.gov.co/ministerio/planeacion-gestion-y-control/sistema-de-control-interno/rol-de-evaluacion-de-gestion-del-riesgo</t>
  </si>
  <si>
    <t>31/3/2021</t>
  </si>
  <si>
    <t>Informes por disposiciones normativas</t>
  </si>
  <si>
    <t>https://www.minvivienda.gov.co/ministerio/planeacion-gestion-y-control/sistema-de-control-interno/rol-de-evaluacion-y-seguimiento/informes-de-ley</t>
  </si>
  <si>
    <t>A la fecha</t>
  </si>
  <si>
    <t>Informes de auditoria</t>
  </si>
  <si>
    <t>https://www.minvivienda.gov.co/ministerio/planeacion-gestion-y-control/sistema-de-control-interno/rol-de-evaluacion-y-seguimiento/auditorias-de-gestion/auditorias-de-gestion-0</t>
  </si>
  <si>
    <t>30/10/2019</t>
  </si>
  <si>
    <t>Seguimientos</t>
  </si>
  <si>
    <t>https://www.minvivienda.gov.co/ministerio/planeacion-gestion-y-control/sistema-de-control-interno/rol-de-evaluacion-y-seguimiento/seguimientos</t>
  </si>
  <si>
    <t>7120-3401</t>
  </si>
  <si>
    <t>Documentos soportes de enlace con entes externos de control</t>
  </si>
  <si>
    <t>https://www.minvivienda.gov.co/ministerio/planeacion-gestion-y-control/sistema-de-control-interno/auditorias-entes-externos-de-control</t>
  </si>
  <si>
    <t>31/12/2020</t>
  </si>
  <si>
    <t>7120-45.02</t>
  </si>
  <si>
    <t>Documento que refleja el plan de auditoria de cada vigencia y sus modificaciones</t>
  </si>
  <si>
    <t>7120-45.07</t>
  </si>
  <si>
    <t>Matriz consolidada del plan de mejoramiento de la CGR a MVCT</t>
  </si>
  <si>
    <t>Matriz consolidada del plan de mejoramiento de la CGR a Fonvivienda</t>
  </si>
  <si>
    <t>matriz de roles de la OCI-MVCT</t>
  </si>
  <si>
    <t>Matriz de seguimiento a la gestión de la OCI en cada uno de sus roles</t>
  </si>
  <si>
    <t>7010-34,05</t>
  </si>
  <si>
    <t>Indicador de noticias positivas</t>
  </si>
  <si>
    <t>Profesional designado /Grupo Comunicaciones, GCE</t>
  </si>
  <si>
    <t xml:space="preserve">Informes de Gestión
</t>
  </si>
  <si>
    <t>7010-34,03</t>
  </si>
  <si>
    <t xml:space="preserve">Documentos del Sistema de Gestion de Calidad, SIG , reportes a oficina de planeación del PAI y PEI   </t>
  </si>
  <si>
    <t>Profesionales designados /Coordinador(a) GCE</t>
  </si>
  <si>
    <t>7010-52,01</t>
  </si>
  <si>
    <t>7010-53,02</t>
  </si>
  <si>
    <t>Registros fílmicos de Eventos,  y Productos audiovisuales</t>
  </si>
  <si>
    <t>N/A</t>
  </si>
  <si>
    <t>Productor y Editor</t>
  </si>
  <si>
    <t>www.minvivienda.gov.co y redes sociales de la Entidad</t>
  </si>
  <si>
    <t>7010-53,03</t>
  </si>
  <si>
    <t>Registros fotográficos</t>
  </si>
  <si>
    <t>Grupo Comunicaciones</t>
  </si>
  <si>
    <t>7422-02.04</t>
  </si>
  <si>
    <t>Marcela Luna de la Espiella</t>
  </si>
  <si>
    <t>7422-14.01</t>
  </si>
  <si>
    <t>Catalina Franco Goméz</t>
  </si>
  <si>
    <t>7422-16</t>
  </si>
  <si>
    <t xml:space="preserve">Es el conjunto de documentos que hacen parte del expediente único en el que reposan todas las fases del proceso: Precontractual, Contractual y Postcontractual </t>
  </si>
  <si>
    <t>7422-21</t>
  </si>
  <si>
    <t xml:space="preserve">Es el conjunto de documentos que hacen parte del expediente único y que son publicadas en el SECOP en donde reposan todas las fases del proceso: Precontractual, Contractual y Postcontractual </t>
  </si>
  <si>
    <t>7422-23</t>
  </si>
  <si>
    <t>Son  documentos de respuestas que emite el grupo de contratos a diferentes requerimientos de entes de control externos</t>
  </si>
  <si>
    <t>No se conoce</t>
  </si>
  <si>
    <t>Comisiones</t>
  </si>
  <si>
    <t>Cuadro de seguimiento de comisiones y legalizaciones.</t>
  </si>
  <si>
    <t>Coordinador (a) Grupo de Recursos Físicos.</t>
  </si>
  <si>
    <t>7424-34</t>
  </si>
  <si>
    <t>Informes de Austeridad y Gestion solicitados por el MVCT</t>
  </si>
  <si>
    <t>Sistema de Información SEVEN</t>
  </si>
  <si>
    <t>Inventarios realizados y actualizados por Funcionario o Contratista, e Inventario General de Bienes, ingresos y salidas de almacén y demás reportes</t>
  </si>
  <si>
    <t>Plan Anual de Adquisiciones</t>
  </si>
  <si>
    <t>Informes sobre el PAA</t>
  </si>
  <si>
    <t>https://www.minvivienda.gov.co/plan-anual-de-adquisiciones/plan-anual-de-adquisiciones-31-01-2021</t>
  </si>
  <si>
    <t>7424-08</t>
  </si>
  <si>
    <t>Actas de entrega, recibos de caja, resolución de bajas.</t>
  </si>
  <si>
    <t>7424-45.01</t>
  </si>
  <si>
    <t>Servicios Públicos e Impuestos</t>
  </si>
  <si>
    <t>Seguimiento al pago de los servicios públicos e impuestos.</t>
  </si>
  <si>
    <t>7424-47</t>
  </si>
  <si>
    <t>Plan de seguros del MVCT</t>
  </si>
  <si>
    <t>7424-33</t>
  </si>
  <si>
    <t>Historia que contiene la copia de la tarjeta de propiedad del vehículo, SOAT, Póliza, Certificación Tecnomecánica, Soporte de Mantenimiento, Certificado de Gases y Actas de entrega, entre otros.</t>
  </si>
  <si>
    <t>7401-02.01</t>
  </si>
  <si>
    <t>Coordinador Grupo Talento Humano</t>
  </si>
  <si>
    <t>23/01/2015</t>
  </si>
  <si>
    <t>29/04/2021</t>
  </si>
  <si>
    <t>7401-12.02</t>
  </si>
  <si>
    <t>30/04/2021</t>
  </si>
  <si>
    <t>7401-23</t>
  </si>
  <si>
    <t>Solicitudes y peticiones que realiza cualquier persona</t>
  </si>
  <si>
    <t>se desconoce</t>
  </si>
  <si>
    <t>7401-34.03</t>
  </si>
  <si>
    <t>Documento que muestra la gestión del proceso de talento humano en el MVCT</t>
  </si>
  <si>
    <t>30/12/2020</t>
  </si>
  <si>
    <t>7401-37.01</t>
  </si>
  <si>
    <t>Libro que muestra los registros de los nombramientos del personal en el MVCT</t>
  </si>
  <si>
    <t>7401-40.02</t>
  </si>
  <si>
    <t>https://minvivienda.gov.co/sites/default/files/normativa/resolucion-0106-2021.pdf</t>
  </si>
  <si>
    <t>19/03/2021</t>
  </si>
  <si>
    <t>Plan estratégico de Talento Humano</t>
  </si>
  <si>
    <t>Este plan estratégico contiene entre otros documentos los siguientes:Plan anual de vacantes, Plan de previsión de recursos humanos,Plan institucional de capacitación, Plan de incentivos institucionales, Plan anual de seguridad y Salud en el trabajo</t>
  </si>
  <si>
    <t>https://minviviendagovco.sharepoint.com/sites/SPO_NuestraNet/Talento%20Humano/Planes-TH/</t>
  </si>
  <si>
    <t>30/03/2021</t>
  </si>
  <si>
    <t>Coordinador Grupo de Presupuesto y Cuentas</t>
  </si>
  <si>
    <t>https://www.minvivienda.gov.co/ministerio/finanzas-y-presupuesto/presupuesto-aprobado-en-ejercicio-e-informacion-historica</t>
  </si>
  <si>
    <t>31/05/2021</t>
  </si>
  <si>
    <t>Son los informes contables que genera la entidad para dar a conocer la situación económica y financiera y los cambios que experimenta la misma, a una fecha o periodo determinado.</t>
  </si>
  <si>
    <t>Coordinador Grupo de Contabilidad</t>
  </si>
  <si>
    <t>https://www.minvivienda.gov.co/ministerio/finanzas-y-presupuesto/informacion-financiera</t>
  </si>
  <si>
    <t>Conjunto de datos de las personas naturales y jurídicas que la entidad debe presentar a la DIAN y a la Secretaria de Hacienda Distrital  periódicamente, sobre las operaciones financieras que han sido realizadas en la entidad.</t>
  </si>
  <si>
    <t>Anual</t>
  </si>
  <si>
    <t>Coordinador Grupo de Tesorería</t>
  </si>
  <si>
    <t>Diario</t>
  </si>
  <si>
    <t>Libro Virtual Proceso de Pagos</t>
  </si>
  <si>
    <t>Herramienta en la que registra el paso de las cuentas de cobro por cada de las etapas de la cadena presupuestal  del  proceso de pago de Gestión Financiera</t>
  </si>
  <si>
    <t>Subdirector de Finanzas y Presupuesto</t>
  </si>
  <si>
    <t>Solicitudes de CDP</t>
  </si>
  <si>
    <t>Formato que contiene los datos necesarios para elaboración del CDP en el SIIF Nación</t>
  </si>
  <si>
    <t>Información Sistema de información SIFAME</t>
  </si>
  <si>
    <t>Sistema financiero para los movimientos de Fonvivienda, sistema auxiliar del SIIF- Nación que maneja información de los patrimonios autónomos.</t>
  </si>
  <si>
    <t>Se desconoce</t>
  </si>
  <si>
    <t>Coordinador Grupo Control Interno Disciplinario</t>
  </si>
  <si>
    <t>30/04/2012</t>
  </si>
  <si>
    <t>30/01/2021</t>
  </si>
  <si>
    <t>Cuadro de registro de los diferentes procesos disciplinarios a cargo del GCID</t>
  </si>
  <si>
    <t>70000-49,7</t>
  </si>
  <si>
    <t>SON  LOS REQUERIMIENTOS FORMALES (LEY 5/92) QUE SE RECIBEN FISICAMENTE O POR CORREO ELECTRONICO</t>
  </si>
  <si>
    <t>ASESOR DESPACHO</t>
  </si>
  <si>
    <t>30/4/2021</t>
  </si>
  <si>
    <t>SON LOS CUESTIONARIOS DE LAS PROPOSICIONES DE DEBATE DE CONTROL POLÍTICO QUE SE ENVIAN A LAS ÁREAS  PARA QUE EMITAN LA RESPUESTA QUE SE RECIBEN FISICAMENTE O POR CORREO ELECTRÓNICO</t>
  </si>
  <si>
    <t>SON LOS PROYECTOS DE LEY Y ACTOS LEGISLATIVOS DEL CONGRESO DE LA REPÚBLICA QUE SON DE INTERÉS DEL MINISTERIO Y QUE HAN SIDO ENVIADOS A LAS ÁREAS PARA EMITIR SU RESPECTIVO CONCEPTO. SE RECIBEN FISICAMENTE O POR CORREO ELECTRÓNICO</t>
  </si>
  <si>
    <t>20/06/2020</t>
  </si>
  <si>
    <t>Programas</t>
  </si>
  <si>
    <t>SON LAS RESPUESTAS A LAS SOLICITUDES DE INFORMACIÓN SOBRE EL ESTADO DE LOS PROYECTOS DE COOPERACIÓN Y LOS CUESTIONARIOS REMITIDOS POR EL MINISTERIO DE RELACIONES EXTERIORES SOBRE LOS PROGRAMAS Y PROYECTOS DEL MINISTERIO</t>
  </si>
  <si>
    <t>SON LOS DOCUMENTOS REQUERIDOS PARA EL TRÁMITE DE SOLICITUD DE COMISIONES AL EXTERIOR</t>
  </si>
  <si>
    <t>No aplica (No hubo comisiones en 2020 ni a 7/05/2021)</t>
  </si>
  <si>
    <t>Formalizaciones</t>
  </si>
  <si>
    <t>SON LOS MEMORANDOS DE ENTENDIMIENTO, CARTAS DE INTERÉS Y/O CONVENIOS FIRMADOS CON COOPERANTES</t>
  </si>
  <si>
    <t>https://minvivienda.gov.co/ministerio/gestion-institucional/contratacion/convenios-y/o-contratos-interadministrativos?search_api_fulltext=&amp;page=0</t>
  </si>
  <si>
    <t xml:space="preserve">Jorge Arcecio Cañaveral Rojas </t>
  </si>
  <si>
    <t>Método de recopilación de datos utilizados para medir la satisfacción del cliente.</t>
  </si>
  <si>
    <t>https://minvivienda.gov.co/ministerio/gestion-institucional/grupo-atencion-al-usuario</t>
  </si>
  <si>
    <t xml:space="preserve">Documento que incluye el seguimiento junto con las  acciones encaminadas reflejando las tareas planificadas,  durante un periodo de tiempo. </t>
  </si>
  <si>
    <t>Bimensual</t>
  </si>
  <si>
    <t>28/2/2021</t>
  </si>
  <si>
    <t>Proyectos Normativos</t>
  </si>
  <si>
    <t>Carpeta que contiene las evidencias y documentación que se desarrollan en el marco del procedimiento de elaboración de proyectos normativos</t>
  </si>
  <si>
    <t>Subdirector de Políticas de Desarrollo  Urbano y Territorial</t>
  </si>
  <si>
    <t>ND</t>
  </si>
  <si>
    <t>24/03/2021</t>
  </si>
  <si>
    <t xml:space="preserve">Documento Técnico de Soporte - DTS de la Operación Urbana Integral </t>
  </si>
  <si>
    <t>Documento Técnico que contiene las estrategias de intervención, normas urbanísticas, técnicas, financieras, jurídicas, de gestión y ambientales de la operación urbana propuesta. Incluye cartografía, estudios y anexos soporte de la operación urbana.</t>
  </si>
  <si>
    <t>Director de Espacio Urbano y Territorial</t>
  </si>
  <si>
    <t>Expediente de las Operaciones Urbanas Integrales</t>
  </si>
  <si>
    <t>Documentos generados durante el proceso de evaluación de las Operaciones Urbanas Integrales: Ficha Técnica, Concepto de Viabilidad, Concepto Ambiental, Actas de Comité, Acto administrativo de iniciativa pública, privada o público-privada de Anuncio o Archivo, Resolución (Adopción, Modificación de Adopción o Archivo en Etapa de Formulación).</t>
  </si>
  <si>
    <t>7421-02.18</t>
  </si>
  <si>
    <t>Formato establecido donde se relacionan los archivos a eliminar por cada una de las dependencias del MVCT</t>
  </si>
  <si>
    <t>No se ha realizado</t>
  </si>
  <si>
    <t>7421-35.01</t>
  </si>
  <si>
    <t xml:space="preserve"> Herramienta archivística que describe la relación sistemática y detallada de las unidades documentales existentes en los archivos, siguiendo la organización de las series documentales</t>
  </si>
  <si>
    <t>https://minvivienda.gov.co/ministerio/gestion-institucional/gestion-documental/inventarios-documentales</t>
  </si>
  <si>
    <t>7421-50</t>
  </si>
  <si>
    <t>https://minvivienda.gov.co/ministerio/gestion-institucional/gestion-documental/programa-de-gestion-documental-pgd</t>
  </si>
  <si>
    <t>7421-62</t>
  </si>
  <si>
    <t>https://minvivienda.gov.co/ministerio/gestion-institucional/gestion-documental/tablas-de-retencion-documental-trd</t>
  </si>
  <si>
    <t>7421-64.01</t>
  </si>
  <si>
    <t>7421-64.02</t>
  </si>
  <si>
    <t xml:space="preserve">Remitir los documentos de archivo central  a archivo general de la Nación  </t>
  </si>
  <si>
    <t>Licencias, Manuales e Instructivos de Aplicativos</t>
  </si>
  <si>
    <t>Mantenimiento y Soporte Técnico</t>
  </si>
  <si>
    <t>Requerimientos, Cotizaciones, Solicitud Formato GTF-03 y Registros de Asistencia</t>
  </si>
  <si>
    <t>Planes</t>
  </si>
  <si>
    <t>Planes de Acción</t>
  </si>
  <si>
    <t>Información que refleja el cumplimiento de los objetivos del grupo</t>
  </si>
  <si>
    <t xml:space="preserve">Hugo Alonso Bahamon Fernandez </t>
  </si>
  <si>
    <t>Angélica Bustillo</t>
  </si>
  <si>
    <t>no se conoce</t>
  </si>
  <si>
    <t>Instrumentos normativos</t>
  </si>
  <si>
    <t>Ana Mujica</t>
  </si>
  <si>
    <t>https://minvivienda.gov.co/normativa?f%5B0%5D=tematica%3A1252#views-exposed-form-normativa-block-1</t>
  </si>
  <si>
    <t>Reglamento Regulación de Agua Potable y Saneamiento Básico -RAS</t>
  </si>
  <si>
    <t>El Reglamento técnico del sector de agua potable y saneamiento básico (RAS) es un instrumento dinámico que atiende la evolución técnica de los procesos y nuevas tecnologías que van siendo reconocidas para mejorar la respuesta del sector en el campo de la infraestructura a los problemas que se presentan en agua y saneamiento en el país</t>
  </si>
  <si>
    <t>Maria Elena Cruz</t>
  </si>
  <si>
    <t>https://minvivienda.gov.co/viceministerio-de-agua-y-saneamiento-basico</t>
  </si>
  <si>
    <t>Oscar Javier Ramirez Niño</t>
  </si>
  <si>
    <t>Informe de Monitoreo Nacional y Departamental</t>
  </si>
  <si>
    <t>https://www.minvivienda.gov.co/viceministerio-de-agua-y-saneamiento-basico/gestion-institucional/monitoreo-los-recursos-del-sgp-apsb</t>
  </si>
  <si>
    <t>30/06/2010</t>
  </si>
  <si>
    <t>Reporte SINERGIA - Sistema Nacional de Evaluación de Gestión y Resultados Formulación y seguimiento</t>
  </si>
  <si>
    <t>Informe en el que se relaciona el avance para el seguimiento de las principales políticas y programas del Gobierno Nacional, entre ellos el Plan Nacional de Desarrollo relacionado con el MVCT.</t>
  </si>
  <si>
    <t>Martha Lucia Cantor - Contratista Dirección de Programas</t>
  </si>
  <si>
    <t>Seguimiento a Sisconpes - Sistema de Seguimiento a Documentos conpes</t>
  </si>
  <si>
    <t>Herramienta que permite a las entidad reportar cubrimiento a las acciones a cargo del MVCT.</t>
  </si>
  <si>
    <t>Información del SIGEVAS</t>
  </si>
  <si>
    <t>Claudia Patricia Farfan Ramirez - Contratista</t>
  </si>
  <si>
    <t>Asistencia técnica entes territoriales SINAS</t>
  </si>
  <si>
    <t>Información de la asistencias técnicas, acompañamiento, gestión institucional, apoyo a la formulación de proyectos de los entes territoriales</t>
  </si>
  <si>
    <t>Dirección de Política y Regulación</t>
  </si>
  <si>
    <t>Hermes Dario Cruz</t>
  </si>
  <si>
    <t>Control de proyectos  revisados</t>
  </si>
  <si>
    <t>Base de datos de los proyectos revisados en el periodo de APSB</t>
  </si>
  <si>
    <t xml:space="preserve">Leslie Alejandra Gomez Burgos </t>
  </si>
  <si>
    <t>Ruby Esperanza Montoya Ospina</t>
  </si>
  <si>
    <t>Licencias del Software Integrin</t>
  </si>
  <si>
    <t>El Software Integrin es una herramienta que ayuda a mejorar la gestión empresarial de las empresas prestadoras de servicios públicos de acueducto alcantarillado y aseo que cuenten hasta con 2400 suscriptores.</t>
  </si>
  <si>
    <t>Diego Armando Bello Sánchez
Ingeniero Contratista</t>
  </si>
  <si>
    <t>Base de Datos - Licencias del Software Integrin Adjudicadas</t>
  </si>
  <si>
    <t>Estado de Planes de Aseguramiento Aprobados</t>
  </si>
  <si>
    <t>Consolidado de los Planes de Aseguramiento aprobados por Departamento, número de municipios intervenidos.</t>
  </si>
  <si>
    <t>Hamilton Armando Morales Monsalve
Asesor</t>
  </si>
  <si>
    <t>Voto de Comité Directivo PDA</t>
  </si>
  <si>
    <t>Juan Pablo Serrano Castilla</t>
  </si>
  <si>
    <t>Informe de Supervisión CUR</t>
  </si>
  <si>
    <t>Instrumentos Normativos del Servicio Público de Aseo</t>
  </si>
  <si>
    <t>Formatos, listas de asistencia, actas de socialización, informes técnicos, borradores proyectos de norma, oficios, memorandos internos y documentos de soporte</t>
  </si>
  <si>
    <t>Angelica Peñuela</t>
  </si>
  <si>
    <t>https://minvivienda.gov.co/normativa</t>
  </si>
  <si>
    <t>Documentación técnica y de apoyo.</t>
  </si>
  <si>
    <t>Documentos técnicos, presentaciones, guías y cartillas para los prestadores del SPA y entes territoriales</t>
  </si>
  <si>
    <t>https://www.minvivienda.gov.co/sites/default/files/2020-08/cartilla-para-la-formulacion-de-programas-de-gestion-del-riesgo-de-desastres.pdf</t>
  </si>
  <si>
    <t>Articulación sectorial</t>
  </si>
  <si>
    <t>Documentos técnicos, presentaciones, actas, planes de acción e informes de la gestión entre instituciones y /o organizaciones</t>
  </si>
  <si>
    <t>Matriz de correspondencia</t>
  </si>
  <si>
    <t>Matriz en Excel donde se hace la trazabilidad de la documentación que ingresa al grupo interno de trabajo del SPA</t>
  </si>
  <si>
    <t>Cuenta Maestra</t>
  </si>
  <si>
    <t>Soportes de cada una de las solicitudes realizadas</t>
  </si>
  <si>
    <t>Oscar Javier Ramirez</t>
  </si>
  <si>
    <t>Giro Directo</t>
  </si>
  <si>
    <t>Soportes de cada una de las solicitudes realizadas-  copia de los memorandos firmados</t>
  </si>
  <si>
    <t>Registro Cuentas Maestras.</t>
  </si>
  <si>
    <t>01/0172015</t>
  </si>
  <si>
    <t>Relación por departamentos y municipios con autorizaciones de giro directo aceptadas, a Patrimonios Autónomos, otros esquemas fiduciarios o a prestadores para el pago de subsidios, de sus vigencias, modificaciones y revocatorias. (con soportes)</t>
  </si>
  <si>
    <t>a la fecha</t>
  </si>
  <si>
    <t>Sistema de Inversiones en Agua Potable y Saneamiento Básico</t>
  </si>
  <si>
    <t>Son los documentos que se generan, ya sea por las partes procesales, como por el despacho judicial</t>
  </si>
  <si>
    <t>BD ACCES OFICINA ASESORA JURIDICA</t>
  </si>
  <si>
    <t>Coordinador Grupo de Procesos Judiciales</t>
  </si>
  <si>
    <t>70101-1,1</t>
  </si>
  <si>
    <t>Coordinador Grupo de Acciones Constitucionales</t>
  </si>
  <si>
    <t>70101-1,2</t>
  </si>
  <si>
    <t>70101-1,6</t>
  </si>
  <si>
    <t>70101-1,5</t>
  </si>
  <si>
    <t>70103-2,7</t>
  </si>
  <si>
    <t>28/02/2021</t>
  </si>
  <si>
    <t>70103-15,1</t>
  </si>
  <si>
    <t>70103-3,13</t>
  </si>
  <si>
    <t>Oficios e informes donde se plasma la actividad que se genera dentro de la dependencia</t>
  </si>
  <si>
    <t>Jefe de la Oficina Asesora Jurídica</t>
  </si>
  <si>
    <t>70103-49,8</t>
  </si>
  <si>
    <t xml:space="preserve">Oficios generados por etapas los procesos de  cobros coactivos </t>
  </si>
  <si>
    <t>70103-49,11</t>
  </si>
  <si>
    <t>70103-49,12</t>
  </si>
  <si>
    <t>70103-49.15</t>
  </si>
  <si>
    <t>70103-49.21</t>
  </si>
  <si>
    <t>70103-49.29</t>
  </si>
  <si>
    <t>70103-49.32</t>
  </si>
  <si>
    <t>Registro de los procesos de la Oficina</t>
  </si>
  <si>
    <t>70103-49.17</t>
  </si>
  <si>
    <t>PROCESOS ORDINARIOS</t>
  </si>
  <si>
    <t>70101-3,13</t>
  </si>
  <si>
    <t>Documentación de gestión de predios de los extintos ICT INURBE</t>
  </si>
  <si>
    <t>Alexander Munar</t>
  </si>
  <si>
    <t>Informe de seguimiento a proyectos (Por Programa de Vivienda, Dpto, estado del proyecto)</t>
  </si>
  <si>
    <t>Actas de reunión</t>
  </si>
  <si>
    <t>Matriz de Incumplimientos</t>
  </si>
  <si>
    <t>Registro de información del avance y seguimiento a proyectos en estado de incumplimiento</t>
  </si>
  <si>
    <t>Plan de mejora de los sistemas de calidad y de Control Interno</t>
  </si>
  <si>
    <t>https://www.minvivienda.gov.co/sistema-integrado-de-gestion/mapa-de-procesos/gestion-la-politica-de-vivienda</t>
  </si>
  <si>
    <t>Informe de Rendición de cuentas</t>
  </si>
  <si>
    <t>Información del SPAT relacionado a la rendición de cuentas</t>
  </si>
  <si>
    <t>https://www.minvivienda.gov.co/sites/default/files/2020-12/resultados-estrategia-de-rendicion-de-cuentas-y-participacion-ciudadana-2020.pdf</t>
  </si>
  <si>
    <t>30/06/2021</t>
  </si>
  <si>
    <t>Convenios o Contratos de Supervisión de Obras</t>
  </si>
  <si>
    <t>Convenios o Contratos</t>
  </si>
  <si>
    <t>Decretos Únicos Reglamentarios</t>
  </si>
  <si>
    <t>Decretos</t>
  </si>
  <si>
    <t>Juan David Ching Ruiz</t>
  </si>
  <si>
    <t>https://minvivienda.gov.co/normativa?f%5B0%5D=tematica%3A1776&amp;f%5B1%5D=tipo_normativa%3ACircular#views-exposed-form-normativa-block-1)</t>
  </si>
  <si>
    <t>Informes Ejecución Financiera</t>
  </si>
  <si>
    <t>Carpeta digital que contiene los informes de ejecución y presupuestales de los proyectos de inversión a cargo de la DSH</t>
  </si>
  <si>
    <t>Diego Cruz Moya</t>
  </si>
  <si>
    <t>SPI</t>
  </si>
  <si>
    <t>Carpeta digital que contiene los soportes de avance y registro en el aplicativo SPI del Departamento Nacional de Planeación</t>
  </si>
  <si>
    <t>Planeación Estratégica</t>
  </si>
  <si>
    <t>Carpeta digital que contiene los soportes de avance y registro en Plan de Acción Institucional</t>
  </si>
  <si>
    <t>Consejo Superior de Vivienda</t>
  </si>
  <si>
    <t>Carpeta digital que contiene la documentación que se lleva en virtud de la designación de la DSH como secretaría técnica del Consejo Superior de Vivienda</t>
  </si>
  <si>
    <t>Héctor Alexander Torres Morales
Blanca Cecilia Gómez Rodríguez</t>
  </si>
  <si>
    <t>Informes de avance de la política pública de vivienda urbana para población víctima de desplazamiento forzado</t>
  </si>
  <si>
    <t>Zorayda Perea, Jorge Andrés Montaña Bernal</t>
  </si>
  <si>
    <t xml:space="preserve">Informes de agenda legislativa </t>
  </si>
  <si>
    <t>Jorge Andrés Montaña Bernal, Zorayda Perea Hinestroza, Diego Cruz Moya</t>
  </si>
  <si>
    <t>Informes Económicos</t>
  </si>
  <si>
    <t>La carpeta digital contiene documentos en los que se analizan de forma detallada las principales cifras del sector de la construcción, así como los indicadores sociales que dan cuenta del impacto de las políticas públicas  del Ministerio de Vivienda. En ella también se encuentra la información histórica de los indicadores líderes del sector, almacenada en bases de datos</t>
  </si>
  <si>
    <t>David Ricardo Andrade</t>
  </si>
  <si>
    <t>Carpeta digital que contiene las evidencias y documentación que se produce en el trámite de elaboración de los proyectos normativos</t>
  </si>
  <si>
    <t>https://www.minvivienda.gov.co/tramites-y-servicios/consultas-publicas</t>
  </si>
  <si>
    <t>27/082018</t>
  </si>
  <si>
    <t>Carpeta digital que contiene las peticiones que llegan a la DSH y su respectiva respuesta o trámite correspondiente.</t>
  </si>
  <si>
    <t>Melfy Perdomo</t>
  </si>
  <si>
    <t>Agenda Legislativa</t>
  </si>
  <si>
    <t>Carpeta digital que contiene las respuestas de agenda legislativa.</t>
  </si>
  <si>
    <t>Tablero de indicadores nacional</t>
  </si>
  <si>
    <t>Este archivo contiene los indicadores sectoriales de la construcción para el total nacional. Los indicadores que se tienen son: el PIB, las licencias, los lanzamientos, las iniciaciones, las ventas, la oferta, el déficit habitacional y la rotación de inventarios de acuerdo con la información disponible para el país. Este se construye a partir de la información disponible de distintas fuentes de datos como el DANE y el censo de Camacol, llamado Coordenada Urbana. Estos datos muestran el estado del sector constructor en el país, es decir, relatan el crecimiento (positivo o negativo) de distintos indicadores claves de las edificaciones de acuerdo con la última información disponible. Cada tablero se actualiza mensualmente y se encuentra ubicado en la siguiente ruta: el equipo asignado al usuario de Nicolás Galvis Ramírez, en la ruta: C:\Users\ngalvis\Documents\MVCT\Tableros</t>
  </si>
  <si>
    <t>Nicolás Galvis</t>
  </si>
  <si>
    <t xml:space="preserve"> Tablero de indicadores departamental y municipal</t>
  </si>
  <si>
    <t>Este archivo contiene los indicadores sectoriales de la construcción de diferentes municipios y departamentos del país. Los indicadores que se tienen son: las licencias, los lanzamientos, las iniciaciones, las ventas, la oferta, el déficit habitacional y el empleo de acuerdo con la información disponible para cada municipio o departamento. Este se construye a partir de la información disponible de distintas fuentes de datos como el DANE, Galería Inmobiliaria y el censo de Camacol, llamado Coordenada Urbana. Estos datos muestran el estado del sector constructor en cada municipio o departamento, es decir, relatan el crecimiento (positivo o negativo) de distintos indicadores claves de las edificaciones de acuerdo con la última información disponible. Cada tablero se actualiza mensualmente y se encuentra ubicado en la siguiente ruta: el equipo asignado al usuario de Nicolás Galvis Ramírez, en la ruta: C:\Users\ngalvis\Documents\MVCT\Tableros</t>
  </si>
  <si>
    <t>Información del Aplicativo ICT-INURBE</t>
  </si>
  <si>
    <t>Este aplicativo permite hacer consultas sobre el estado de los activos heredados de los extintos ICT-INURBE</t>
  </si>
  <si>
    <t>Natalia Andrea Garzon Vargas</t>
  </si>
  <si>
    <t>Cuadro de Correspondencia y Derechos de Petición</t>
  </si>
  <si>
    <t>Iván García - Contratista</t>
  </si>
  <si>
    <t>https://minvivienda.gov.co/normativa?f%5B0%5D=tipo_normativa%3AResoluci%C3%B3n#views-exposed-form-normativa-block-1</t>
  </si>
  <si>
    <t>Resoluciones Fonvivienda</t>
  </si>
  <si>
    <t>https://minvivienda.gov.co/normativa?f%5B0%5D=tematica%3A1772&amp;f%5B1%5D=tipo_normativa%3AResoluci%C3%B3n#views-exposed-form-normativa-block-1</t>
  </si>
  <si>
    <t>Novedades de la bolsa Mi Casa Ya</t>
  </si>
  <si>
    <t>Archivo consolidado de denuncias de entidades externas de hogares potenciales del programa de Vivienda Gratuita</t>
  </si>
  <si>
    <t>Archivo de control de las denuncias de beneficiarios del subsidio de la bolsa de Vivienda Gratuita</t>
  </si>
  <si>
    <t>Actas de sorteo con su nomenclatura del programa de vivienda gratuita</t>
  </si>
  <si>
    <t>Pagina web donde se publican las actas de sorteo con su nomenclatura del programa de vivienda gratuita</t>
  </si>
  <si>
    <t>https://minvivienda.gov.co/viceministerio-de-vivienda/viviendas-100-subsidiadas/actas-de-sorteos</t>
  </si>
  <si>
    <t>Conformaciones de nuevo hogar de hogares beneficiarios del subsidio</t>
  </si>
  <si>
    <t>Se refiere a las conformaciones de nuevo hogar de hogares beneficiarios del subsidio</t>
  </si>
  <si>
    <t>Novedades de la bolsa Mi Casa Ya, con las resoluciones de aceptación</t>
  </si>
  <si>
    <t>Novedades de la bolsa Mi Casa Ya por años con las resoluciones de aceptación</t>
  </si>
  <si>
    <t>Rocio Peña - Contratista</t>
  </si>
  <si>
    <t>Claudia Patricia Paris Vargas - Funcionario
Jhon Jairo Meyer Martinez - contratista
Jorge Aritizabal - Contratista
Patricia Pinzón Leal - Funcionaria</t>
  </si>
  <si>
    <t>Tabla de validaciones Vipa</t>
  </si>
  <si>
    <t xml:space="preserve">Se establecen los criterios a segur según la normatividad vigente para el proceso de validaciones y cruces de los hogares postulantes al proceso de CF Vipa </t>
  </si>
  <si>
    <t>24/04/2020</t>
  </si>
  <si>
    <t>Jorge Aritizabal - Contratista
Jhon Jairo Meyer Martinez - contratista</t>
  </si>
  <si>
    <t>Claudia Patricia Paris Vargas - Funcionario
Jhon Jairo Meyer Martinez - contratista
Jorge Aritizabal - Contratista</t>
  </si>
  <si>
    <t>Actas de comité financiero del fideicomiso Vipa</t>
  </si>
  <si>
    <t>Entrega de proceso de validaciones y cruces</t>
  </si>
  <si>
    <t>Jorge Aritizabal - Contratista</t>
  </si>
  <si>
    <t>Claudia Patricia Paris Vargas - Funcionario
Jhon Jairo Meyer Martinez - contratista</t>
  </si>
  <si>
    <t>https://minvivienda.gov.co/normativa/resolucion-3691-2020</t>
  </si>
  <si>
    <t>Respuesta a derechos de petición</t>
  </si>
  <si>
    <t>Resoluciones aclaratorias</t>
  </si>
  <si>
    <t>Jhon Jairo Meyer Martinez - contratista</t>
  </si>
  <si>
    <t>Resoluciones de perdida de ejecutoriedad</t>
  </si>
  <si>
    <t xml:space="preserve"> Jhon Jairo Meyer Martinez - Contratista</t>
  </si>
  <si>
    <t>Devoluciones</t>
  </si>
  <si>
    <t>Camila Caceres - Contratista 472</t>
  </si>
  <si>
    <t>https://www.minvivienda.gov.co/buscador?search_api_fulltext=notificaciones+por+aviso&amp;op=</t>
  </si>
  <si>
    <t>Jhon Jairo Meyer - Contratista</t>
  </si>
  <si>
    <t>Base de Datos Novedades General</t>
  </si>
  <si>
    <t>Denuncias</t>
  </si>
  <si>
    <t>Laura Gonzalez - Contratista</t>
  </si>
  <si>
    <t>Información proceso de asignación del Subsidio Familiar de Vivienda - Programa Fenómeno de la Niña</t>
  </si>
  <si>
    <t>Información de las diferentes etapas de los diferentes procesos de Fenómeno de la Niña</t>
  </si>
  <si>
    <t>Juan Camilo López H - Funcionario</t>
  </si>
  <si>
    <t>https://minvivienda.gov.co/normativa?f%5B0%5D=tematica%3A1772#views-exposed-form-normativa-block-1</t>
  </si>
  <si>
    <t>Información proceso de asignación del Subsidio Familiar de Vivienda - Programa Macroproyectos</t>
  </si>
  <si>
    <t>Información de las diferentes etapas del proceso de asignación de los SFV Macroproyectos</t>
  </si>
  <si>
    <t>Nohra Elena Quintero M. - Funcionario</t>
  </si>
  <si>
    <t>Información proceso de asignación del Subsidio Familiar de Vivienda - Programa Desastres Naturales</t>
  </si>
  <si>
    <t>Información de las diferentes etapas del proceso de asignación de los SFV Desastres Naturales</t>
  </si>
  <si>
    <t>Información proceso de asignación del Subsidio Familiar de Vivienda - Programa Atentados Terroristas</t>
  </si>
  <si>
    <t>Información de las diferentes etapas del proceso de asignación de los SFV Atentados Terroristas</t>
  </si>
  <si>
    <t>Nohra Elena Quintero M. Funcionario</t>
  </si>
  <si>
    <t>Información proceso de asignación del Subsidio Familiar de Vivienda - Programa Esfuerzo Territorial</t>
  </si>
  <si>
    <t>Información de las diferentes etapas del proceso de asignación de los SFV Esfuerzo Territorial</t>
  </si>
  <si>
    <t>Iván Garcia - Contratista</t>
  </si>
  <si>
    <t xml:space="preserve">contiene las fechas con los 2 cortes que se hacen semanalmente </t>
  </si>
  <si>
    <t>Bolsas de Recursos</t>
  </si>
  <si>
    <t>Bolsa de Ahorro Voluntario
Bolsa de Atentados Terroristas
Bolsa de Concejales
Bolsa de Desastres Naturales
Bolsa de Desplazados
Bolsa de Esfuerzo Departamental
Bolsa de Esfuerzo Territorial Nacional
Bolsa Macroproyectos
Bolsa Ola Invernal
Bolsa Recuperadores de Residuos Solidos</t>
  </si>
  <si>
    <t>Francisco Javier Figueroa Orozco</t>
  </si>
  <si>
    <t xml:space="preserve">Informes Entes de control e Informes de Gestión </t>
  </si>
  <si>
    <t>N/D</t>
  </si>
  <si>
    <t>Enajenación</t>
  </si>
  <si>
    <t>Ivan Giovanni Garcia</t>
  </si>
  <si>
    <t>Este aplicativo contiene el registro de información sobre lo bienes inmuebles a cargo de los extintos ICT-INURBE, información que fue entregada por el PAR INURBE, y que ha sido actualizada y modificada por el MVCT, desde la gestión desarrollada por el equipo de saneamiento de activos de la Subdirección de servicios administrativos</t>
  </si>
  <si>
    <t>Información AVANCE_DE_SANEAMIENTO_PREDIAL_MOVILIZACION_DE_ACTIVOS</t>
  </si>
  <si>
    <t>Expedientes de inmuebles fiscales provenientes de los extintos ICT-INURBE</t>
  </si>
  <si>
    <t>7130-02.09</t>
  </si>
  <si>
    <t>Contiene el Acta Comité de Gerencia</t>
  </si>
  <si>
    <t>Gonzalo Jimenez Ladino</t>
  </si>
  <si>
    <t>Actas Comité Institucional de Gestión y Desempeño</t>
  </si>
  <si>
    <t>Contiene la Convocatoria y el Acta Comité Institucional de Gestión y Desempeño.</t>
  </si>
  <si>
    <t>Actualmente</t>
  </si>
  <si>
    <t>Actas Comité Sectorial de Gestión y Desempeño</t>
  </si>
  <si>
    <t>Contiene la Convocatoria y el Acta Comité Sectorial de Gestión y Desempeño.</t>
  </si>
  <si>
    <t>Plan Anticorrupción de Atención al Ciudadano (incluye Rendición de cuentas y Participación Ciudadana)</t>
  </si>
  <si>
    <t xml:space="preserve">Contiene el instrumento de planeación aprobado por el comité pertinente y sus versiones. </t>
  </si>
  <si>
    <t>Excel, Word, PDF, PowerPoint</t>
  </si>
  <si>
    <t>Laura Liliana Martinez Duarte</t>
  </si>
  <si>
    <t>https://minvivienda.gov.co/ministerio/planeacion-gestion-y-control/planeacion-y-seguimiento/plan-anticorrupcion-y-de-atencion-al-ciudadano</t>
  </si>
  <si>
    <t>Plan de Acción Institucional Aprobado</t>
  </si>
  <si>
    <t>Juan Sebastian Bobadilla Molina</t>
  </si>
  <si>
    <t>https://minvivienda.gov.co/ministerio/planeacion-gestion-y-control/planeacion-y-seguimiento/plan-de-accion-institucional</t>
  </si>
  <si>
    <t>Plan Estratégico Institucional aprobado</t>
  </si>
  <si>
    <t>Maria Angela Petit Ariza</t>
  </si>
  <si>
    <t>https://minvivienda.gov.co/ministerio/planeacion-gestion-y-control/planeacion-y-seguimiento/planes-estrategicos</t>
  </si>
  <si>
    <t>Plan Estratégico Sectorial aprobado</t>
  </si>
  <si>
    <t>Informes de gestión - SGR</t>
  </si>
  <si>
    <t>Contiene los pronunciamientos y asistencias técnicas realizadas a recursos que serían aprobados por OCAD.</t>
  </si>
  <si>
    <t>Grupo de Presupuesto y Proyectos Inversión</t>
  </si>
  <si>
    <t>Carlos Julio Arias Guzman
Luis Andres Ramirez Obando</t>
  </si>
  <si>
    <t>Contiene el oficio de solicitud, las Comunicaciones Oficiales, las Circulares, el Formato de Programación, los Documentos de Justificación y la Carta de Modificación</t>
  </si>
  <si>
    <t>Julio Cesar Pinillos Patiño</t>
  </si>
  <si>
    <t xml:space="preserve">Banco de Programas y Proyectos de Inversión Nacional - BPIN </t>
  </si>
  <si>
    <t>Contiene los Documentos soportes de Formulación de Proyectos.</t>
  </si>
  <si>
    <t>Modificaciones Presupuestales</t>
  </si>
  <si>
    <t>Contiene los Memorandos y formatos de solicitud del tramite, el Concepto técnico y económico emitido por la Oficina Asesora de Planeación, el Concepto favorable del Departamento Nacional de Planeación y el Oficio de respuesta de Ministerio de Hacienda</t>
  </si>
  <si>
    <t>Instrumentos de los procesos del Sistema Integrado de Gestión</t>
  </si>
  <si>
    <t>Contiene los diferentes tipos de documentos de los procesos como: Caracterización, Procedimientos, Formatos, Indicadores, Plan de comunicaciones, Normograma, Plan de mejoramiento, Guías, Manuales, Instructivos, Mapa de riesgos, Políticas y Plantillas.</t>
  </si>
  <si>
    <t>Jeison Alexander Sanabria</t>
  </si>
  <si>
    <t>https://minvivienda.gov.co/ministerio/planeacion-gestion-y-control/sistema-integrado-de-gestion/mapa-de-procesos</t>
  </si>
  <si>
    <t>Manual del Modelo Integrado de Planeación y Gestión</t>
  </si>
  <si>
    <t>Contiene el manual, el listado maestro de documentos, Comunicaciones Oficiales e informes elaborados.</t>
  </si>
  <si>
    <t>https://minvivienda.gov.co/sistema-integrado-de-gestion/mapa-de-procesos/direccionamiento-estrategico</t>
  </si>
  <si>
    <t>Políticas de Gestión del Modelo Integrado de Planeación y Gestión - Direccionamiento Estratégico</t>
  </si>
  <si>
    <t>Contiene estrategia o plan de implementación de la política y demás documentos de implementación.</t>
  </si>
  <si>
    <t>Inventario de Conocimiento Explícito</t>
  </si>
  <si>
    <t>Contiene el inventario de documentos con el conocimiento más relevantes de los procesos misionales.</t>
  </si>
  <si>
    <t>Sergio Alberto Osorio Quevedo</t>
  </si>
  <si>
    <t>Mapa de Oferta Institucional</t>
  </si>
  <si>
    <t xml:space="preserve">Contiene la relación de productos que ofrecen los procesos del SIG. </t>
  </si>
  <si>
    <t>Caracterización de grupos de valor y partes interesadas</t>
  </si>
  <si>
    <t>Contiene la caracterización realizada y  la información reportadas por las áreas misionales y el GAUA</t>
  </si>
  <si>
    <t>https://minvivienda.gov.co/node/554</t>
  </si>
  <si>
    <t>Informe de resultados Estrategia de Rendición de Cuentas y Participación Ciudadana</t>
  </si>
  <si>
    <t xml:space="preserve">Contiene comunicaciones oficiales e información sobre la implementación de la estrategia de rendición  de cuentas y participación ciudadana. </t>
  </si>
  <si>
    <t>https://www.minvivienda.gov.co/tramites-y-servicios/rendicion-de-cuentas/historial-de-rendiciones</t>
  </si>
  <si>
    <t>Informe de Gestión Anual</t>
  </si>
  <si>
    <t xml:space="preserve">Contiene las acciones adelantadas por el MVCT a lo largo de una vigencia por cada dimensión estratégica (Vivienda, DEUT, APSB e Institucional) y el componente Paz. </t>
  </si>
  <si>
    <t>Angélica Moreno</t>
  </si>
  <si>
    <t>https://www.minvivienda.gov.co/ministerio/planeacion-gestion-y-control/planeacion-y-seguimiento/informes-de-gestion</t>
  </si>
  <si>
    <t>Informes de Trazadores presupuestales</t>
  </si>
  <si>
    <t>Reúne la información de  la gestión adelantada alrededor los compromisos con comunidades étnicas: indígenas, NARP y Rrom</t>
  </si>
  <si>
    <t>Memorias de la Audiencia Pública de Rendición de Cuentas</t>
  </si>
  <si>
    <t>Contiene la metodología para desarrollar la Audiencia Pública de Rendición de Cuentas y la recolección de información para el informe de Rendición de Cuentas.</t>
  </si>
  <si>
    <t>Informe al Congreso</t>
  </si>
  <si>
    <t>Contiene las acciones adelantadas por el MVCT y las entidades adscritas a lo largo de la vigencia teniendo, en cuenta las metas programadas.</t>
  </si>
  <si>
    <t>Informe de Rendición de Cuentas Paz</t>
  </si>
  <si>
    <t>Contiene comunicaciones oficiales e información sobre las acciones realizadas por el MVCT para la implementación del Acuerdo Final de Paz</t>
  </si>
  <si>
    <t>Juan Sebastian Bobadilla Molina
Angélica Ginneth Moreno</t>
  </si>
  <si>
    <t>https://minvivienda.gov.co/transparencia/informes-de-rendicion-de-cuentas-del-acuerdo-de-paz</t>
  </si>
  <si>
    <t>Informe de seguimiento del Plan de Acción Institucional</t>
  </si>
  <si>
    <t xml:space="preserve">Contiene los informes de seguimiento de los instrumentos de planeación aprobado por el comité pertinente. </t>
  </si>
  <si>
    <t>Informe de seguimiento del Plan Estratégico Institucional</t>
  </si>
  <si>
    <t>Informe de seguimiento del Plan Estratégico Sectorial</t>
  </si>
  <si>
    <t>Políticas de Gestión del Modelo Integrado de Planeación y Gestión - Seguimiento y Mejora Continua</t>
  </si>
  <si>
    <t xml:space="preserve">Contiene los autodiagnósticos  e informes de seguimiento. </t>
  </si>
  <si>
    <t>Informes de implementación del MIPG</t>
  </si>
  <si>
    <t>Contiene Informes de desempeño institucional e Informes de Auditoría.</t>
  </si>
  <si>
    <t>https://minvivienda.gov.co/ministerio/planeacion-gestion-y-control/planeacion-y-seguimiento/seguimientos-mipg</t>
  </si>
  <si>
    <t>Reporte de avance a la gestión - FURAG</t>
  </si>
  <si>
    <t>Contiene el reporte de avance a la gestión en el sistema establecido por el DAFP para evaluar el FURAG , la Certificación de reporte de avance a la gestión y la información reportada por las dependencias.</t>
  </si>
  <si>
    <t>Secretaria Ejecutiva</t>
  </si>
  <si>
    <t>Propuesta de documentación que expide el Ministerio de acuerdo a la política de agua potable y saneamiento básico</t>
  </si>
  <si>
    <t>Asistencias técnicas</t>
  </si>
  <si>
    <t>Monitoreo  al uso y ejecución de los recursos del sistema general de participaciones para agua potable y saneamiento básico. Reporte del SINAS</t>
  </si>
  <si>
    <t>Monitoreo  al uso y ejecución de los recursos del sistema general de participaciones para agua potable y saneamiento básico</t>
  </si>
  <si>
    <t>Dirección de infraestructura y Desarrollo Empresarial</t>
  </si>
  <si>
    <t>Sistema de información para la gestión y control de programas de agua y saneamiento básico</t>
  </si>
  <si>
    <t>subdirección de Desarrollo Empresarial</t>
  </si>
  <si>
    <t>Cuadro de seguimiento PGS (Planes de Gestión Social)</t>
  </si>
  <si>
    <t xml:space="preserve">Asistencia técnica, asesoría, acompañamiento a los departamentos en el PDA  y actividades realizadas por el departamento en el PDA y presupuesto </t>
  </si>
  <si>
    <t>Subdirección de Desarrollo Empresarial</t>
  </si>
  <si>
    <t>Base de datos archivo en Excel en la que se relaciona la información general de la licencia del Software Integrin adjudicada (Fecha de adjudicación, Tipo de Licencia, Departamento, Municipio).</t>
  </si>
  <si>
    <t>subdirección de programas</t>
  </si>
  <si>
    <t>Zayda Sandoval Núñez</t>
  </si>
  <si>
    <t>Relación por departamentos y municipios con solicitudes de registro aceptadas para recibir transferencia de los recursos del SGP-APSB por parte de este Ministerio y para su administración por parte de los entes territoriales (con soportes)</t>
  </si>
  <si>
    <t>Autorizaciones Giro Directo recursos del SGP-APSB, modificación giro directo, revocatoria giro directo.</t>
  </si>
  <si>
    <t>Información del sistema de información SINAS</t>
  </si>
  <si>
    <t>Acción de Constitucionalidad</t>
  </si>
  <si>
    <t>Acción de Nulidad por Inconstitucionalidad</t>
  </si>
  <si>
    <t>Son las actas que se generan cada vez que se reúne el comité de conciliación, en esta se plasma las fichas presentadas y las decisiones que se toman frente al mismo, así como las actividades que se generan de acuerdo a  su reglamentación</t>
  </si>
  <si>
    <t>Documentación generada cuando se agota el requisito de procedibilidad, esta es generada por  los convocantes, convocados y el ente de control.</t>
  </si>
  <si>
    <t>Contiene la información histórica y seguimiento desarrollado por el MVCT desde la recepción del ICT-Inurbe</t>
  </si>
  <si>
    <t xml:space="preserve">Cuadros de seguimiento y control de las consultas y reclamaciones formuladas por los ciudadanos </t>
  </si>
  <si>
    <t>Informes seguimiento interno</t>
  </si>
  <si>
    <t>Actas y anexos del comité Institucional de coordinación de control interno</t>
  </si>
  <si>
    <t>Diseño de  Boletines , campañas, avisos y demás piezas de comunicación interna.</t>
  </si>
  <si>
    <t>Diseñadores Gráficos y Digitales</t>
  </si>
  <si>
    <t>Registros Fílmicos</t>
  </si>
  <si>
    <t xml:space="preserve">Imagen </t>
  </si>
  <si>
    <t xml:space="preserve">Son documentos que se originan en el desarrollo del Comité de Contratación en el que se presenta el contenido de la reunión y las decisiones tomadas por parte de los miembros del comité </t>
  </si>
  <si>
    <t>Son documentos que se solicitan a un Asesor externo del MVCT en el cual se exponen argumentos para recomendar jurídicamente la toma de decisiones frente a una situación.</t>
  </si>
  <si>
    <t>Comunicaciones, Plan y Avances mensuales del mismo.</t>
  </si>
  <si>
    <t>Este documento está conformado por representantes de los empleados y representantes de la administración de acuerdo a la ley 909 de 2004 (art.16) ,quienes se reúnen mensualmente levantando un acta de estas reuniones</t>
  </si>
  <si>
    <t>Documento que las áreas o dependencias solicitan a Talento Humano con el fin de verificar si existe en la planta de personal suficiente para realizar dicha actividad, estos certificados hacen parte de la carpeta del contratista y su custodia la realiza la Oficina de contratos.</t>
  </si>
  <si>
    <t>Documento que indica cuales son las actividades y obligaciones de cada funcionario debe cumplir de acuerdo al cargo al que fue nombrado</t>
  </si>
  <si>
    <t>Archivo tipo Excel en el cual se relaciona la información  de la ejecución presupuestal del MVCT y FONVIVIENDA, tanto de la vigencia como del rezago presupuestal</t>
  </si>
  <si>
    <t>Archivo documental que soportan las operaciones presupuestales, contables y de tesorería que fueron realizadas por el MVCT y FONVIVIENDA</t>
  </si>
  <si>
    <t>Excel, Word, PDF</t>
  </si>
  <si>
    <t>Base Disciplinaria</t>
  </si>
  <si>
    <t>Control Político</t>
  </si>
  <si>
    <t>Documento que incluye actividades de gestión, administración y dirección que se han efectuado durante un periodo de tiempo respecto a las PQRSDF</t>
  </si>
  <si>
    <t>Conjunto de normas técnicas y practicas para administrar el flujo de documentos que se producen en una organización.</t>
  </si>
  <si>
    <t>Instrumento archivístico que sirve para controlar el ciclo vital de los documentos</t>
  </si>
  <si>
    <t xml:space="preserve">Remitir los documentos de archivo de gestión a archivo central </t>
  </si>
  <si>
    <t>Informes entes de Control, Informes de Gestión e Informes  de Seguimiento</t>
  </si>
  <si>
    <t>Políticas</t>
  </si>
  <si>
    <t>Políticas de Conservación de Backups y Políticas de Seguridad de la Información</t>
  </si>
  <si>
    <t>Proyectos Tecnológicos e Informáticos</t>
  </si>
  <si>
    <t>Documento que soporta las reunión o temáticas desarrolladas al interior del proceso</t>
  </si>
  <si>
    <t>Informes de avance de la política pública de vivienda urbana para la población víctima de desplazamiento forzado en el marco de la sentencia t-025 de 2004, entregados a la corte constitucional, órganos de control y congreso de la republica</t>
  </si>
  <si>
    <t>Solicitud de información por parte de los congresistas, sobre la ejecución de la política publica de vivienda urbana para la población víctima de desplazamiento forzado</t>
  </si>
  <si>
    <t xml:space="preserve"> Asistencia a espacios de coordinación interinstitucional </t>
  </si>
  <si>
    <t>Listados de asistencia, actas y presentaciones realizadas con ocasión de la asistencia a subcomités  técnicos del snariv, espacios convocados por mesas de participación efectivas de víctimas y entidades territoriales.</t>
  </si>
  <si>
    <t>Corresponde al cuadro de correspondencia donde se relaciona toda la correspondencia recibida y saliente de la dependencia, al igual que cualquier observación que se pueda tener de los documentos. Carpeta digital que contiene las peticiones que llegan a la DSH y su respectiva respuesta o trámite correspondiente.</t>
  </si>
  <si>
    <t>Información Gesdoc del proceso</t>
  </si>
  <si>
    <t>Sistema de gestión documental del Ministerio, Gesdoc</t>
  </si>
  <si>
    <t>Resoluciones del Fondo Nacional de Vivienda</t>
  </si>
  <si>
    <t>Paginas web donde se publican las resoluciones del Fondo Nacional de Vivienda</t>
  </si>
  <si>
    <t>Circulares del Fondo Nacional de Vivienda</t>
  </si>
  <si>
    <t>Pagina web donde se publican las circulares del Fondo Nacional de Vivienda</t>
  </si>
  <si>
    <t>Envíos de novedades de todas las bolsas</t>
  </si>
  <si>
    <t>Copias de cartas de asignación de procesos ya ejecutados</t>
  </si>
  <si>
    <t>Cartas de asignación de procesos ya ejecutados</t>
  </si>
  <si>
    <t>Actas de composición poblacional</t>
  </si>
  <si>
    <t>Distribución de los 3 componentes poblacionales para el proyecto.</t>
  </si>
  <si>
    <t xml:space="preserve">Informe de asignación </t>
  </si>
  <si>
    <t>Informe de asignación del Programa de Vivienda Gratuita</t>
  </si>
  <si>
    <t>Acta de consolidación de información procesos de cierre financiero y sustituciones Vipa</t>
  </si>
  <si>
    <t>Cavis remite al MVCT la información semanal de los cierres financieros y sustituciones de los hogares VIPA</t>
  </si>
  <si>
    <t>Acta de subsanación de cruces Vipa</t>
  </si>
  <si>
    <t>Se consolida la información entre la Subdirección del Subsidio y Cavis UT de los hogares que pudieron subsanar el cruce presentado en algún proceso VIPA</t>
  </si>
  <si>
    <t>Actas de comité técnico del fideicomiso Vipa</t>
  </si>
  <si>
    <t xml:space="preserve">Se informa a la Subdirección del Subsidio acerca de novedades de los proyectos Vipa tales como cambios de nombre, reducciones de cupos, unificación de etapas , etc., para que dichas novedades sean incluidas o ajustadas en el sistema de información </t>
  </si>
  <si>
    <t>Se determina la fuente de recursos para la asignación del Subsidio Familiar Vivienda ya sea Cajas de Compensación Familiar o Fonvivienda</t>
  </si>
  <si>
    <t>Mediante la entrega del proceso se determina cuales hogares quedaron habilitados y cuales rechazados para proseguir el proceso para la asignación del Subsidio Familiar de Vivienda "Memorando"</t>
  </si>
  <si>
    <t>Resoluciones de asignación de subsidios Vipa</t>
  </si>
  <si>
    <t>Se comunica la asignación de los subsidios familiares de vivienda a los hogares beneficiarios en los proyectos de vivienda Vipa</t>
  </si>
  <si>
    <t>Cartas de asignación de subsidio Vipa</t>
  </si>
  <si>
    <t>Se comunica la asignación del SFV, se requiere para la escrituración de las viviendas Vipa</t>
  </si>
  <si>
    <t>Se atienden consultas, peticiones y reclamaciones de los oferentes, cajas de compensación familiar y ciudadanía en general sobre temas relacionados con Vipa</t>
  </si>
  <si>
    <t>Se emiten para corregir o aclarar información previamente incluida en las resoluciones de asignación de Subsidio Familiar de Vivienda de Vipa</t>
  </si>
  <si>
    <t>Se emite para desvincular a los hogares que inicialmente fueron asignados y no cumplieron con los plazos establecidos por los oferentes del programa Vipa</t>
  </si>
  <si>
    <t>- Listados en Excel de las devoluciones de correspondencia a la SSFV
Notificaciones de devoluciones</t>
  </si>
  <si>
    <t>resoluciones de asignación gratuita</t>
  </si>
  <si>
    <t>Insumos necesarios para asignación de SFVE</t>
  </si>
  <si>
    <t xml:space="preserve">La base de datos contiene información relevante sobre el incumplimiento que presentan los beneficiarios del programa de vivienda gratuita (PVG1 y PVG2) o las novedades que se presenten que impiden que se les pueda escriturar la vivienda asignada. </t>
  </si>
  <si>
    <t>Cristian Felipe Baquero Castrillón - Contratista</t>
  </si>
  <si>
    <t>Denuncias proporcionadas por entidades municipales, territoriales y terceros implicados en el proceso de escrituración, a través de documentos físicos o correos electrónicos proporcionados a los jefes de departamento, los cuales son trasladados al área de novedades para validar la veracidad de la información e indicar si procede el aperturar los procesos administrativos sancionatorios respectivos por incumplimiento de obligaciones.</t>
  </si>
  <si>
    <t>resoluciones de asignación vipa</t>
  </si>
  <si>
    <t>resoluciones de asignación mcy</t>
  </si>
  <si>
    <t>Viviana Rozo Escandón, Nelson Corredor , Andrés Araujo</t>
  </si>
  <si>
    <t>Solicitudes y enajenaciones de Vivienda de Interés Social</t>
  </si>
  <si>
    <t xml:space="preserve">Esta carpeta ubicada en el servidor del MVCT contiene la información referente al Saneamiento de Activos del MVCT, en subcarpetas denominadas: i) Programa consulta matrícula, ii) Sistema Integrado de Gestión y iii) Saneamiento de activos. Dentro de esta última se encuentra la siguiente información:  avance de saneamiento de activos, carpetas digitalizadas, cobros persuasivos y coactivos, correspondencia, documentos soporte, información base, resoluciones suscritas por la SSA, reuniones y mesas de trabajo, resoluciones y escrituras. </t>
  </si>
  <si>
    <t>Cada una de las carpetas que contienen la información del historial de actuaciones adelantadas por los extintos ICT-INURBE y por  el MVCT, respecto de cada uno de los inmuebles fiscales, actualmente a cargo del MVCT, como subrogatario de las obligaciones del ICT-INURBE. Exceptuando los estudios técnicos de valoración de activos de la Nacional de acuerdo con la ley 1437 de 2011 art 24 numeral 4.</t>
  </si>
  <si>
    <t>70102-3.13</t>
  </si>
  <si>
    <t>70102-21</t>
  </si>
  <si>
    <t>Fecha Inicial de la Información</t>
  </si>
  <si>
    <t>Nombre Categoría de Información</t>
  </si>
  <si>
    <t>Descripción Categoría de Información</t>
  </si>
  <si>
    <t>Información Publicada en la Página Web</t>
  </si>
  <si>
    <t xml:space="preserve">Formato en que se Encuentra el Activo </t>
  </si>
  <si>
    <t>Periodicidad de la Información</t>
  </si>
  <si>
    <t>Última Fecha de Actualización</t>
  </si>
  <si>
    <t>Fecha Actualización: Julio 2021</t>
  </si>
  <si>
    <t>REGISTRO ACTIVOS DE INFORMACIÓN DEL MINISTERIO DE VIVIENDA, CIUDAD Y TERRITORIO DE ACUERDO CON LA LEY 1712 DE 2014 Y EL DECRETO 103 DE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</si>
</sst>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d/m/yy;@"/>
  </numFmts>
  <fonts count="39">
    <font>
      <sz val="11"/>
      <color theme="1"/>
      <name val="Calibri"/>
      <family val="2"/>
      <scheme val="minor"/>
    </font>
    <font>
      <sz val="9"/>
      <color indexed="81"/>
      <name val="Tahoma"/>
      <family val="2"/>
    </font>
    <font>
      <b/>
      <sz val="11"/>
      <color theme="1"/>
      <name val="Calibri"/>
      <family val="2"/>
      <scheme val="minor"/>
    </font>
    <font>
      <sz val="10"/>
      <name val="Arial"/>
      <family val="2"/>
    </font>
    <font>
      <b/>
      <sz val="9"/>
      <color indexed="81"/>
      <name val="Tahoma"/>
      <family val="2"/>
    </font>
    <font>
      <sz val="11"/>
      <color theme="1"/>
      <name val="Gill Sans MT"/>
      <family val="2"/>
    </font>
    <font>
      <b/>
      <sz val="11"/>
      <color theme="1"/>
      <name val="Gill Sans MT"/>
      <family val="2"/>
    </font>
    <font>
      <sz val="10"/>
      <color theme="1"/>
      <name val="Gill Sans MT"/>
      <family val="2"/>
    </font>
    <font>
      <b/>
      <sz val="10"/>
      <color theme="1"/>
      <name val="Gill Sans MT"/>
      <family val="2"/>
    </font>
    <font>
      <sz val="11"/>
      <color rgb="FF000000"/>
      <name val="Gill Sans MT"/>
      <family val="2"/>
    </font>
    <font>
      <sz val="10"/>
      <name val="Gill Sans MT"/>
      <family val="2"/>
    </font>
    <font>
      <b/>
      <sz val="10"/>
      <color theme="1"/>
      <name val="Calibri"/>
      <family val="2"/>
      <scheme val="minor"/>
    </font>
    <font>
      <sz val="10"/>
      <color theme="1"/>
      <name val="Calibri"/>
      <family val="2"/>
      <scheme val="minor"/>
    </font>
    <font>
      <b/>
      <sz val="11"/>
      <color rgb="FF000000"/>
      <name val="Gill Sans MT"/>
      <family val="2"/>
    </font>
    <font>
      <sz val="11"/>
      <name val="Gill Sans MT"/>
      <family val="2"/>
    </font>
    <font>
      <u/>
      <sz val="10"/>
      <color theme="10"/>
      <name val="Arial"/>
      <family val="2"/>
    </font>
    <font>
      <b/>
      <sz val="11"/>
      <name val="Gill Sans MT"/>
      <family val="2"/>
    </font>
    <font>
      <u/>
      <sz val="11"/>
      <name val="Gill Sans MT"/>
      <family val="2"/>
    </font>
    <font>
      <b/>
      <sz val="9"/>
      <name val="Verdana"/>
      <family val="2"/>
    </font>
    <font>
      <sz val="9"/>
      <name val="Verdana"/>
      <family val="2"/>
    </font>
    <font>
      <sz val="10"/>
      <color theme="1" tint="4.9989318521683403E-2"/>
      <name val="Arial"/>
      <family val="2"/>
    </font>
    <font>
      <b/>
      <sz val="12"/>
      <name val="Arial"/>
      <family val="2"/>
    </font>
    <font>
      <sz val="11"/>
      <color theme="1" tint="4.9989318521683403E-2"/>
      <name val="Arial"/>
      <family val="2"/>
    </font>
    <font>
      <b/>
      <sz val="12"/>
      <color theme="1"/>
      <name val="Arial"/>
      <family val="2"/>
    </font>
    <font>
      <b/>
      <sz val="8"/>
      <name val="Verdana"/>
      <family val="2"/>
    </font>
    <font>
      <sz val="8"/>
      <color theme="1"/>
      <name val="Verdana"/>
      <family val="2"/>
    </font>
    <font>
      <sz val="9"/>
      <color indexed="8"/>
      <name val="Verdana"/>
      <family val="2"/>
    </font>
    <font>
      <b/>
      <sz val="9"/>
      <name val="Ver"/>
    </font>
    <font>
      <b/>
      <sz val="10"/>
      <name val="Arial"/>
      <family val="2"/>
    </font>
    <font>
      <sz val="9"/>
      <color indexed="8"/>
      <name val="Arial"/>
      <family val="2"/>
    </font>
    <font>
      <sz val="9"/>
      <name val="Arial"/>
      <family val="2"/>
    </font>
    <font>
      <b/>
      <sz val="9"/>
      <name val="Arial"/>
      <family val="2"/>
    </font>
    <font>
      <b/>
      <sz val="14"/>
      <color theme="1"/>
      <name val="Arial"/>
      <family val="2"/>
    </font>
    <font>
      <b/>
      <sz val="11"/>
      <color theme="2" tint="-0.89999084444715716"/>
      <name val="Arial"/>
      <family val="2"/>
    </font>
    <font>
      <b/>
      <sz val="11"/>
      <name val="Arial"/>
      <family val="2"/>
    </font>
    <font>
      <sz val="8"/>
      <name val="Arial"/>
      <family val="2"/>
    </font>
    <font>
      <b/>
      <sz val="8"/>
      <name val="Arial"/>
      <family val="2"/>
    </font>
    <font>
      <b/>
      <sz val="9"/>
      <color rgb="FF000000"/>
      <name val="Tahoma"/>
      <family val="2"/>
    </font>
    <font>
      <sz val="8"/>
      <color theme="1"/>
      <name val="Arial"/>
      <family val="2"/>
    </font>
  </fonts>
  <fills count="2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C1EFFF"/>
        <bgColor indexed="64"/>
      </patternFill>
    </fill>
    <fill>
      <patternFill patternType="solid">
        <fgColor theme="6" tint="0.39997558519241921"/>
        <bgColor indexed="64"/>
      </patternFill>
    </fill>
    <fill>
      <patternFill patternType="solid">
        <fgColor rgb="FFD2ECB6"/>
        <bgColor indexed="64"/>
      </patternFill>
    </fill>
    <fill>
      <patternFill patternType="solid">
        <fgColor rgb="FFEBC8C7"/>
        <bgColor indexed="64"/>
      </patternFill>
    </fill>
    <fill>
      <patternFill patternType="solid">
        <fgColor rgb="FFD3CAE0"/>
        <bgColor indexed="64"/>
      </patternFill>
    </fill>
    <fill>
      <patternFill patternType="solid">
        <fgColor rgb="FFFFFF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9"/>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indexed="2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3" fillId="0" borderId="0"/>
    <xf numFmtId="0" fontId="15" fillId="0" borderId="0" applyNumberFormat="0" applyFill="0" applyBorder="0" applyAlignment="0" applyProtection="0"/>
  </cellStyleXfs>
  <cellXfs count="253">
    <xf numFmtId="0" fontId="0" fillId="0" borderId="0" xfId="0"/>
    <xf numFmtId="0" fontId="5" fillId="0" borderId="0" xfId="0" applyFont="1"/>
    <xf numFmtId="0" fontId="3" fillId="5" borderId="1" xfId="0" applyFont="1" applyFill="1" applyBorder="1" applyAlignment="1">
      <alignment horizontal="center" vertical="center" wrapText="1"/>
    </xf>
    <xf numFmtId="0" fontId="8" fillId="3" borderId="1" xfId="0" applyFont="1" applyFill="1" applyBorder="1" applyAlignment="1">
      <alignment horizontal="center"/>
    </xf>
    <xf numFmtId="0" fontId="7" fillId="0" borderId="1" xfId="0" applyFont="1" applyBorder="1"/>
    <xf numFmtId="0" fontId="13"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 fillId="0" borderId="1" xfId="0" applyFont="1" applyBorder="1"/>
    <xf numFmtId="0" fontId="0" fillId="0" borderId="1" xfId="0" applyBorder="1"/>
    <xf numFmtId="0" fontId="8" fillId="3" borderId="4" xfId="0" applyFont="1" applyFill="1" applyBorder="1" applyAlignment="1">
      <alignment horizontal="center"/>
    </xf>
    <xf numFmtId="0" fontId="10" fillId="8" borderId="3"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1" borderId="5" xfId="0" applyFont="1" applyFill="1" applyBorder="1" applyAlignment="1">
      <alignment horizontal="center" vertical="center" wrapText="1"/>
    </xf>
    <xf numFmtId="0" fontId="10" fillId="11" borderId="9"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7" fillId="0" borderId="0" xfId="0" applyFont="1" applyFill="1" applyBorder="1"/>
    <xf numFmtId="0" fontId="6" fillId="0" borderId="4" xfId="0" applyFont="1" applyBorder="1" applyAlignment="1">
      <alignment horizontal="center" wrapText="1"/>
    </xf>
    <xf numFmtId="0" fontId="5" fillId="0" borderId="4" xfId="0" applyFont="1" applyBorder="1" applyAlignment="1">
      <alignment horizontal="center"/>
    </xf>
    <xf numFmtId="0" fontId="5" fillId="0" borderId="5" xfId="0" applyFont="1" applyBorder="1" applyAlignment="1">
      <alignment horizontal="center"/>
    </xf>
    <xf numFmtId="0" fontId="6" fillId="0" borderId="1" xfId="0" applyFont="1" applyBorder="1" applyAlignment="1">
      <alignment horizontal="center"/>
    </xf>
    <xf numFmtId="0" fontId="5" fillId="0" borderId="1" xfId="0" applyFont="1" applyBorder="1" applyAlignment="1">
      <alignment vertical="center"/>
    </xf>
    <xf numFmtId="0" fontId="8" fillId="0" borderId="1" xfId="0" applyFont="1" applyBorder="1" applyAlignment="1">
      <alignment horizontal="center"/>
    </xf>
    <xf numFmtId="0" fontId="11" fillId="0" borderId="6" xfId="0" applyFont="1" applyBorder="1"/>
    <xf numFmtId="0" fontId="7" fillId="0" borderId="6" xfId="0" applyFont="1" applyBorder="1"/>
    <xf numFmtId="0" fontId="5" fillId="0" borderId="0" xfId="0" applyFont="1" applyAlignment="1">
      <alignment horizontal="center"/>
    </xf>
    <xf numFmtId="0" fontId="8" fillId="0" borderId="1" xfId="0" applyFont="1" applyFill="1" applyBorder="1" applyAlignment="1">
      <alignment horizontal="center"/>
    </xf>
    <xf numFmtId="14" fontId="0" fillId="0" borderId="0" xfId="0" applyNumberFormat="1"/>
    <xf numFmtId="2" fontId="7" fillId="0" borderId="0" xfId="0" applyNumberFormat="1" applyFont="1" applyFill="1" applyBorder="1"/>
    <xf numFmtId="0" fontId="10" fillId="6" borderId="7" xfId="0" applyFont="1" applyFill="1" applyBorder="1" applyAlignment="1">
      <alignment horizontal="left" vertical="center" wrapText="1"/>
    </xf>
    <xf numFmtId="0" fontId="10" fillId="9" borderId="8" xfId="0" applyFont="1" applyFill="1" applyBorder="1" applyAlignment="1">
      <alignment horizontal="left" vertical="center"/>
    </xf>
    <xf numFmtId="0" fontId="10" fillId="7" borderId="8" xfId="0" applyFont="1" applyFill="1" applyBorder="1" applyAlignment="1">
      <alignment horizontal="left" vertical="center"/>
    </xf>
    <xf numFmtId="0" fontId="3" fillId="5" borderId="1" xfId="0" applyFont="1" applyFill="1" applyBorder="1" applyAlignment="1">
      <alignment horizontal="left" vertical="center" wrapText="1"/>
    </xf>
    <xf numFmtId="0" fontId="0" fillId="0" borderId="0" xfId="0" applyAlignment="1">
      <alignment horizontal="center"/>
    </xf>
    <xf numFmtId="0" fontId="7" fillId="0" borderId="0" xfId="0" applyFont="1"/>
    <xf numFmtId="0" fontId="14" fillId="0" borderId="1" xfId="1" applyFont="1" applyFill="1" applyBorder="1" applyAlignment="1">
      <alignment horizontal="center" vertical="center" wrapText="1"/>
    </xf>
    <xf numFmtId="0" fontId="14" fillId="0" borderId="1" xfId="1" applyFont="1" applyFill="1" applyBorder="1" applyAlignment="1">
      <alignment horizontal="center" vertical="center"/>
    </xf>
    <xf numFmtId="0" fontId="17" fillId="0" borderId="1" xfId="2" applyFont="1" applyFill="1" applyBorder="1" applyAlignment="1">
      <alignment horizontal="center" vertical="center"/>
    </xf>
    <xf numFmtId="0" fontId="14" fillId="0" borderId="1" xfId="1" applyFont="1" applyFill="1" applyBorder="1" applyAlignment="1">
      <alignment horizontal="center"/>
    </xf>
    <xf numFmtId="0" fontId="16" fillId="0" borderId="1" xfId="1" applyFont="1" applyBorder="1" applyAlignment="1">
      <alignment horizontal="center" vertical="center" wrapText="1"/>
    </xf>
    <xf numFmtId="0" fontId="16" fillId="0" borderId="1" xfId="1" applyFont="1" applyFill="1" applyBorder="1" applyAlignment="1">
      <alignment horizontal="center" vertical="center" wrapText="1"/>
    </xf>
    <xf numFmtId="0" fontId="14" fillId="0" borderId="1" xfId="1" applyFont="1" applyBorder="1" applyAlignment="1">
      <alignment horizontal="center" vertical="center" wrapText="1"/>
    </xf>
    <xf numFmtId="0" fontId="17" fillId="0" borderId="1" xfId="2" applyFont="1" applyFill="1" applyBorder="1" applyAlignment="1">
      <alignment horizontal="center" vertical="center" wrapText="1"/>
    </xf>
    <xf numFmtId="0" fontId="5" fillId="0" borderId="1" xfId="0" applyFont="1" applyBorder="1" applyAlignment="1">
      <alignment horizontal="center"/>
    </xf>
    <xf numFmtId="0" fontId="14" fillId="0" borderId="8" xfId="1" applyFont="1" applyFill="1" applyBorder="1" applyAlignment="1">
      <alignment vertical="center" wrapText="1"/>
    </xf>
    <xf numFmtId="0" fontId="14" fillId="0" borderId="2" xfId="1" applyFont="1" applyFill="1" applyBorder="1" applyAlignment="1">
      <alignment vertical="center" wrapText="1"/>
    </xf>
    <xf numFmtId="0" fontId="14" fillId="0" borderId="8"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8"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2" xfId="1" applyFont="1" applyFill="1" applyBorder="1" applyAlignment="1">
      <alignment horizontal="center" vertical="center"/>
    </xf>
    <xf numFmtId="0" fontId="12" fillId="0" borderId="1" xfId="0" applyFont="1" applyBorder="1" applyAlignment="1">
      <alignment horizontal="center"/>
    </xf>
    <xf numFmtId="0" fontId="9" fillId="0" borderId="0" xfId="0" applyFont="1" applyAlignment="1">
      <alignment horizontal="center" vertical="center"/>
    </xf>
    <xf numFmtId="0" fontId="5" fillId="0" borderId="3" xfId="0" applyFont="1" applyBorder="1" applyAlignment="1">
      <alignment horizontal="center"/>
    </xf>
    <xf numFmtId="0" fontId="17" fillId="0" borderId="8" xfId="2" applyFont="1" applyFill="1" applyBorder="1" applyAlignment="1">
      <alignment horizontal="center" vertical="center" wrapText="1"/>
    </xf>
    <xf numFmtId="0" fontId="17" fillId="0" borderId="8" xfId="2" applyFont="1" applyFill="1" applyBorder="1" applyAlignment="1">
      <alignment horizontal="center" vertical="center"/>
    </xf>
    <xf numFmtId="0" fontId="14" fillId="15" borderId="1" xfId="1" applyFont="1" applyFill="1" applyBorder="1" applyAlignment="1">
      <alignment horizontal="center" vertical="center" wrapText="1"/>
    </xf>
    <xf numFmtId="0" fontId="14" fillId="15" borderId="1" xfId="1" applyFont="1" applyFill="1" applyBorder="1" applyAlignment="1">
      <alignment horizontal="center" vertical="center"/>
    </xf>
    <xf numFmtId="0" fontId="17" fillId="15" borderId="1" xfId="2" applyFont="1" applyFill="1" applyBorder="1" applyAlignment="1">
      <alignment horizontal="center" vertical="center" wrapText="1"/>
    </xf>
    <xf numFmtId="0" fontId="14" fillId="15" borderId="8" xfId="1" applyFont="1" applyFill="1" applyBorder="1" applyAlignment="1">
      <alignment horizontal="center" vertical="center" wrapText="1"/>
    </xf>
    <xf numFmtId="0" fontId="14" fillId="15" borderId="8" xfId="1" applyFont="1" applyFill="1" applyBorder="1" applyAlignment="1">
      <alignment vertical="center" wrapText="1"/>
    </xf>
    <xf numFmtId="0" fontId="17" fillId="15" borderId="8" xfId="2" applyFont="1" applyFill="1" applyBorder="1" applyAlignment="1">
      <alignment horizontal="center" vertical="center" wrapText="1"/>
    </xf>
    <xf numFmtId="0" fontId="14" fillId="15" borderId="2" xfId="1" applyFont="1" applyFill="1" applyBorder="1" applyAlignment="1">
      <alignment horizontal="center" vertical="center" wrapText="1"/>
    </xf>
    <xf numFmtId="0" fontId="14" fillId="15" borderId="8" xfId="1" applyFont="1" applyFill="1" applyBorder="1" applyAlignment="1">
      <alignment horizontal="center" vertical="center"/>
    </xf>
    <xf numFmtId="0" fontId="14" fillId="15" borderId="8" xfId="1" applyFont="1" applyFill="1" applyBorder="1" applyAlignment="1">
      <alignment vertical="center"/>
    </xf>
    <xf numFmtId="0" fontId="17" fillId="15" borderId="8" xfId="2" applyFont="1" applyFill="1" applyBorder="1" applyAlignment="1">
      <alignment horizontal="center" vertical="center"/>
    </xf>
    <xf numFmtId="0" fontId="17" fillId="15" borderId="1" xfId="2" applyFont="1" applyFill="1" applyBorder="1" applyAlignment="1">
      <alignment horizontal="center" vertical="center"/>
    </xf>
    <xf numFmtId="0" fontId="14" fillId="15" borderId="2" xfId="1" applyFont="1" applyFill="1" applyBorder="1" applyAlignment="1">
      <alignment vertical="center" wrapText="1"/>
    </xf>
    <xf numFmtId="0" fontId="17" fillId="15" borderId="2" xfId="2" applyFont="1" applyFill="1" applyBorder="1" applyAlignment="1">
      <alignment horizontal="center" vertical="center" wrapText="1"/>
    </xf>
    <xf numFmtId="0" fontId="17" fillId="15" borderId="1" xfId="2" applyFont="1" applyFill="1" applyBorder="1" applyAlignment="1">
      <alignment horizontal="center" wrapText="1"/>
    </xf>
    <xf numFmtId="0" fontId="16" fillId="0" borderId="1" xfId="1" applyFont="1" applyBorder="1" applyAlignment="1">
      <alignment horizontal="left" vertical="center" wrapText="1"/>
    </xf>
    <xf numFmtId="0" fontId="0" fillId="17" borderId="0" xfId="0" applyFill="1"/>
    <xf numFmtId="0" fontId="2" fillId="0" borderId="0" xfId="0" applyFont="1"/>
    <xf numFmtId="0" fontId="15" fillId="0" borderId="0" xfId="2"/>
    <xf numFmtId="0" fontId="0" fillId="0" borderId="0" xfId="0" applyFont="1"/>
    <xf numFmtId="0" fontId="2" fillId="0" borderId="0" xfId="0" applyFont="1" applyFill="1"/>
    <xf numFmtId="0" fontId="0" fillId="0" borderId="0" xfId="0" applyFill="1"/>
    <xf numFmtId="0" fontId="0" fillId="0" borderId="0" xfId="0" applyFont="1" applyFill="1"/>
    <xf numFmtId="0" fontId="0" fillId="13" borderId="0" xfId="0" applyFill="1"/>
    <xf numFmtId="0" fontId="0" fillId="19" borderId="0" xfId="0" applyFill="1"/>
    <xf numFmtId="0" fontId="0" fillId="20" borderId="0" xfId="0" applyFill="1"/>
    <xf numFmtId="0" fontId="0" fillId="4" borderId="0" xfId="0" applyFill="1"/>
    <xf numFmtId="0" fontId="0" fillId="21" borderId="0" xfId="0" applyFill="1"/>
    <xf numFmtId="0" fontId="0" fillId="16" borderId="0" xfId="0" applyFill="1"/>
    <xf numFmtId="0" fontId="0" fillId="14" borderId="0" xfId="0" applyFill="1"/>
    <xf numFmtId="49" fontId="2" fillId="0" borderId="0" xfId="0" applyNumberFormat="1" applyFont="1"/>
    <xf numFmtId="49" fontId="2" fillId="0" borderId="0" xfId="0" applyNumberFormat="1" applyFont="1" applyFill="1"/>
    <xf numFmtId="0" fontId="0" fillId="18" borderId="0" xfId="0" applyFill="1"/>
    <xf numFmtId="0" fontId="2" fillId="18" borderId="0" xfId="0" applyFont="1" applyFill="1"/>
    <xf numFmtId="0" fontId="0" fillId="18" borderId="0" xfId="0" applyFont="1" applyFill="1"/>
    <xf numFmtId="0" fontId="19" fillId="0" borderId="1" xfId="0" applyFont="1" applyFill="1" applyBorder="1"/>
    <xf numFmtId="0" fontId="19" fillId="0" borderId="1" xfId="0" applyFont="1" applyFill="1" applyBorder="1" applyAlignment="1">
      <alignment vertical="center"/>
    </xf>
    <xf numFmtId="0" fontId="19" fillId="0" borderId="1" xfId="0" applyFont="1" applyFill="1" applyBorder="1" applyAlignment="1">
      <alignment horizontal="justify" vertical="center" wrapTex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center" vertical="center" wrapText="1"/>
    </xf>
    <xf numFmtId="0" fontId="20" fillId="0" borderId="1" xfId="0" applyFont="1" applyFill="1" applyBorder="1" applyAlignment="1" applyProtection="1">
      <alignment horizontal="center" vertical="center" wrapText="1"/>
      <protection locked="0"/>
    </xf>
    <xf numFmtId="1" fontId="19" fillId="0" borderId="1" xfId="0" applyNumberFormat="1"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pplyProtection="1">
      <alignment horizontal="center" vertical="center" wrapText="1"/>
      <protection locked="0"/>
    </xf>
    <xf numFmtId="165" fontId="19" fillId="0" borderId="1" xfId="0" applyNumberFormat="1" applyFont="1" applyFill="1" applyBorder="1" applyAlignment="1" applyProtection="1">
      <alignment horizontal="center" vertical="center" wrapText="1"/>
      <protection locked="0"/>
    </xf>
    <xf numFmtId="49" fontId="19" fillId="0" borderId="1" xfId="0" applyNumberFormat="1" applyFont="1" applyFill="1" applyBorder="1" applyAlignment="1" applyProtection="1">
      <alignment horizontal="center" vertical="center" wrapText="1"/>
      <protection locked="0"/>
    </xf>
    <xf numFmtId="0" fontId="19" fillId="0" borderId="1" xfId="0" applyFont="1" applyFill="1" applyBorder="1" applyAlignment="1">
      <alignment vertical="top"/>
    </xf>
    <xf numFmtId="0" fontId="19" fillId="0" borderId="1" xfId="0" applyFont="1" applyFill="1" applyBorder="1" applyAlignment="1">
      <alignment horizontal="justify" vertical="top" wrapText="1"/>
    </xf>
    <xf numFmtId="0" fontId="19" fillId="0" borderId="1" xfId="0" applyFont="1" applyFill="1" applyBorder="1" applyAlignment="1">
      <alignment horizontal="center" vertical="top" wrapText="1"/>
    </xf>
    <xf numFmtId="0" fontId="19" fillId="0" borderId="1" xfId="0" applyFont="1" applyFill="1" applyBorder="1" applyAlignment="1" applyProtection="1">
      <alignment horizontal="center" vertical="top" wrapText="1"/>
      <protection locked="0"/>
    </xf>
    <xf numFmtId="49" fontId="19" fillId="0" borderId="1" xfId="0" applyNumberFormat="1" applyFont="1" applyFill="1" applyBorder="1" applyAlignment="1" applyProtection="1">
      <alignment horizontal="center" vertical="top" wrapText="1"/>
      <protection locked="0"/>
    </xf>
    <xf numFmtId="0" fontId="19" fillId="0" borderId="1" xfId="0" applyFont="1" applyFill="1" applyBorder="1" applyAlignment="1">
      <alignment horizontal="center" vertical="top"/>
    </xf>
    <xf numFmtId="1" fontId="18"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0" fontId="19" fillId="0" borderId="8" xfId="0" applyFont="1" applyFill="1" applyBorder="1" applyAlignment="1">
      <alignment vertical="center"/>
    </xf>
    <xf numFmtId="0" fontId="19" fillId="0" borderId="8" xfId="0" applyFont="1" applyFill="1" applyBorder="1" applyAlignment="1">
      <alignment horizontal="justify" vertical="center" wrapText="1"/>
    </xf>
    <xf numFmtId="0" fontId="19" fillId="0" borderId="2" xfId="0" applyFont="1" applyFill="1" applyBorder="1" applyAlignment="1">
      <alignment horizontal="justify" vertical="center" wrapText="1"/>
    </xf>
    <xf numFmtId="49" fontId="19" fillId="0" borderId="8" xfId="0" applyNumberFormat="1" applyFont="1" applyFill="1" applyBorder="1" applyAlignment="1">
      <alignment vertical="center"/>
    </xf>
    <xf numFmtId="165" fontId="19" fillId="0" borderId="8" xfId="0" applyNumberFormat="1" applyFont="1" applyFill="1" applyBorder="1" applyAlignment="1" applyProtection="1">
      <alignment horizontal="center" vertical="center" wrapText="1"/>
      <protection locked="0"/>
    </xf>
    <xf numFmtId="49" fontId="19" fillId="0" borderId="8" xfId="0" applyNumberFormat="1" applyFont="1" applyFill="1" applyBorder="1" applyAlignment="1">
      <alignment horizontal="center" vertical="center" wrapText="1"/>
    </xf>
    <xf numFmtId="0" fontId="19" fillId="0" borderId="8" xfId="0" applyFont="1" applyFill="1" applyBorder="1" applyAlignment="1">
      <alignment horizontal="center" vertical="center"/>
    </xf>
    <xf numFmtId="1" fontId="19" fillId="0" borderId="8" xfId="0" applyNumberFormat="1" applyFont="1" applyFill="1" applyBorder="1" applyAlignment="1">
      <alignment horizontal="left" vertical="center" wrapText="1"/>
    </xf>
    <xf numFmtId="49" fontId="19" fillId="0" borderId="1" xfId="0" applyNumberFormat="1" applyFont="1" applyFill="1" applyBorder="1" applyAlignment="1">
      <alignment vertical="center"/>
    </xf>
    <xf numFmtId="0" fontId="19" fillId="0" borderId="1" xfId="0" applyFont="1" applyFill="1" applyBorder="1" applyAlignment="1">
      <alignment vertical="center" wrapText="1"/>
    </xf>
    <xf numFmtId="0" fontId="0" fillId="0" borderId="0" xfId="0" applyNumberFormat="1"/>
    <xf numFmtId="0" fontId="0" fillId="0" borderId="0" xfId="0" pivotButton="1"/>
    <xf numFmtId="0" fontId="0" fillId="0" borderId="0" xfId="0" applyAlignment="1">
      <alignment horizontal="left"/>
    </xf>
    <xf numFmtId="0" fontId="0" fillId="0" borderId="0" xfId="0"/>
    <xf numFmtId="0" fontId="7" fillId="0" borderId="0" xfId="0" applyFont="1" applyFill="1" applyBorder="1"/>
    <xf numFmtId="0" fontId="0" fillId="0" borderId="0" xfId="0" applyFont="1"/>
    <xf numFmtId="0" fontId="0" fillId="0" borderId="1" xfId="0" applyBorder="1" applyAlignment="1">
      <alignment horizontal="justify" vertical="center" wrapText="1"/>
    </xf>
    <xf numFmtId="0" fontId="23" fillId="22" borderId="20" xfId="0" applyFont="1" applyFill="1" applyBorder="1" applyAlignment="1">
      <alignment horizontal="center" vertical="center" wrapText="1"/>
    </xf>
    <xf numFmtId="0" fontId="23" fillId="22" borderId="21" xfId="0" applyFont="1" applyFill="1" applyBorder="1" applyAlignment="1">
      <alignment horizontal="center" vertical="center" wrapText="1"/>
    </xf>
    <xf numFmtId="0" fontId="23" fillId="22" borderId="22" xfId="0" applyFont="1" applyFill="1" applyBorder="1" applyAlignment="1">
      <alignment horizontal="center" vertical="center" wrapText="1"/>
    </xf>
    <xf numFmtId="0" fontId="0" fillId="0" borderId="4" xfId="0" applyBorder="1" applyAlignment="1">
      <alignment horizontal="justify" vertical="center" wrapText="1"/>
    </xf>
    <xf numFmtId="0" fontId="0" fillId="0" borderId="13" xfId="0" applyBorder="1" applyAlignment="1">
      <alignment horizontal="justify" vertical="center" wrapText="1"/>
    </xf>
    <xf numFmtId="0" fontId="23" fillId="22" borderId="23" xfId="0" applyFont="1" applyFill="1" applyBorder="1" applyAlignment="1">
      <alignment horizontal="center" vertical="center" wrapText="1"/>
    </xf>
    <xf numFmtId="0" fontId="24" fillId="24" borderId="1" xfId="0" applyFont="1" applyFill="1" applyBorder="1" applyAlignment="1">
      <alignment horizontal="center" vertical="center"/>
    </xf>
    <xf numFmtId="0" fontId="0" fillId="0" borderId="1" xfId="0" applyBorder="1" applyAlignment="1">
      <alignment horizontal="left" vertical="top"/>
    </xf>
    <xf numFmtId="0" fontId="0" fillId="0" borderId="1" xfId="0" applyBorder="1" applyAlignment="1">
      <alignment horizontal="center" vertical="center"/>
    </xf>
    <xf numFmtId="0" fontId="0" fillId="0" borderId="0" xfId="0" applyAlignment="1">
      <alignment horizontal="left" vertical="top"/>
    </xf>
    <xf numFmtId="0" fontId="0" fillId="0" borderId="0" xfId="0" applyAlignment="1">
      <alignment horizontal="center" vertical="center"/>
    </xf>
    <xf numFmtId="0" fontId="24" fillId="24" borderId="1" xfId="0" applyFont="1" applyFill="1" applyBorder="1" applyAlignment="1">
      <alignment horizontal="left" vertical="top" wrapText="1"/>
    </xf>
    <xf numFmtId="0" fontId="25" fillId="0" borderId="1" xfId="0" applyFont="1" applyBorder="1" applyAlignment="1">
      <alignment horizontal="left" vertical="top" wrapText="1"/>
    </xf>
    <xf numFmtId="0" fontId="23" fillId="25" borderId="21" xfId="0" applyFont="1" applyFill="1" applyBorder="1" applyAlignment="1">
      <alignment horizontal="center" vertical="center" wrapText="1"/>
    </xf>
    <xf numFmtId="0" fontId="23" fillId="22" borderId="24" xfId="0" applyFont="1" applyFill="1" applyBorder="1" applyAlignment="1">
      <alignment horizontal="center" vertical="center" wrapText="1"/>
    </xf>
    <xf numFmtId="2" fontId="24" fillId="15" borderId="1" xfId="0" applyNumberFormat="1" applyFont="1" applyFill="1" applyBorder="1" applyAlignment="1">
      <alignment horizontal="center" vertical="center" wrapText="1"/>
    </xf>
    <xf numFmtId="2" fontId="25" fillId="15" borderId="1" xfId="0" applyNumberFormat="1" applyFont="1" applyFill="1" applyBorder="1" applyAlignment="1">
      <alignment horizontal="center" vertical="center" wrapText="1"/>
    </xf>
    <xf numFmtId="0" fontId="0" fillId="15" borderId="1" xfId="0" applyFill="1" applyBorder="1" applyAlignment="1">
      <alignment horizontal="center" vertical="center"/>
    </xf>
    <xf numFmtId="0" fontId="0" fillId="15" borderId="0" xfId="0" applyFill="1" applyAlignment="1">
      <alignment horizontal="center" vertical="center"/>
    </xf>
    <xf numFmtId="0" fontId="24" fillId="15" borderId="1" xfId="0" applyFont="1" applyFill="1" applyBorder="1" applyAlignment="1">
      <alignment horizontal="left" vertical="top" wrapText="1"/>
    </xf>
    <xf numFmtId="0" fontId="25" fillId="15" borderId="1" xfId="0" applyFont="1" applyFill="1" applyBorder="1" applyAlignment="1">
      <alignment horizontal="left" vertical="top" wrapText="1"/>
    </xf>
    <xf numFmtId="0" fontId="0" fillId="15" borderId="1" xfId="0" applyFill="1" applyBorder="1" applyAlignment="1">
      <alignment horizontal="left" vertical="top"/>
    </xf>
    <xf numFmtId="0" fontId="0" fillId="15" borderId="0" xfId="0" applyFill="1" applyAlignment="1">
      <alignment horizontal="left" vertical="top"/>
    </xf>
    <xf numFmtId="0" fontId="24" fillId="15" borderId="1" xfId="0" applyFont="1" applyFill="1" applyBorder="1" applyAlignment="1">
      <alignment horizontal="center" vertical="center" wrapText="1"/>
    </xf>
    <xf numFmtId="0" fontId="24" fillId="15" borderId="1" xfId="0" applyFont="1" applyFill="1" applyBorder="1" applyAlignment="1">
      <alignment horizontal="center" vertical="center"/>
    </xf>
    <xf numFmtId="0" fontId="0" fillId="0" borderId="1" xfId="0" applyBorder="1" applyAlignment="1">
      <alignment horizontal="left" vertical="top" wrapText="1"/>
    </xf>
    <xf numFmtId="0" fontId="33" fillId="5" borderId="11" xfId="0" applyFont="1" applyFill="1" applyBorder="1" applyAlignment="1" applyProtection="1">
      <alignment horizontal="center" vertical="center"/>
      <protection hidden="1"/>
    </xf>
    <xf numFmtId="0" fontId="33" fillId="5" borderId="12" xfId="0" applyFont="1" applyFill="1" applyBorder="1" applyAlignment="1" applyProtection="1">
      <alignment horizontal="center" vertical="center" wrapText="1"/>
      <protection hidden="1"/>
    </xf>
    <xf numFmtId="0" fontId="34" fillId="5" borderId="12" xfId="0" applyFont="1" applyFill="1" applyBorder="1" applyAlignment="1" applyProtection="1">
      <alignment horizontal="center" vertical="center" wrapText="1"/>
      <protection hidden="1"/>
    </xf>
    <xf numFmtId="0" fontId="0" fillId="26" borderId="0" xfId="0" applyFill="1"/>
    <xf numFmtId="0" fontId="35" fillId="0" borderId="0" xfId="0" applyFont="1" applyAlignment="1">
      <alignment horizontal="left" wrapText="1"/>
    </xf>
    <xf numFmtId="0" fontId="35" fillId="27" borderId="0" xfId="0" applyFont="1" applyFill="1" applyAlignment="1">
      <alignment wrapText="1"/>
    </xf>
    <xf numFmtId="0" fontId="36" fillId="0" borderId="1" xfId="0" applyFont="1" applyBorder="1" applyAlignment="1">
      <alignment horizontal="center" vertical="top"/>
    </xf>
    <xf numFmtId="0" fontId="36" fillId="0" borderId="1" xfId="0" applyFont="1" applyBorder="1" applyAlignment="1">
      <alignment horizontal="center" vertical="top" wrapText="1"/>
    </xf>
    <xf numFmtId="0" fontId="36" fillId="0" borderId="1" xfId="0" applyFont="1" applyBorder="1" applyAlignment="1">
      <alignment horizontal="left" vertical="top" wrapText="1"/>
    </xf>
    <xf numFmtId="0" fontId="36" fillId="14" borderId="1" xfId="0" applyFont="1" applyFill="1" applyBorder="1" applyAlignment="1">
      <alignment horizontal="center" vertical="top" wrapText="1"/>
    </xf>
    <xf numFmtId="0" fontId="35" fillId="0" borderId="1" xfId="0" applyFont="1" applyBorder="1" applyAlignment="1">
      <alignment horizontal="left" vertical="top" wrapText="1"/>
    </xf>
    <xf numFmtId="0" fontId="35" fillId="0" borderId="1" xfId="0" applyFont="1" applyBorder="1" applyAlignment="1">
      <alignment vertical="top" wrapText="1"/>
    </xf>
    <xf numFmtId="49" fontId="35" fillId="0" borderId="1" xfId="0" applyNumberFormat="1" applyFont="1" applyBorder="1" applyAlignment="1">
      <alignment horizontal="left" vertical="top" wrapText="1"/>
    </xf>
    <xf numFmtId="0" fontId="35" fillId="0" borderId="25" xfId="0" applyFont="1" applyBorder="1" applyAlignment="1">
      <alignment horizontal="left" vertical="top" wrapText="1"/>
    </xf>
    <xf numFmtId="0" fontId="35" fillId="0" borderId="26" xfId="0" applyFont="1" applyBorder="1" applyAlignment="1">
      <alignment horizontal="left" vertical="top" wrapText="1"/>
    </xf>
    <xf numFmtId="0" fontId="35" fillId="0" borderId="1" xfId="0" applyFont="1" applyBorder="1" applyAlignment="1">
      <alignment vertical="center" wrapText="1"/>
    </xf>
    <xf numFmtId="49" fontId="35" fillId="0" borderId="1" xfId="0" applyNumberFormat="1" applyFont="1" applyBorder="1" applyAlignment="1">
      <alignment vertical="top" wrapText="1"/>
    </xf>
    <xf numFmtId="0" fontId="35" fillId="14" borderId="1" xfId="0" applyFont="1" applyFill="1" applyBorder="1" applyAlignment="1">
      <alignment vertical="top" wrapText="1"/>
    </xf>
    <xf numFmtId="0" fontId="36" fillId="24" borderId="1" xfId="0" applyFont="1" applyFill="1" applyBorder="1" applyAlignment="1">
      <alignment horizontal="left" vertical="top" wrapText="1"/>
    </xf>
    <xf numFmtId="0" fontId="36" fillId="15" borderId="1" xfId="0" applyFont="1" applyFill="1" applyBorder="1" applyAlignment="1">
      <alignment horizontal="left" vertical="top" wrapText="1"/>
    </xf>
    <xf numFmtId="2" fontId="36" fillId="15" borderId="1" xfId="0" applyNumberFormat="1" applyFont="1" applyFill="1" applyBorder="1" applyAlignment="1">
      <alignment horizontal="center" vertical="center" wrapText="1"/>
    </xf>
    <xf numFmtId="0" fontId="36" fillId="15" borderId="1" xfId="0" applyFont="1" applyFill="1" applyBorder="1" applyAlignment="1">
      <alignment horizontal="center" vertical="center" wrapText="1"/>
    </xf>
    <xf numFmtId="0" fontId="38" fillId="0" borderId="1" xfId="0" applyFont="1" applyBorder="1" applyAlignment="1">
      <alignment horizontal="left" vertical="top" wrapText="1"/>
    </xf>
    <xf numFmtId="0" fontId="38" fillId="15" borderId="1" xfId="0" applyFont="1" applyFill="1" applyBorder="1" applyAlignment="1">
      <alignment horizontal="left" vertical="top" wrapText="1"/>
    </xf>
    <xf numFmtId="2" fontId="38" fillId="15" borderId="1" xfId="0" applyNumberFormat="1" applyFont="1" applyFill="1" applyBorder="1" applyAlignment="1">
      <alignment horizontal="center" vertical="center" wrapText="1"/>
    </xf>
    <xf numFmtId="0" fontId="36" fillId="24" borderId="1" xfId="0" applyFont="1" applyFill="1" applyBorder="1" applyAlignment="1">
      <alignment horizontal="center" vertical="center"/>
    </xf>
    <xf numFmtId="0" fontId="36" fillId="15" borderId="1" xfId="0" applyFont="1" applyFill="1" applyBorder="1" applyAlignment="1">
      <alignment horizontal="center" vertical="center"/>
    </xf>
    <xf numFmtId="0" fontId="38" fillId="0" borderId="0" xfId="0" applyFont="1"/>
    <xf numFmtId="0" fontId="38" fillId="0" borderId="1" xfId="0" applyFont="1" applyBorder="1" applyAlignment="1">
      <alignment horizontal="left" vertical="top"/>
    </xf>
    <xf numFmtId="0" fontId="38" fillId="0" borderId="1" xfId="0" applyFont="1" applyBorder="1" applyAlignment="1">
      <alignment horizontal="center" vertical="center"/>
    </xf>
    <xf numFmtId="0" fontId="38" fillId="15" borderId="1" xfId="0" applyFont="1" applyFill="1" applyBorder="1" applyAlignment="1">
      <alignment horizontal="left" vertical="top"/>
    </xf>
    <xf numFmtId="0" fontId="38" fillId="15" borderId="1" xfId="0" applyFont="1" applyFill="1" applyBorder="1" applyAlignment="1">
      <alignment horizontal="center" vertical="center"/>
    </xf>
    <xf numFmtId="0" fontId="38" fillId="0" borderId="0" xfId="0" applyFont="1" applyAlignment="1">
      <alignment horizontal="left" vertical="top"/>
    </xf>
    <xf numFmtId="0" fontId="38" fillId="0" borderId="0" xfId="0" applyFont="1" applyAlignment="1">
      <alignment horizontal="center" vertical="center"/>
    </xf>
    <xf numFmtId="0" fontId="38" fillId="0" borderId="0" xfId="0" applyFont="1" applyAlignment="1">
      <alignment horizontal="left" vertical="top" wrapText="1"/>
    </xf>
    <xf numFmtId="0" fontId="38" fillId="15" borderId="0" xfId="0" applyFont="1" applyFill="1" applyAlignment="1">
      <alignment horizontal="left" vertical="top"/>
    </xf>
    <xf numFmtId="0" fontId="38" fillId="15" borderId="0" xfId="0" applyFont="1" applyFill="1" applyAlignment="1">
      <alignment horizontal="center" vertical="center"/>
    </xf>
    <xf numFmtId="0" fontId="38" fillId="0" borderId="1" xfId="0" applyFont="1" applyBorder="1" applyAlignment="1">
      <alignment horizontal="center" vertical="center" wrapText="1"/>
    </xf>
    <xf numFmtId="0" fontId="38" fillId="19" borderId="0" xfId="0" applyFont="1" applyFill="1" applyAlignment="1">
      <alignment vertical="center" wrapText="1"/>
    </xf>
    <xf numFmtId="0" fontId="2" fillId="19" borderId="0" xfId="0" applyFont="1" applyFill="1"/>
    <xf numFmtId="0" fontId="38" fillId="14" borderId="0" xfId="0" applyFont="1" applyFill="1" applyAlignment="1">
      <alignment vertical="center" wrapText="1"/>
    </xf>
    <xf numFmtId="0" fontId="0" fillId="0" borderId="13" xfId="0" applyBorder="1" applyAlignment="1">
      <alignment horizontal="left" vertical="top" wrapText="1"/>
    </xf>
    <xf numFmtId="166" fontId="20" fillId="0" borderId="1" xfId="0" applyNumberFormat="1" applyFont="1" applyFill="1" applyBorder="1" applyAlignment="1" applyProtection="1">
      <alignment horizontal="center" vertical="center" wrapText="1"/>
      <protection locked="0"/>
    </xf>
    <xf numFmtId="0" fontId="15" fillId="0" borderId="1" xfId="2"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xf>
    <xf numFmtId="14" fontId="22" fillId="0" borderId="1" xfId="0" applyNumberFormat="1" applyFont="1" applyFill="1" applyBorder="1" applyAlignment="1" applyProtection="1">
      <alignment horizontal="center" vertical="center" wrapText="1"/>
      <protection locked="0"/>
    </xf>
    <xf numFmtId="164" fontId="22" fillId="0" borderId="1" xfId="0" applyNumberFormat="1" applyFont="1" applyFill="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164" fontId="22" fillId="2" borderId="1" xfId="0" applyNumberFormat="1" applyFont="1" applyFill="1" applyBorder="1" applyAlignment="1" applyProtection="1">
      <alignment horizontal="center" vertical="center" wrapText="1"/>
      <protection locked="0"/>
    </xf>
    <xf numFmtId="49" fontId="22" fillId="0" borderId="1" xfId="0" applyNumberFormat="1" applyFont="1" applyBorder="1" applyAlignment="1" applyProtection="1">
      <alignment horizontal="center" vertical="center" wrapText="1"/>
      <protection locked="0"/>
    </xf>
    <xf numFmtId="14" fontId="22" fillId="2" borderId="1" xfId="0" applyNumberFormat="1" applyFont="1" applyFill="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 fillId="19" borderId="17" xfId="0" applyFont="1" applyFill="1" applyBorder="1" applyAlignment="1">
      <alignment horizontal="center"/>
    </xf>
    <xf numFmtId="0" fontId="2" fillId="19" borderId="18" xfId="0" applyFont="1" applyFill="1" applyBorder="1" applyAlignment="1">
      <alignment horizontal="center"/>
    </xf>
    <xf numFmtId="0" fontId="2" fillId="19" borderId="19" xfId="0" applyFont="1" applyFill="1" applyBorder="1" applyAlignment="1">
      <alignment horizontal="center"/>
    </xf>
    <xf numFmtId="0" fontId="21" fillId="3" borderId="14"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 fillId="23" borderId="17" xfId="0" applyFont="1" applyFill="1" applyBorder="1" applyAlignment="1">
      <alignment horizontal="center"/>
    </xf>
    <xf numFmtId="0" fontId="2" fillId="23" borderId="18" xfId="0" applyFont="1" applyFill="1" applyBorder="1" applyAlignment="1">
      <alignment horizontal="center"/>
    </xf>
    <xf numFmtId="0" fontId="2" fillId="23" borderId="19" xfId="0" applyFont="1" applyFill="1" applyBorder="1" applyAlignment="1">
      <alignment horizontal="center"/>
    </xf>
    <xf numFmtId="0" fontId="24" fillId="24" borderId="1" xfId="0" applyFont="1" applyFill="1" applyBorder="1" applyAlignment="1">
      <alignment horizontal="center" vertical="center" wrapText="1"/>
    </xf>
    <xf numFmtId="0" fontId="24" fillId="24" borderId="1" xfId="0" applyFont="1" applyFill="1" applyBorder="1" applyAlignment="1">
      <alignment horizontal="center" vertical="center"/>
    </xf>
    <xf numFmtId="2" fontId="24" fillId="24" borderId="1" xfId="0" applyNumberFormat="1" applyFont="1" applyFill="1" applyBorder="1" applyAlignment="1">
      <alignment horizontal="center" vertical="center" wrapText="1"/>
    </xf>
    <xf numFmtId="2" fontId="25"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24" fillId="24" borderId="1" xfId="0" applyFont="1" applyFill="1" applyBorder="1" applyAlignment="1">
      <alignment horizontal="left" vertical="top" wrapText="1"/>
    </xf>
    <xf numFmtId="0" fontId="25" fillId="0" borderId="1" xfId="0" applyFont="1" applyBorder="1" applyAlignment="1">
      <alignment horizontal="left" vertical="top" wrapText="1"/>
    </xf>
    <xf numFmtId="0" fontId="18" fillId="0" borderId="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8" xfId="0" applyFont="1" applyFill="1" applyBorder="1" applyAlignment="1">
      <alignment horizontal="justify" vertical="center" wrapText="1"/>
    </xf>
    <xf numFmtId="0" fontId="18" fillId="0" borderId="7" xfId="0" applyFont="1" applyFill="1" applyBorder="1" applyAlignment="1">
      <alignment horizontal="justify" vertical="center" wrapText="1"/>
    </xf>
    <xf numFmtId="0" fontId="18" fillId="0" borderId="2" xfId="0" applyFont="1" applyFill="1" applyBorder="1" applyAlignment="1">
      <alignment horizontal="justify" vertical="center" wrapText="1"/>
    </xf>
    <xf numFmtId="1" fontId="18" fillId="0" borderId="1" xfId="0" applyNumberFormat="1" applyFont="1" applyFill="1" applyBorder="1" applyAlignment="1">
      <alignment horizontal="center" vertical="center"/>
    </xf>
    <xf numFmtId="1" fontId="18" fillId="0" borderId="8" xfId="0" applyNumberFormat="1" applyFont="1" applyFill="1" applyBorder="1" applyAlignment="1">
      <alignment horizontal="center" vertical="center" wrapText="1"/>
    </xf>
    <xf numFmtId="1" fontId="18" fillId="0" borderId="7" xfId="0" applyNumberFormat="1" applyFont="1" applyFill="1" applyBorder="1" applyAlignment="1">
      <alignment horizontal="center" vertical="center" wrapText="1"/>
    </xf>
    <xf numFmtId="1" fontId="18" fillId="0" borderId="2"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36" fillId="24" borderId="1" xfId="0" applyFont="1" applyFill="1" applyBorder="1" applyAlignment="1">
      <alignment horizontal="center" vertical="center" wrapText="1"/>
    </xf>
    <xf numFmtId="0" fontId="36" fillId="24" borderId="1" xfId="0" applyFont="1" applyFill="1" applyBorder="1" applyAlignment="1">
      <alignment horizontal="center" vertical="center"/>
    </xf>
    <xf numFmtId="2" fontId="36" fillId="24" borderId="1" xfId="0" applyNumberFormat="1" applyFont="1" applyFill="1" applyBorder="1" applyAlignment="1">
      <alignment horizontal="center" vertical="center" wrapText="1"/>
    </xf>
    <xf numFmtId="2" fontId="38" fillId="0" borderId="1" xfId="0" applyNumberFormat="1" applyFont="1" applyBorder="1" applyAlignment="1">
      <alignment horizontal="center" vertical="center" wrapText="1"/>
    </xf>
    <xf numFmtId="0" fontId="38" fillId="0" borderId="1" xfId="0" applyFont="1" applyBorder="1" applyAlignment="1">
      <alignment horizontal="center" vertical="center" wrapText="1"/>
    </xf>
    <xf numFmtId="0" fontId="36" fillId="24" borderId="1" xfId="0" applyFont="1" applyFill="1" applyBorder="1" applyAlignment="1">
      <alignment horizontal="left" vertical="top" wrapText="1"/>
    </xf>
    <xf numFmtId="0" fontId="38" fillId="0" borderId="1" xfId="0" applyFont="1" applyBorder="1" applyAlignment="1">
      <alignment horizontal="left" vertical="top" wrapText="1"/>
    </xf>
    <xf numFmtId="0" fontId="10" fillId="6" borderId="7"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9" borderId="8" xfId="0" applyFont="1" applyFill="1" applyBorder="1" applyAlignment="1">
      <alignment horizontal="center" vertical="center"/>
    </xf>
    <xf numFmtId="0" fontId="10" fillId="9" borderId="7" xfId="0" applyFont="1" applyFill="1" applyBorder="1" applyAlignment="1">
      <alignment horizontal="center" vertical="center"/>
    </xf>
    <xf numFmtId="0" fontId="10" fillId="9" borderId="2" xfId="0" applyFont="1" applyFill="1" applyBorder="1" applyAlignment="1">
      <alignment horizontal="center" vertical="center"/>
    </xf>
    <xf numFmtId="0" fontId="10" fillId="7" borderId="8" xfId="0" applyFont="1" applyFill="1" applyBorder="1" applyAlignment="1">
      <alignment horizontal="center" vertical="center"/>
    </xf>
    <xf numFmtId="0" fontId="10" fillId="7" borderId="7" xfId="0" applyFont="1" applyFill="1" applyBorder="1" applyAlignment="1">
      <alignment horizontal="center" vertical="center"/>
    </xf>
    <xf numFmtId="0" fontId="10" fillId="7" borderId="2" xfId="0" applyFont="1" applyFill="1" applyBorder="1" applyAlignment="1">
      <alignment horizontal="center" vertical="center"/>
    </xf>
    <xf numFmtId="0" fontId="6" fillId="0" borderId="1" xfId="0" applyFont="1" applyBorder="1" applyAlignment="1">
      <alignment horizontal="center"/>
    </xf>
    <xf numFmtId="0" fontId="32" fillId="0" borderId="0" xfId="0" applyFont="1" applyAlignment="1">
      <alignment horizontal="center"/>
    </xf>
    <xf numFmtId="0" fontId="20" fillId="0" borderId="1" xfId="0" applyFont="1" applyFill="1" applyBorder="1" applyAlignment="1" applyProtection="1">
      <alignment horizontal="justify" vertical="justify" wrapText="1"/>
      <protection locked="0"/>
    </xf>
    <xf numFmtId="0" fontId="20" fillId="0" borderId="1" xfId="0" applyFont="1" applyFill="1" applyBorder="1" applyAlignment="1" applyProtection="1">
      <alignment horizontal="justify" vertical="top" wrapText="1"/>
      <protection locked="0"/>
    </xf>
  </cellXfs>
  <cellStyles count="3">
    <cellStyle name="Hipervínculo" xfId="2" builtinId="8"/>
    <cellStyle name="Normal" xfId="0" builtinId="0"/>
    <cellStyle name="Normal 2" xfId="1" xr:uid="{00000000-0005-0000-0000-000002000000}"/>
  </cellStyles>
  <dxfs count="3">
    <dxf>
      <font>
        <color rgb="FF92D050"/>
      </font>
    </dxf>
    <dxf>
      <numFmt numFmtId="0" formatCode="General"/>
    </dxf>
    <dxf>
      <numFmt numFmtId="0" formatCode="General"/>
    </dxf>
  </dxfs>
  <tableStyles count="0" defaultTableStyle="TableStyleMedium2" defaultPivotStyle="PivotStyleLight16"/>
  <colors>
    <mruColors>
      <color rgb="FF008E40"/>
      <color rgb="FFFF6969"/>
      <color rgb="FFC22818"/>
      <color rgb="FF00D661"/>
      <color rgb="FF5C1E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TIPO DE ACTIVO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PORCENTAJES!$B$5</c:f>
              <c:strCache>
                <c:ptCount val="1"/>
                <c:pt idx="0">
                  <c:v>TIPO DE ACTIVO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PORCENTAJES!$B$6</c:f>
              <c:numCache>
                <c:formatCode>General</c:formatCode>
                <c:ptCount val="1"/>
              </c:numCache>
            </c:numRef>
          </c:val>
          <c:extLst>
            <c:ext xmlns:c16="http://schemas.microsoft.com/office/drawing/2014/chart" uri="{C3380CC4-5D6E-409C-BE32-E72D297353CC}">
              <c16:uniqueId val="{00000000-30D2-4B17-96D7-AD84E8F66DFA}"/>
            </c:ext>
          </c:extLst>
        </c:ser>
        <c:ser>
          <c:idx val="1"/>
          <c:order val="1"/>
          <c:tx>
            <c:strRef>
              <c:f>PORCENTAJES!$C$5</c:f>
              <c:strCache>
                <c:ptCount val="1"/>
                <c:pt idx="0">
                  <c:v>Total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PORCENTAJES!$C$6</c:f>
              <c:numCache>
                <c:formatCode>General</c:formatCode>
                <c:ptCount val="1"/>
              </c:numCache>
            </c:numRef>
          </c:val>
          <c:extLst>
            <c:ext xmlns:c16="http://schemas.microsoft.com/office/drawing/2014/chart" uri="{C3380CC4-5D6E-409C-BE32-E72D297353CC}">
              <c16:uniqueId val="{00000001-30D2-4B17-96D7-AD84E8F66DFA}"/>
            </c:ext>
          </c:extLst>
        </c:ser>
        <c:dLbls>
          <c:dLblPos val="outEnd"/>
          <c:showLegendKey val="0"/>
          <c:showVal val="1"/>
          <c:showCatName val="0"/>
          <c:showSerName val="0"/>
          <c:showPercent val="0"/>
          <c:showBubbleSize val="0"/>
        </c:dLbls>
        <c:gapWidth val="219"/>
        <c:overlap val="-27"/>
        <c:axId val="656126943"/>
        <c:axId val="656128191"/>
      </c:barChart>
      <c:catAx>
        <c:axId val="656126943"/>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128191"/>
        <c:crosses val="autoZero"/>
        <c:auto val="1"/>
        <c:lblAlgn val="ctr"/>
        <c:lblOffset val="100"/>
        <c:noMultiLvlLbl val="0"/>
      </c:catAx>
      <c:valAx>
        <c:axId val="656128191"/>
        <c:scaling>
          <c:orientation val="minMax"/>
        </c:scaling>
        <c:delete val="0"/>
        <c:axPos val="l"/>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1269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CRITICIDAD DE LOS ACTIVOS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PORCENTAJES!$C$17</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PORCENTAJES!$B$18</c:f>
              <c:numCache>
                <c:formatCode>General</c:formatCode>
                <c:ptCount val="1"/>
              </c:numCache>
            </c:numRef>
          </c:cat>
          <c:val>
            <c:numRef>
              <c:f>PORCENTAJES!$C$18</c:f>
              <c:numCache>
                <c:formatCode>General</c:formatCode>
                <c:ptCount val="1"/>
              </c:numCache>
            </c:numRef>
          </c:val>
          <c:extLst>
            <c:ext xmlns:c16="http://schemas.microsoft.com/office/drawing/2014/chart" uri="{C3380CC4-5D6E-409C-BE32-E72D297353CC}">
              <c16:uniqueId val="{00000000-185D-49AF-814F-5564940F5A3F}"/>
            </c:ext>
          </c:extLst>
        </c:ser>
        <c:dLbls>
          <c:dLblPos val="outEnd"/>
          <c:showLegendKey val="0"/>
          <c:showVal val="1"/>
          <c:showCatName val="0"/>
          <c:showSerName val="0"/>
          <c:showPercent val="0"/>
          <c:showBubbleSize val="0"/>
        </c:dLbls>
        <c:gapWidth val="219"/>
        <c:overlap val="-27"/>
        <c:axId val="301227439"/>
        <c:axId val="301226607"/>
      </c:barChart>
      <c:catAx>
        <c:axId val="3012274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1226607"/>
        <c:crosses val="autoZero"/>
        <c:auto val="1"/>
        <c:lblAlgn val="ctr"/>
        <c:lblOffset val="100"/>
        <c:noMultiLvlLbl val="0"/>
      </c:catAx>
      <c:valAx>
        <c:axId val="301226607"/>
        <c:scaling>
          <c:orientation val="minMax"/>
        </c:scaling>
        <c:delete val="0"/>
        <c:axPos val="l"/>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122743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304800</xdr:colOff>
      <xdr:row>0</xdr:row>
      <xdr:rowOff>47625</xdr:rowOff>
    </xdr:from>
    <xdr:to>
      <xdr:col>8</xdr:col>
      <xdr:colOff>552450</xdr:colOff>
      <xdr:row>12</xdr:row>
      <xdr:rowOff>114300</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371474</xdr:colOff>
      <xdr:row>13</xdr:row>
      <xdr:rowOff>123824</xdr:rowOff>
    </xdr:from>
    <xdr:to>
      <xdr:col>8</xdr:col>
      <xdr:colOff>533399</xdr:colOff>
      <xdr:row>24</xdr:row>
      <xdr:rowOff>123825</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ciso/activos/3.%20Evaluaci&#243;n%20Independiente%20y%20Asesor&#237;a/Activos_Informacion_Evaluaci&#243;n%20Independiente%20y%20Asesor&#237;a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nciso/activos/11.%20Procesos%20Disciplinarios/2020/Activos_Informacion_Procesos%20Disciplinarios%20_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nciso/activos/4.%20Gesti&#243;n%20de%20Comunicaciones%20Internas%20y%20Externas/2020/Activos_Informacion_Gesti&#243;n%20de%20Comunicaciones%20Internas%20y%20Externas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sheetName val="Hoja1"/>
      <sheetName val="PORCENTAJES"/>
      <sheetName val="Indice"/>
      <sheetName val="Valores"/>
    </sheetNames>
    <sheetDataSet>
      <sheetData sheetId="0"/>
      <sheetData sheetId="1"/>
      <sheetData sheetId="2"/>
      <sheetData sheetId="3"/>
      <sheetData sheetId="4">
        <row r="1">
          <cell r="A1" t="str">
            <v>Conceptos Jurídicos</v>
          </cell>
        </row>
        <row r="2">
          <cell r="A2" t="str">
            <v>Direccionamiento Estratégico</v>
          </cell>
        </row>
        <row r="3">
          <cell r="A3" t="str">
            <v>Evaluación Independiente y Asesoría</v>
          </cell>
        </row>
        <row r="4">
          <cell r="A4" t="str">
            <v>Gestión de Comunicaciones Internas y Externas</v>
          </cell>
        </row>
        <row r="5">
          <cell r="A5" t="str">
            <v>Gestión de Contratación</v>
          </cell>
        </row>
        <row r="6">
          <cell r="A6" t="str">
            <v>Gestión de Recursos Físicos</v>
          </cell>
        </row>
        <row r="7">
          <cell r="A7" t="str">
            <v>Gestión de Tecnologías de la Información y las Comunicaciones</v>
          </cell>
        </row>
        <row r="8">
          <cell r="A8" t="str">
            <v>Gestión Documental</v>
          </cell>
        </row>
        <row r="9">
          <cell r="A9" t="str">
            <v>Gestión Estratégica del Talento Humano</v>
          </cell>
        </row>
        <row r="10">
          <cell r="A10" t="str">
            <v xml:space="preserve">Gestión Financiera </v>
          </cell>
        </row>
        <row r="11">
          <cell r="A11" t="str">
            <v>Procesos Disciplinarios</v>
          </cell>
        </row>
        <row r="12">
          <cell r="A12" t="str">
            <v>Procesos Judiciales y Acciones Constitucionales</v>
          </cell>
        </row>
        <row r="13">
          <cell r="A13" t="str">
            <v xml:space="preserve">Relaciones Estratégicas </v>
          </cell>
        </row>
        <row r="14">
          <cell r="A14" t="str">
            <v>Saneamiento de activos de los extintos ICT INURBE</v>
          </cell>
        </row>
        <row r="15">
          <cell r="A15" t="str">
            <v>Seguimiento y Mejora Continua</v>
          </cell>
        </row>
        <row r="16">
          <cell r="A16" t="str">
            <v>Servicio al Ciudadano</v>
          </cell>
        </row>
        <row r="17">
          <cell r="A17" t="str">
            <v xml:space="preserve">Gestión a la Política de Vivienda </v>
          </cell>
        </row>
        <row r="18">
          <cell r="A18" t="str">
            <v>Gestión a la Política de Agua Potable y Saneamiento Básico</v>
          </cell>
        </row>
        <row r="19">
          <cell r="A19" t="str">
            <v>Gestión a la Política de Espacio Urbano y Territorial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INVENTARIO"/>
      <sheetName val="PORCENTAJES"/>
      <sheetName val="Hoja1 (2)"/>
      <sheetName val="Indice"/>
      <sheetName val="Valore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 val="INVENTARIO"/>
      <sheetName val="PORCENTAJES"/>
      <sheetName val="Hoja1"/>
      <sheetName val="Hoja2"/>
      <sheetName val="Hoja1 (2)"/>
      <sheetName val="PORCENTAJES1"/>
      <sheetName val="Indice"/>
      <sheetName val="Valores"/>
    </sheetNames>
    <sheetDataSet>
      <sheetData sheetId="0"/>
      <sheetData sheetId="1"/>
      <sheetData sheetId="2"/>
      <sheetData sheetId="3"/>
      <sheetData sheetId="4"/>
      <sheetData sheetId="5"/>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hn Jairo Enciso Alarcon" refreshedDate="44091.691406944446" createdVersion="6" refreshedVersion="6" minRefreshableVersion="3" recordCount="6" xr:uid="{00000000-000A-0000-FFFF-FFFF09000000}">
  <cacheSource type="worksheet">
    <worksheetSource ref="C8:AT13" sheet="2021"/>
  </cacheSource>
  <cacheFields count="40">
    <cacheField name="ID" numFmtId="0">
      <sharedItems containsSemiMixedTypes="0" containsString="0" containsNumber="1" containsInteger="1" minValue="0" maxValue="0"/>
    </cacheField>
    <cacheField name="Tipo de Activo" numFmtId="0">
      <sharedItems containsNonDate="0" containsBlank="1" count="2">
        <m/>
        <s v="Información" u="1"/>
      </sharedItems>
    </cacheField>
    <cacheField name="Nombre del Activo" numFmtId="0">
      <sharedItems containsNonDate="0" containsString="0" containsBlank="1"/>
    </cacheField>
    <cacheField name="Código trd" numFmtId="0">
      <sharedItems/>
    </cacheField>
    <cacheField name="Estado" numFmtId="0">
      <sharedItems containsNonDate="0" containsString="0" containsBlank="1"/>
    </cacheField>
    <cacheField name="Descripción del activo" numFmtId="0">
      <sharedItems containsNonDate="0" containsString="0" containsBlank="1"/>
    </cacheField>
    <cacheField name="Formato en que se encuentra el Activo " numFmtId="0">
      <sharedItems containsNonDate="0" containsString="0" containsBlank="1"/>
    </cacheField>
    <cacheField name="Idioma" numFmtId="0">
      <sharedItems containsNonDate="0" containsString="0" containsBlank="1"/>
    </cacheField>
    <cacheField name="Desagragación Geográfica" numFmtId="0">
      <sharedItems containsNonDate="0" containsString="0" containsBlank="1"/>
    </cacheField>
    <cacheField name="Proceso" numFmtId="0">
      <sharedItems containsSemiMixedTypes="0" containsString="0" containsNumber="1" containsInteger="1" minValue="0" maxValue="0"/>
    </cacheField>
    <cacheField name="Àrea / Dependencia_x000a_Responsable de la Produccion de la Informacion" numFmtId="0">
      <sharedItems containsNonDate="0" containsString="0" containsBlank="1"/>
    </cacheField>
    <cacheField name="Propietario del Proceso" numFmtId="0">
      <sharedItems containsNonDate="0" containsString="0" containsBlank="1"/>
    </cacheField>
    <cacheField name="Custodio _x000a_Dependencia responsable de la custodia y acceso a la información" numFmtId="0">
      <sharedItems containsNonDate="0" containsString="0" containsBlank="1"/>
    </cacheField>
    <cacheField name="Activo de informacion asociado" numFmtId="0">
      <sharedItems containsNonDate="0" containsString="0" containsBlank="1"/>
    </cacheField>
    <cacheField name="Responsable" numFmtId="0">
      <sharedItems containsNonDate="0" containsString="0" containsBlank="1"/>
    </cacheField>
    <cacheField name="Derechos de Acceso al activo de informacion" numFmtId="0">
      <sharedItems containsNonDate="0" containsString="0" containsBlank="1"/>
    </cacheField>
    <cacheField name="Físico" numFmtId="0">
      <sharedItems containsNonDate="0" containsString="0" containsBlank="1"/>
    </cacheField>
    <cacheField name="Electrónico" numFmtId="0">
      <sharedItems containsNonDate="0" containsString="0" containsBlank="1"/>
    </cacheField>
    <cacheField name="El activo esta publicado en la página web" numFmtId="0">
      <sharedItems containsNonDate="0" containsString="0" containsBlank="1"/>
    </cacheField>
    <cacheField name="Enlace" numFmtId="0">
      <sharedItems containsNonDate="0" containsString="0" containsBlank="1"/>
    </cacheField>
    <cacheField name="Periodicidad de la información" numFmtId="0">
      <sharedItems containsNonDate="0" containsString="0" containsBlank="1"/>
    </cacheField>
    <cacheField name="Fecha más antigua con que se cuenta con la Información" numFmtId="164">
      <sharedItems containsNonDate="0" containsString="0" containsBlank="1"/>
    </cacheField>
    <cacheField name="Última fecha de actualización" numFmtId="164">
      <sharedItems containsNonDate="0" containsString="0" containsBlank="1"/>
    </cacheField>
    <cacheField name="Datos Personales" numFmtId="0">
      <sharedItems containsNonDate="0" containsString="0" containsBlank="1"/>
    </cacheField>
    <cacheField name="Tipo de Dato" numFmtId="0">
      <sharedItems containsNonDate="0" containsString="0" containsBlank="1"/>
    </cacheField>
    <cacheField name="Niveles de Clasificación" numFmtId="0">
      <sharedItems containsNonDate="0" containsString="0" containsBlank="1"/>
    </cacheField>
    <cacheField name="Objetivo Legítimo de la Excepción" numFmtId="0">
      <sharedItems containsNonDate="0" containsString="0" containsBlank="1"/>
    </cacheField>
    <cacheField name="Fundamento Constitucional o Legal" numFmtId="0">
      <sharedItems containsNonDate="0" containsString="0" containsBlank="1"/>
    </cacheField>
    <cacheField name="Fundamento Jurídico de la Excepción" numFmtId="0">
      <sharedItems containsNonDate="0" containsString="0" containsBlank="1"/>
    </cacheField>
    <cacheField name="Excepción Total o Parcial" numFmtId="0">
      <sharedItems containsNonDate="0" containsString="0" containsBlank="1"/>
    </cacheField>
    <cacheField name="Fecha de Calificación" numFmtId="0">
      <sharedItems containsNonDate="0" containsString="0" containsBlank="1"/>
    </cacheField>
    <cacheField name="Plazo de la Clasificación o Reserva" numFmtId="0">
      <sharedItems containsNonDate="0" containsString="0" containsBlank="1"/>
    </cacheField>
    <cacheField name="Confidencialidad" numFmtId="0">
      <sharedItems containsNonDate="0" containsString="0" containsBlank="1"/>
    </cacheField>
    <cacheField name="CON" numFmtId="0">
      <sharedItems/>
    </cacheField>
    <cacheField name="Integridad" numFmtId="0">
      <sharedItems containsNonDate="0" containsString="0" containsBlank="1"/>
    </cacheField>
    <cacheField name="INT" numFmtId="0">
      <sharedItems/>
    </cacheField>
    <cacheField name="Disponibilidad" numFmtId="0">
      <sharedItems containsNonDate="0" containsString="0" containsBlank="1"/>
    </cacheField>
    <cacheField name="DIP" numFmtId="0">
      <sharedItems/>
    </cacheField>
    <cacheField name="valor" numFmtId="0">
      <sharedItems/>
    </cacheField>
    <cacheField name="Criticidad del Activo / Total Promedio" numFmtId="0">
      <sharedItems count="2">
        <s v=""/>
        <s v="Medio"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
  <r>
    <n v="0"/>
    <x v="0"/>
    <m/>
    <e v="#N/A"/>
    <m/>
    <m/>
    <m/>
    <m/>
    <m/>
    <n v="0"/>
    <m/>
    <m/>
    <m/>
    <m/>
    <m/>
    <m/>
    <m/>
    <m/>
    <m/>
    <m/>
    <m/>
    <m/>
    <m/>
    <m/>
    <m/>
    <m/>
    <m/>
    <m/>
    <m/>
    <m/>
    <m/>
    <m/>
    <m/>
    <s v=""/>
    <m/>
    <s v=""/>
    <m/>
    <s v=""/>
    <s v=""/>
    <x v="0"/>
  </r>
  <r>
    <n v="0"/>
    <x v="0"/>
    <m/>
    <e v="#N/A"/>
    <m/>
    <m/>
    <m/>
    <m/>
    <m/>
    <n v="0"/>
    <m/>
    <m/>
    <m/>
    <m/>
    <m/>
    <m/>
    <m/>
    <m/>
    <m/>
    <m/>
    <m/>
    <m/>
    <m/>
    <m/>
    <m/>
    <m/>
    <m/>
    <m/>
    <m/>
    <m/>
    <m/>
    <m/>
    <m/>
    <s v=""/>
    <m/>
    <s v=""/>
    <m/>
    <s v=""/>
    <s v=""/>
    <x v="0"/>
  </r>
  <r>
    <n v="0"/>
    <x v="0"/>
    <m/>
    <e v="#N/A"/>
    <m/>
    <m/>
    <m/>
    <m/>
    <m/>
    <n v="0"/>
    <m/>
    <m/>
    <m/>
    <m/>
    <m/>
    <m/>
    <m/>
    <m/>
    <m/>
    <m/>
    <m/>
    <m/>
    <m/>
    <m/>
    <m/>
    <m/>
    <m/>
    <m/>
    <m/>
    <m/>
    <m/>
    <m/>
    <m/>
    <s v=""/>
    <m/>
    <s v=""/>
    <m/>
    <s v=""/>
    <s v=""/>
    <x v="0"/>
  </r>
  <r>
    <n v="0"/>
    <x v="0"/>
    <m/>
    <e v="#N/A"/>
    <m/>
    <m/>
    <m/>
    <m/>
    <m/>
    <n v="0"/>
    <m/>
    <m/>
    <m/>
    <m/>
    <m/>
    <m/>
    <m/>
    <m/>
    <m/>
    <m/>
    <m/>
    <m/>
    <m/>
    <m/>
    <m/>
    <m/>
    <m/>
    <m/>
    <m/>
    <m/>
    <m/>
    <m/>
    <m/>
    <s v=""/>
    <m/>
    <s v=""/>
    <m/>
    <s v=""/>
    <s v=""/>
    <x v="0"/>
  </r>
  <r>
    <n v="0"/>
    <x v="0"/>
    <m/>
    <e v="#N/A"/>
    <m/>
    <m/>
    <m/>
    <m/>
    <m/>
    <n v="0"/>
    <m/>
    <m/>
    <m/>
    <m/>
    <m/>
    <m/>
    <m/>
    <m/>
    <m/>
    <m/>
    <m/>
    <m/>
    <m/>
    <m/>
    <m/>
    <m/>
    <m/>
    <m/>
    <m/>
    <m/>
    <m/>
    <m/>
    <m/>
    <s v=""/>
    <m/>
    <s v=""/>
    <m/>
    <s v=""/>
    <s v=""/>
    <x v="0"/>
  </r>
  <r>
    <n v="0"/>
    <x v="0"/>
    <m/>
    <e v="#N/A"/>
    <m/>
    <m/>
    <m/>
    <m/>
    <m/>
    <n v="0"/>
    <m/>
    <m/>
    <m/>
    <m/>
    <m/>
    <m/>
    <m/>
    <m/>
    <m/>
    <m/>
    <m/>
    <m/>
    <m/>
    <m/>
    <m/>
    <m/>
    <m/>
    <m/>
    <m/>
    <m/>
    <m/>
    <m/>
    <m/>
    <s v=""/>
    <m/>
    <s v=""/>
    <m/>
    <s v=""/>
    <s v=""/>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16"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9:B11" firstHeaderRow="1" firstDataRow="1" firstDataCol="1"/>
  <pivotFields count="40">
    <pivotField dataField="1" showAll="0"/>
    <pivotField showAll="0"/>
    <pivotField showAll="0"/>
    <pivotField showAll="0" defaultSubtota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numFmtId="164" showAll="0"/>
    <pivotField numFmtId="164"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axis="axisRow" showAll="0">
      <items count="3">
        <item m="1" x="1"/>
        <item x="0"/>
        <item t="default"/>
      </items>
    </pivotField>
  </pivotFields>
  <rowFields count="1">
    <field x="39"/>
  </rowFields>
  <rowItems count="2">
    <i>
      <x v="1"/>
    </i>
    <i t="grand">
      <x/>
    </i>
  </rowItems>
  <colItems count="1">
    <i/>
  </colItems>
  <dataFields count="1">
    <dataField name="Cuenta de ID" fld="0" subtotal="count" baseField="2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5" firstHeaderRow="1" firstDataRow="1" firstDataCol="1"/>
  <pivotFields count="40">
    <pivotField dataField="1" showAll="0"/>
    <pivotField axis="axisRow" showAll="0">
      <items count="3">
        <item m="1" x="1"/>
        <item x="0"/>
        <item t="default"/>
      </items>
    </pivotField>
    <pivotField showAll="0"/>
    <pivotField showAll="0" defaultSubtota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numFmtId="164" showAll="0"/>
    <pivotField numFmtId="164"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s>
  <rowFields count="1">
    <field x="1"/>
  </rowFields>
  <rowItems count="2">
    <i>
      <x v="1"/>
    </i>
    <i t="grand">
      <x/>
    </i>
  </rowItems>
  <colItems count="1">
    <i/>
  </colItems>
  <dataFields count="1">
    <dataField name="Cuenta de ID" fld="0" subtotal="count"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5" displayName="Tabla15" ref="B5:C7" totalsRowCount="1">
  <autoFilter ref="B5:C6" xr:uid="{00000000-0009-0000-0100-000001000000}"/>
  <tableColumns count="2">
    <tableColumn id="1" xr3:uid="{00000000-0010-0000-0000-000001000000}" name="TIPO DE ACTIVO"/>
    <tableColumn id="2" xr3:uid="{00000000-0010-0000-0000-000002000000}" name="Total"/>
  </tableColumns>
  <tableStyleInfo name="TableStyleLight1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6" displayName="Tabla26" ref="B17:C20" totalsRowShown="0">
  <autoFilter ref="B17:C20" xr:uid="{00000000-0009-0000-0100-000002000000}"/>
  <tableColumns count="2">
    <tableColumn id="1" xr3:uid="{00000000-0010-0000-0100-000001000000}" name="CRITICIDAD DE LOS ACTIVOS" dataDxfId="2">
      <calculatedColumnFormula>[2]Hoja3!A16</calculatedColumnFormula>
    </tableColumn>
    <tableColumn id="2" xr3:uid="{00000000-0010-0000-0100-000002000000}" name="total" dataDxfId="1">
      <calculatedColumnFormula>[3]Hoja4!B17</calculatedColumnFormula>
    </tableColumn>
  </tableColumns>
  <tableStyleInfo name="TableStyleLight1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D1:E3" totalsRowShown="0">
  <autoFilter ref="D1:E3" xr:uid="{00000000-0009-0000-0100-000003000000}"/>
  <tableColumns count="2">
    <tableColumn id="1" xr3:uid="{00000000-0010-0000-0200-000001000000}" name="Columna1"/>
    <tableColumn id="2" xr3:uid="{00000000-0010-0000-0200-000002000000}" name="ENCABEZADO"/>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invivienda.gov.co/ministerio/planeacion-gestion-y-control/sistema-de-control-interno/plan-anual-de-auditoria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mailto:JJaramillo@minvivienda.gov.co" TargetMode="External"/><Relationship Id="rId13" Type="http://schemas.openxmlformats.org/officeDocument/2006/relationships/hyperlink" Target="mailto:DRomero@minvivienda.gov.co" TargetMode="External"/><Relationship Id="rId18" Type="http://schemas.openxmlformats.org/officeDocument/2006/relationships/hyperlink" Target="mailto:MCantor@minvivienda.gov.co" TargetMode="External"/><Relationship Id="rId3" Type="http://schemas.openxmlformats.org/officeDocument/2006/relationships/hyperlink" Target="mailto:lacosta@minvivienda.gov.co" TargetMode="External"/><Relationship Id="rId21" Type="http://schemas.openxmlformats.org/officeDocument/2006/relationships/hyperlink" Target="mailto:ABarrueto@minvivienda.gov.co" TargetMode="External"/><Relationship Id="rId7" Type="http://schemas.openxmlformats.org/officeDocument/2006/relationships/hyperlink" Target="mailto:CMiranda@minvivienda.gov.co" TargetMode="External"/><Relationship Id="rId12" Type="http://schemas.openxmlformats.org/officeDocument/2006/relationships/hyperlink" Target="mailto:MZRivera@minvivienda.gov.co/rperafan@minvivienda.gov.co" TargetMode="External"/><Relationship Id="rId17" Type="http://schemas.openxmlformats.org/officeDocument/2006/relationships/hyperlink" Target="mailto:OAragon@minvivienda.gov.co" TargetMode="External"/><Relationship Id="rId2" Type="http://schemas.openxmlformats.org/officeDocument/2006/relationships/hyperlink" Target="mailto:OUribe@minvivienda.gov.co" TargetMode="External"/><Relationship Id="rId16" Type="http://schemas.openxmlformats.org/officeDocument/2006/relationships/hyperlink" Target="mailto:GDiaz@minvivienda.gov.co" TargetMode="External"/><Relationship Id="rId20" Type="http://schemas.openxmlformats.org/officeDocument/2006/relationships/hyperlink" Target="mailto:GRuiz@minvivienda.gov.co" TargetMode="External"/><Relationship Id="rId1" Type="http://schemas.openxmlformats.org/officeDocument/2006/relationships/printerSettings" Target="../printerSettings/printerSettings9.bin"/><Relationship Id="rId6" Type="http://schemas.openxmlformats.org/officeDocument/2006/relationships/hyperlink" Target="mailto:EdGomez@minvivienda.gov.co" TargetMode="External"/><Relationship Id="rId11" Type="http://schemas.openxmlformats.org/officeDocument/2006/relationships/hyperlink" Target="mailto:jcardenas@minvivienda.gov.co" TargetMode="External"/><Relationship Id="rId24" Type="http://schemas.openxmlformats.org/officeDocument/2006/relationships/printerSettings" Target="../printerSettings/printerSettings10.bin"/><Relationship Id="rId5" Type="http://schemas.openxmlformats.org/officeDocument/2006/relationships/hyperlink" Target="mailto:PCabrera@minvivienda.gov.co" TargetMode="External"/><Relationship Id="rId15" Type="http://schemas.openxmlformats.org/officeDocument/2006/relationships/hyperlink" Target="mailto:Dvillamil@minvivienda.gov.co" TargetMode="External"/><Relationship Id="rId23" Type="http://schemas.openxmlformats.org/officeDocument/2006/relationships/hyperlink" Target="mailto:jcardenas@minvivienda.gov.co" TargetMode="External"/><Relationship Id="rId10" Type="http://schemas.openxmlformats.org/officeDocument/2006/relationships/hyperlink" Target="mailto:smelo@minvivienda.gov.co" TargetMode="External"/><Relationship Id="rId19" Type="http://schemas.openxmlformats.org/officeDocument/2006/relationships/hyperlink" Target="mailto:MCantor@minvivienda.gov.co" TargetMode="External"/><Relationship Id="rId4" Type="http://schemas.openxmlformats.org/officeDocument/2006/relationships/hyperlink" Target="mailto:nquintero@minvivienda.gov.co" TargetMode="External"/><Relationship Id="rId9" Type="http://schemas.openxmlformats.org/officeDocument/2006/relationships/hyperlink" Target="mailto:IMpaez@minvivienda.gov.co" TargetMode="External"/><Relationship Id="rId14" Type="http://schemas.openxmlformats.org/officeDocument/2006/relationships/hyperlink" Target="mailto:NPosada@minvivienda.gov.co" TargetMode="External"/><Relationship Id="rId22" Type="http://schemas.openxmlformats.org/officeDocument/2006/relationships/hyperlink" Target="mailto:rperafan@minviviend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11"/>
  <sheetViews>
    <sheetView workbookViewId="0">
      <selection activeCell="E14" sqref="E14"/>
    </sheetView>
  </sheetViews>
  <sheetFormatPr baseColWidth="10" defaultRowHeight="15"/>
  <cols>
    <col min="1" max="1" width="17.5703125" customWidth="1"/>
    <col min="2" max="2" width="12.28515625" customWidth="1"/>
  </cols>
  <sheetData>
    <row r="3" spans="1:2">
      <c r="A3" s="120" t="s">
        <v>624</v>
      </c>
      <c r="B3" t="s">
        <v>563</v>
      </c>
    </row>
    <row r="4" spans="1:2">
      <c r="A4" s="121" t="s">
        <v>1114</v>
      </c>
      <c r="B4" s="119">
        <v>6</v>
      </c>
    </row>
    <row r="5" spans="1:2">
      <c r="A5" s="121" t="s">
        <v>625</v>
      </c>
      <c r="B5" s="119">
        <v>6</v>
      </c>
    </row>
    <row r="9" spans="1:2">
      <c r="A9" s="120" t="s">
        <v>624</v>
      </c>
      <c r="B9" t="s">
        <v>563</v>
      </c>
    </row>
    <row r="10" spans="1:2">
      <c r="A10" s="121"/>
      <c r="B10" s="119">
        <v>6</v>
      </c>
    </row>
    <row r="11" spans="1:2">
      <c r="A11" s="121" t="s">
        <v>625</v>
      </c>
      <c r="B11" s="119">
        <v>6</v>
      </c>
    </row>
  </sheetData>
  <pageMargins left="0.7" right="0.7" top="0.75" bottom="0.75" header="0.3" footer="0.3"/>
  <pageSetup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dimension ref="A1:AA121"/>
  <sheetViews>
    <sheetView topLeftCell="A91" workbookViewId="0">
      <selection activeCell="B22" sqref="B22"/>
    </sheetView>
  </sheetViews>
  <sheetFormatPr baseColWidth="10" defaultRowHeight="15"/>
  <cols>
    <col min="1" max="1" width="57.5703125" bestFit="1" customWidth="1"/>
    <col min="2" max="2" width="29.7109375" bestFit="1" customWidth="1"/>
    <col min="4" max="4" width="12" customWidth="1"/>
    <col min="5" max="5" width="22.140625" bestFit="1" customWidth="1"/>
    <col min="7" max="7" width="66.5703125" customWidth="1"/>
    <col min="8" max="8" width="89.28515625" customWidth="1"/>
    <col min="9" max="9" width="25.42578125" bestFit="1" customWidth="1"/>
    <col min="10" max="10" width="49.42578125" bestFit="1" customWidth="1"/>
    <col min="11" max="11" width="57.7109375" bestFit="1" customWidth="1"/>
    <col min="12" max="12" width="43.85546875" bestFit="1" customWidth="1"/>
    <col min="13" max="13" width="57" customWidth="1"/>
    <col min="14" max="14" width="53.28515625" bestFit="1" customWidth="1"/>
    <col min="15" max="15" width="70.5703125" bestFit="1" customWidth="1"/>
    <col min="16" max="16" width="93.42578125" bestFit="1" customWidth="1"/>
    <col min="17" max="17" width="35.140625" customWidth="1"/>
    <col min="18" max="18" width="39.5703125" bestFit="1" customWidth="1"/>
    <col min="19" max="19" width="50.140625" customWidth="1"/>
    <col min="20" max="20" width="38.5703125" customWidth="1"/>
    <col min="21" max="21" width="67.5703125" bestFit="1" customWidth="1"/>
    <col min="22" max="22" width="42" bestFit="1" customWidth="1"/>
    <col min="23" max="23" width="79.7109375" bestFit="1" customWidth="1"/>
    <col min="24" max="24" width="90.5703125" bestFit="1" customWidth="1"/>
    <col min="25" max="25" width="62.85546875" bestFit="1" customWidth="1"/>
  </cols>
  <sheetData>
    <row r="1" spans="1:27">
      <c r="A1" s="78" t="s">
        <v>23</v>
      </c>
      <c r="B1" t="s">
        <v>249</v>
      </c>
      <c r="C1">
        <v>1</v>
      </c>
      <c r="D1" t="s">
        <v>247</v>
      </c>
      <c r="E1" s="85" t="s">
        <v>248</v>
      </c>
      <c r="G1" s="191" t="s">
        <v>75</v>
      </c>
      <c r="H1" s="79" t="s">
        <v>69</v>
      </c>
      <c r="I1" s="79" t="s">
        <v>68</v>
      </c>
      <c r="J1" s="79" t="s">
        <v>67</v>
      </c>
      <c r="K1" s="79" t="s">
        <v>107</v>
      </c>
      <c r="L1" s="79" t="s">
        <v>108</v>
      </c>
      <c r="M1" s="79" t="s">
        <v>1601</v>
      </c>
      <c r="N1" s="79" t="s">
        <v>109</v>
      </c>
      <c r="O1" s="79" t="s">
        <v>99</v>
      </c>
      <c r="P1" s="79" t="s">
        <v>103</v>
      </c>
      <c r="Q1" s="79" t="s">
        <v>261</v>
      </c>
      <c r="R1" s="79" t="s">
        <v>76</v>
      </c>
      <c r="S1" s="79" t="s">
        <v>623</v>
      </c>
      <c r="T1" s="79" t="s">
        <v>225</v>
      </c>
      <c r="U1" s="84" t="s">
        <v>267</v>
      </c>
      <c r="V1" s="87" t="s">
        <v>109</v>
      </c>
      <c r="W1" s="79" t="s">
        <v>816</v>
      </c>
      <c r="X1" s="79" t="s">
        <v>277</v>
      </c>
      <c r="Y1" s="79" t="s">
        <v>85</v>
      </c>
    </row>
    <row r="2" spans="1:27">
      <c r="A2" s="79" t="s">
        <v>235</v>
      </c>
      <c r="B2" t="s">
        <v>562</v>
      </c>
      <c r="C2">
        <v>2</v>
      </c>
      <c r="D2">
        <v>1</v>
      </c>
      <c r="E2" s="85" t="s">
        <v>75</v>
      </c>
      <c r="G2" s="191" t="s">
        <v>74</v>
      </c>
      <c r="K2" s="79" t="s">
        <v>98</v>
      </c>
      <c r="L2" s="79" t="s">
        <v>98</v>
      </c>
      <c r="M2" s="79" t="s">
        <v>73</v>
      </c>
      <c r="N2" s="79" t="s">
        <v>98</v>
      </c>
      <c r="O2" s="79" t="s">
        <v>98</v>
      </c>
      <c r="P2" s="79" t="s">
        <v>1597</v>
      </c>
      <c r="Q2" s="79" t="s">
        <v>98</v>
      </c>
      <c r="R2" s="79" t="s">
        <v>74</v>
      </c>
      <c r="V2" s="79" t="s">
        <v>98</v>
      </c>
      <c r="W2" s="79" t="s">
        <v>82</v>
      </c>
      <c r="X2" s="79" t="s">
        <v>89</v>
      </c>
      <c r="Y2" s="79" t="s">
        <v>87</v>
      </c>
    </row>
    <row r="3" spans="1:27">
      <c r="A3" t="s">
        <v>236</v>
      </c>
      <c r="B3" t="s">
        <v>251</v>
      </c>
      <c r="C3">
        <v>3</v>
      </c>
      <c r="D3">
        <v>1</v>
      </c>
      <c r="E3" s="86" t="s">
        <v>74</v>
      </c>
      <c r="G3" s="75"/>
      <c r="P3" s="79" t="s">
        <v>101</v>
      </c>
      <c r="W3" s="79" t="s">
        <v>272</v>
      </c>
      <c r="X3" s="79" t="s">
        <v>93</v>
      </c>
      <c r="Y3" s="79" t="s">
        <v>283</v>
      </c>
    </row>
    <row r="4" spans="1:27">
      <c r="A4" s="80" t="s">
        <v>144</v>
      </c>
      <c r="B4" t="s">
        <v>252</v>
      </c>
      <c r="C4">
        <v>4</v>
      </c>
      <c r="E4" s="75"/>
      <c r="G4">
        <v>1</v>
      </c>
      <c r="H4">
        <v>2</v>
      </c>
      <c r="I4">
        <v>3</v>
      </c>
      <c r="J4">
        <v>4</v>
      </c>
      <c r="K4">
        <v>5</v>
      </c>
      <c r="L4">
        <v>6</v>
      </c>
      <c r="M4">
        <v>7</v>
      </c>
      <c r="N4">
        <v>8</v>
      </c>
      <c r="O4">
        <v>9</v>
      </c>
      <c r="P4" s="79" t="s">
        <v>102</v>
      </c>
      <c r="W4" t="s">
        <v>273</v>
      </c>
      <c r="X4" s="79" t="s">
        <v>1603</v>
      </c>
    </row>
    <row r="5" spans="1:27">
      <c r="A5" s="71" t="s">
        <v>237</v>
      </c>
      <c r="B5" t="s">
        <v>250</v>
      </c>
      <c r="C5">
        <v>5</v>
      </c>
      <c r="P5" s="79" t="s">
        <v>212</v>
      </c>
      <c r="W5" s="79" t="s">
        <v>836</v>
      </c>
      <c r="X5" s="79" t="s">
        <v>1602</v>
      </c>
    </row>
    <row r="6" spans="1:27">
      <c r="A6" s="81" t="s">
        <v>195</v>
      </c>
      <c r="B6" t="s">
        <v>253</v>
      </c>
      <c r="C6">
        <v>6</v>
      </c>
      <c r="G6" s="72"/>
      <c r="P6" s="84" t="s">
        <v>258</v>
      </c>
      <c r="W6" s="79" t="s">
        <v>274</v>
      </c>
      <c r="X6" s="79" t="s">
        <v>90</v>
      </c>
      <c r="Y6">
        <v>19</v>
      </c>
    </row>
    <row r="7" spans="1:27">
      <c r="A7" s="82" t="s">
        <v>238</v>
      </c>
      <c r="B7" t="s">
        <v>255</v>
      </c>
      <c r="C7">
        <v>7</v>
      </c>
      <c r="G7" s="74" t="s">
        <v>23</v>
      </c>
      <c r="H7" t="s">
        <v>284</v>
      </c>
      <c r="I7" t="s">
        <v>290</v>
      </c>
      <c r="J7" t="s">
        <v>230</v>
      </c>
      <c r="K7" t="s">
        <v>299</v>
      </c>
      <c r="L7" s="72" t="s">
        <v>318</v>
      </c>
      <c r="M7" t="s">
        <v>312</v>
      </c>
      <c r="N7" t="s">
        <v>342</v>
      </c>
      <c r="O7" t="s">
        <v>365</v>
      </c>
      <c r="Q7">
        <v>11</v>
      </c>
      <c r="R7">
        <v>12</v>
      </c>
      <c r="S7">
        <v>13</v>
      </c>
      <c r="T7">
        <v>14</v>
      </c>
      <c r="U7">
        <v>15</v>
      </c>
      <c r="V7">
        <v>16</v>
      </c>
      <c r="W7" s="79" t="s">
        <v>83</v>
      </c>
      <c r="X7" s="79" t="s">
        <v>97</v>
      </c>
    </row>
    <row r="8" spans="1:27">
      <c r="A8" s="83" t="s">
        <v>30</v>
      </c>
      <c r="B8" t="s">
        <v>256</v>
      </c>
      <c r="C8">
        <v>8</v>
      </c>
      <c r="G8" s="72" t="s">
        <v>231</v>
      </c>
      <c r="H8" t="s">
        <v>285</v>
      </c>
      <c r="I8" s="74" t="s">
        <v>234</v>
      </c>
      <c r="J8" t="s">
        <v>294</v>
      </c>
      <c r="K8" t="s">
        <v>23</v>
      </c>
      <c r="L8" t="s">
        <v>319</v>
      </c>
      <c r="M8" t="s">
        <v>230</v>
      </c>
      <c r="N8" t="s">
        <v>343</v>
      </c>
      <c r="O8" t="s">
        <v>366</v>
      </c>
      <c r="P8" s="72" t="s">
        <v>383</v>
      </c>
      <c r="X8" s="79" t="s">
        <v>96</v>
      </c>
      <c r="Z8" s="87"/>
      <c r="AA8" s="87"/>
    </row>
    <row r="9" spans="1:27">
      <c r="A9" s="84" t="s">
        <v>239</v>
      </c>
      <c r="B9" t="s">
        <v>257</v>
      </c>
      <c r="C9">
        <v>9</v>
      </c>
      <c r="G9" t="s">
        <v>230</v>
      </c>
      <c r="H9" t="s">
        <v>286</v>
      </c>
      <c r="I9" s="74" t="s">
        <v>291</v>
      </c>
      <c r="J9" t="s">
        <v>295</v>
      </c>
      <c r="K9" t="s">
        <v>300</v>
      </c>
      <c r="L9" t="s">
        <v>320</v>
      </c>
      <c r="M9" t="s">
        <v>332</v>
      </c>
      <c r="N9" t="s">
        <v>344</v>
      </c>
      <c r="O9" t="s">
        <v>367</v>
      </c>
      <c r="P9" t="s">
        <v>384</v>
      </c>
      <c r="X9" s="79" t="s">
        <v>94</v>
      </c>
      <c r="AA9" s="87"/>
    </row>
    <row r="10" spans="1:27">
      <c r="A10" t="s">
        <v>240</v>
      </c>
      <c r="B10" t="s">
        <v>260</v>
      </c>
      <c r="C10">
        <v>10</v>
      </c>
      <c r="H10" s="74" t="s">
        <v>234</v>
      </c>
      <c r="I10" s="74" t="s">
        <v>292</v>
      </c>
      <c r="J10" t="s">
        <v>296</v>
      </c>
      <c r="K10" t="s">
        <v>301</v>
      </c>
      <c r="L10" s="72" t="s">
        <v>321</v>
      </c>
      <c r="M10" s="72" t="s">
        <v>333</v>
      </c>
      <c r="N10" t="s">
        <v>345</v>
      </c>
      <c r="O10" t="s">
        <v>369</v>
      </c>
      <c r="P10" t="s">
        <v>385</v>
      </c>
      <c r="Q10" s="87" t="s">
        <v>410</v>
      </c>
      <c r="R10" t="s">
        <v>412</v>
      </c>
      <c r="S10" s="72" t="s">
        <v>211</v>
      </c>
      <c r="T10" s="74" t="s">
        <v>234</v>
      </c>
      <c r="U10" t="s">
        <v>433</v>
      </c>
      <c r="V10" s="87" t="s">
        <v>342</v>
      </c>
      <c r="X10" s="79"/>
      <c r="AA10" s="87"/>
    </row>
    <row r="11" spans="1:27">
      <c r="A11" t="s">
        <v>26</v>
      </c>
      <c r="B11" t="s">
        <v>262</v>
      </c>
      <c r="C11">
        <v>11</v>
      </c>
      <c r="H11" s="74" t="s">
        <v>287</v>
      </c>
      <c r="I11" s="74" t="s">
        <v>293</v>
      </c>
      <c r="J11" t="s">
        <v>297</v>
      </c>
      <c r="K11" t="s">
        <v>302</v>
      </c>
      <c r="L11" s="74" t="s">
        <v>322</v>
      </c>
      <c r="M11" s="72" t="s">
        <v>334</v>
      </c>
      <c r="N11" s="72" t="s">
        <v>231</v>
      </c>
      <c r="O11" t="s">
        <v>370</v>
      </c>
      <c r="P11" t="s">
        <v>386</v>
      </c>
      <c r="Q11" s="87" t="s">
        <v>312</v>
      </c>
      <c r="R11" t="s">
        <v>413</v>
      </c>
      <c r="S11" s="72" t="s">
        <v>429</v>
      </c>
      <c r="U11" t="s">
        <v>312</v>
      </c>
      <c r="V11" s="87" t="s">
        <v>343</v>
      </c>
      <c r="W11">
        <v>17</v>
      </c>
      <c r="Z11" s="87"/>
      <c r="AA11" s="87"/>
    </row>
    <row r="12" spans="1:27">
      <c r="A12" t="s">
        <v>187</v>
      </c>
      <c r="B12" t="s">
        <v>263</v>
      </c>
      <c r="C12">
        <v>12</v>
      </c>
      <c r="G12" s="76"/>
      <c r="H12" s="74" t="s">
        <v>288</v>
      </c>
      <c r="J12" t="s">
        <v>298</v>
      </c>
      <c r="K12" t="s">
        <v>303</v>
      </c>
      <c r="L12" s="74" t="s">
        <v>234</v>
      </c>
      <c r="M12" s="74" t="s">
        <v>325</v>
      </c>
      <c r="N12" s="72" t="s">
        <v>346</v>
      </c>
      <c r="O12" t="s">
        <v>371</v>
      </c>
      <c r="P12" t="s">
        <v>387</v>
      </c>
      <c r="Q12" s="89" t="s">
        <v>230</v>
      </c>
      <c r="R12" t="s">
        <v>414</v>
      </c>
      <c r="S12" s="72" t="s">
        <v>430</v>
      </c>
      <c r="U12" t="s">
        <v>230</v>
      </c>
      <c r="V12" s="87" t="s">
        <v>344</v>
      </c>
      <c r="X12">
        <v>18</v>
      </c>
      <c r="AA12" s="87"/>
    </row>
    <row r="13" spans="1:27">
      <c r="A13" t="s">
        <v>241</v>
      </c>
      <c r="B13" t="s">
        <v>265</v>
      </c>
      <c r="C13">
        <v>13</v>
      </c>
      <c r="G13" s="76" t="s">
        <v>233</v>
      </c>
      <c r="H13" s="72" t="s">
        <v>289</v>
      </c>
      <c r="K13" t="s">
        <v>304</v>
      </c>
      <c r="L13" s="74" t="s">
        <v>323</v>
      </c>
      <c r="M13" s="74" t="s">
        <v>335</v>
      </c>
      <c r="N13" t="s">
        <v>230</v>
      </c>
      <c r="O13" s="72" t="s">
        <v>231</v>
      </c>
      <c r="P13" t="s">
        <v>388</v>
      </c>
      <c r="Q13" s="89" t="s">
        <v>26</v>
      </c>
      <c r="R13" t="s">
        <v>415</v>
      </c>
      <c r="S13" t="s">
        <v>312</v>
      </c>
      <c r="U13" t="s">
        <v>434</v>
      </c>
      <c r="V13" s="87" t="s">
        <v>345</v>
      </c>
      <c r="W13" t="s">
        <v>23</v>
      </c>
      <c r="AA13" s="87"/>
    </row>
    <row r="14" spans="1:27">
      <c r="A14" t="s">
        <v>32</v>
      </c>
      <c r="B14" t="s">
        <v>266</v>
      </c>
      <c r="C14">
        <v>14</v>
      </c>
      <c r="G14" s="77" t="s">
        <v>234</v>
      </c>
      <c r="K14" t="s">
        <v>305</v>
      </c>
      <c r="L14" s="74" t="s">
        <v>324</v>
      </c>
      <c r="M14" s="74" t="s">
        <v>336</v>
      </c>
      <c r="N14" t="s">
        <v>294</v>
      </c>
      <c r="O14" s="72" t="s">
        <v>372</v>
      </c>
      <c r="Q14" s="87"/>
      <c r="R14" t="s">
        <v>416</v>
      </c>
      <c r="S14" t="s">
        <v>316</v>
      </c>
      <c r="U14" t="s">
        <v>325</v>
      </c>
      <c r="V14" s="88" t="s">
        <v>231</v>
      </c>
      <c r="W14" t="s">
        <v>443</v>
      </c>
      <c r="Y14" t="s">
        <v>230</v>
      </c>
    </row>
    <row r="15" spans="1:27">
      <c r="A15" t="s">
        <v>242</v>
      </c>
      <c r="B15" t="s">
        <v>268</v>
      </c>
      <c r="C15">
        <v>15</v>
      </c>
      <c r="G15" s="75"/>
      <c r="K15" t="s">
        <v>306</v>
      </c>
      <c r="L15" s="74" t="s">
        <v>325</v>
      </c>
      <c r="M15" s="74" t="s">
        <v>337</v>
      </c>
      <c r="N15" s="74" t="s">
        <v>347</v>
      </c>
      <c r="O15" s="72" t="s">
        <v>373</v>
      </c>
      <c r="Q15" s="88"/>
      <c r="R15" t="s">
        <v>417</v>
      </c>
      <c r="S15" s="72"/>
      <c r="U15" t="s">
        <v>435</v>
      </c>
      <c r="V15" s="88" t="s">
        <v>346</v>
      </c>
      <c r="W15" s="72" t="s">
        <v>231</v>
      </c>
      <c r="X15" s="74" t="s">
        <v>311</v>
      </c>
      <c r="Y15" t="s">
        <v>325</v>
      </c>
    </row>
    <row r="16" spans="1:27">
      <c r="A16" t="s">
        <v>243</v>
      </c>
      <c r="B16" t="s">
        <v>269</v>
      </c>
      <c r="C16">
        <v>16</v>
      </c>
      <c r="G16" s="76"/>
      <c r="H16" s="77"/>
      <c r="K16" t="s">
        <v>307</v>
      </c>
      <c r="L16" s="74" t="s">
        <v>326</v>
      </c>
      <c r="N16" s="74" t="s">
        <v>348</v>
      </c>
      <c r="O16" s="74" t="s">
        <v>312</v>
      </c>
      <c r="P16" s="72" t="s">
        <v>390</v>
      </c>
      <c r="Q16" s="87"/>
      <c r="R16" t="s">
        <v>418</v>
      </c>
      <c r="U16" t="s">
        <v>436</v>
      </c>
      <c r="V16" s="87" t="s">
        <v>230</v>
      </c>
      <c r="W16" t="s">
        <v>312</v>
      </c>
      <c r="X16" t="s">
        <v>230</v>
      </c>
      <c r="Y16" s="74" t="s">
        <v>293</v>
      </c>
    </row>
    <row r="17" spans="1:26">
      <c r="A17" t="s">
        <v>244</v>
      </c>
      <c r="B17" t="s">
        <v>275</v>
      </c>
      <c r="C17">
        <v>17</v>
      </c>
      <c r="K17" t="s">
        <v>308</v>
      </c>
      <c r="L17" s="74" t="s">
        <v>327</v>
      </c>
      <c r="N17" s="72" t="s">
        <v>349</v>
      </c>
      <c r="O17" s="74" t="s">
        <v>234</v>
      </c>
      <c r="P17" s="74" t="s">
        <v>230</v>
      </c>
      <c r="R17" t="s">
        <v>419</v>
      </c>
      <c r="U17" t="s">
        <v>437</v>
      </c>
      <c r="V17" s="87" t="s">
        <v>294</v>
      </c>
      <c r="W17" t="s">
        <v>230</v>
      </c>
      <c r="X17" s="72"/>
      <c r="Y17" s="74" t="s">
        <v>533</v>
      </c>
    </row>
    <row r="18" spans="1:26">
      <c r="A18" t="s">
        <v>245</v>
      </c>
      <c r="B18" t="s">
        <v>276</v>
      </c>
      <c r="C18">
        <v>18</v>
      </c>
      <c r="K18" t="s">
        <v>309</v>
      </c>
      <c r="L18" s="74" t="s">
        <v>328</v>
      </c>
      <c r="M18" t="s">
        <v>338</v>
      </c>
      <c r="N18" s="74" t="s">
        <v>325</v>
      </c>
      <c r="O18" s="74" t="s">
        <v>374</v>
      </c>
      <c r="P18" s="74" t="s">
        <v>391</v>
      </c>
      <c r="R18" s="74" t="s">
        <v>420</v>
      </c>
      <c r="U18" t="s">
        <v>438</v>
      </c>
      <c r="V18" s="89" t="s">
        <v>347</v>
      </c>
      <c r="W18" s="74" t="s">
        <v>444</v>
      </c>
      <c r="Y18" s="74" t="s">
        <v>534</v>
      </c>
    </row>
    <row r="19" spans="1:26">
      <c r="A19" t="s">
        <v>246</v>
      </c>
      <c r="B19" t="s">
        <v>282</v>
      </c>
      <c r="C19">
        <v>19</v>
      </c>
      <c r="K19" s="72" t="s">
        <v>231</v>
      </c>
      <c r="L19" s="74" t="s">
        <v>329</v>
      </c>
      <c r="M19" t="s">
        <v>311</v>
      </c>
      <c r="N19" s="72" t="s">
        <v>350</v>
      </c>
      <c r="O19" s="74" t="s">
        <v>375</v>
      </c>
      <c r="P19" s="74" t="s">
        <v>392</v>
      </c>
      <c r="R19" s="74" t="s">
        <v>230</v>
      </c>
      <c r="U19" s="74" t="s">
        <v>439</v>
      </c>
      <c r="V19" s="89" t="s">
        <v>348</v>
      </c>
      <c r="W19" s="74" t="s">
        <v>445</v>
      </c>
      <c r="X19" s="72" t="s">
        <v>231</v>
      </c>
      <c r="Y19" s="74" t="s">
        <v>535</v>
      </c>
    </row>
    <row r="20" spans="1:26">
      <c r="L20" s="74" t="s">
        <v>330</v>
      </c>
      <c r="M20" t="s">
        <v>325</v>
      </c>
      <c r="N20" s="72" t="s">
        <v>351</v>
      </c>
      <c r="O20" s="74" t="s">
        <v>376</v>
      </c>
      <c r="P20" s="74" t="s">
        <v>393</v>
      </c>
      <c r="R20" s="74" t="s">
        <v>421</v>
      </c>
      <c r="U20" s="74" t="s">
        <v>440</v>
      </c>
      <c r="V20" s="88" t="s">
        <v>349</v>
      </c>
      <c r="W20" s="74" t="s">
        <v>446</v>
      </c>
      <c r="X20" t="s">
        <v>312</v>
      </c>
      <c r="Y20" s="74" t="s">
        <v>536</v>
      </c>
    </row>
    <row r="21" spans="1:26">
      <c r="L21" s="74" t="s">
        <v>331</v>
      </c>
      <c r="M21" s="74" t="s">
        <v>339</v>
      </c>
      <c r="N21" s="74" t="s">
        <v>352</v>
      </c>
      <c r="O21" s="74" t="s">
        <v>377</v>
      </c>
      <c r="P21" s="74" t="s">
        <v>394</v>
      </c>
      <c r="R21" s="74" t="s">
        <v>422</v>
      </c>
      <c r="U21" s="72" t="s">
        <v>441</v>
      </c>
      <c r="V21" s="89" t="s">
        <v>325</v>
      </c>
      <c r="X21" t="s">
        <v>230</v>
      </c>
      <c r="Y21" s="72"/>
    </row>
    <row r="22" spans="1:26">
      <c r="A22" s="72" t="s">
        <v>75</v>
      </c>
      <c r="B22" t="s">
        <v>354</v>
      </c>
      <c r="K22" t="s">
        <v>310</v>
      </c>
      <c r="M22" s="74" t="s">
        <v>340</v>
      </c>
      <c r="N22" s="74" t="s">
        <v>353</v>
      </c>
      <c r="O22" s="74" t="s">
        <v>378</v>
      </c>
      <c r="P22" s="74" t="s">
        <v>395</v>
      </c>
      <c r="R22" s="74" t="s">
        <v>423</v>
      </c>
      <c r="U22" s="72"/>
      <c r="V22" s="88" t="s">
        <v>350</v>
      </c>
    </row>
    <row r="23" spans="1:26">
      <c r="A23" s="75" t="s">
        <v>74</v>
      </c>
      <c r="B23" s="75" t="s">
        <v>355</v>
      </c>
      <c r="K23" t="s">
        <v>311</v>
      </c>
      <c r="M23" s="74" t="s">
        <v>341</v>
      </c>
      <c r="O23" s="74" t="s">
        <v>379</v>
      </c>
      <c r="P23" s="74" t="s">
        <v>396</v>
      </c>
      <c r="R23" s="74" t="s">
        <v>424</v>
      </c>
      <c r="V23" s="88" t="s">
        <v>351</v>
      </c>
      <c r="W23" s="72" t="s">
        <v>231</v>
      </c>
    </row>
    <row r="24" spans="1:26">
      <c r="A24" t="s">
        <v>69</v>
      </c>
      <c r="B24" t="s">
        <v>356</v>
      </c>
      <c r="F24" t="s">
        <v>656</v>
      </c>
      <c r="K24" s="72" t="s">
        <v>231</v>
      </c>
      <c r="M24" s="74" t="s">
        <v>336</v>
      </c>
      <c r="O24" s="74" t="s">
        <v>380</v>
      </c>
      <c r="P24" s="74" t="s">
        <v>397</v>
      </c>
      <c r="R24" s="74" t="s">
        <v>425</v>
      </c>
      <c r="V24" s="89" t="s">
        <v>352</v>
      </c>
      <c r="W24" t="s">
        <v>312</v>
      </c>
      <c r="X24" s="72" t="s">
        <v>231</v>
      </c>
    </row>
    <row r="25" spans="1:26">
      <c r="A25" t="s">
        <v>68</v>
      </c>
      <c r="B25" t="s">
        <v>357</v>
      </c>
      <c r="F25" t="s">
        <v>1123</v>
      </c>
      <c r="K25" s="74" t="s">
        <v>312</v>
      </c>
      <c r="O25" s="74" t="s">
        <v>381</v>
      </c>
      <c r="P25" s="74" t="s">
        <v>398</v>
      </c>
      <c r="R25" s="74" t="s">
        <v>426</v>
      </c>
      <c r="V25" s="89" t="s">
        <v>353</v>
      </c>
      <c r="W25" t="s">
        <v>230</v>
      </c>
      <c r="X25" t="s">
        <v>312</v>
      </c>
    </row>
    <row r="26" spans="1:26">
      <c r="A26" t="s">
        <v>67</v>
      </c>
      <c r="B26" t="s">
        <v>358</v>
      </c>
      <c r="K26" s="74" t="s">
        <v>234</v>
      </c>
      <c r="L26" s="72"/>
      <c r="O26" s="72"/>
      <c r="P26" s="74" t="s">
        <v>399</v>
      </c>
      <c r="R26" s="74" t="s">
        <v>427</v>
      </c>
      <c r="X26" t="s">
        <v>230</v>
      </c>
    </row>
    <row r="27" spans="1:26">
      <c r="A27" t="s">
        <v>107</v>
      </c>
      <c r="B27" t="s">
        <v>359</v>
      </c>
      <c r="K27" s="74" t="s">
        <v>313</v>
      </c>
      <c r="L27" s="74"/>
      <c r="P27" s="74" t="s">
        <v>400</v>
      </c>
      <c r="X27" t="s">
        <v>325</v>
      </c>
      <c r="Y27" s="72" t="s">
        <v>537</v>
      </c>
      <c r="Z27" s="72"/>
    </row>
    <row r="28" spans="1:26">
      <c r="A28" t="s">
        <v>98</v>
      </c>
      <c r="B28" t="s">
        <v>360</v>
      </c>
      <c r="K28" s="74" t="s">
        <v>314</v>
      </c>
      <c r="L28" s="74"/>
      <c r="N28" s="72"/>
      <c r="X28" s="74" t="s">
        <v>293</v>
      </c>
      <c r="Y28" s="74" t="s">
        <v>234</v>
      </c>
    </row>
    <row r="29" spans="1:26">
      <c r="A29" t="s">
        <v>108</v>
      </c>
      <c r="B29" t="s">
        <v>361</v>
      </c>
      <c r="K29" s="74" t="s">
        <v>315</v>
      </c>
      <c r="L29" s="74"/>
      <c r="N29" s="74"/>
      <c r="O29" s="72"/>
      <c r="W29" t="s">
        <v>449</v>
      </c>
      <c r="X29" s="74" t="s">
        <v>450</v>
      </c>
      <c r="Y29" s="74" t="s">
        <v>538</v>
      </c>
    </row>
    <row r="30" spans="1:26">
      <c r="A30" t="s">
        <v>106</v>
      </c>
      <c r="B30" t="s">
        <v>362</v>
      </c>
      <c r="K30" s="74" t="s">
        <v>293</v>
      </c>
      <c r="L30" s="74"/>
      <c r="N30" s="74"/>
      <c r="P30" s="72" t="s">
        <v>402</v>
      </c>
      <c r="W30" s="72" t="s">
        <v>231</v>
      </c>
      <c r="Y30" s="74" t="s">
        <v>539</v>
      </c>
    </row>
    <row r="31" spans="1:26">
      <c r="A31" t="s">
        <v>254</v>
      </c>
      <c r="B31" t="s">
        <v>363</v>
      </c>
      <c r="J31" s="72"/>
      <c r="K31" s="74" t="s">
        <v>316</v>
      </c>
      <c r="L31" s="74"/>
      <c r="N31" s="74"/>
      <c r="P31" s="72" t="s">
        <v>403</v>
      </c>
      <c r="W31" t="s">
        <v>312</v>
      </c>
      <c r="Y31" s="88" t="s">
        <v>231</v>
      </c>
    </row>
    <row r="32" spans="1:26">
      <c r="A32" t="s">
        <v>109</v>
      </c>
      <c r="B32" t="s">
        <v>364</v>
      </c>
      <c r="K32" s="72" t="s">
        <v>317</v>
      </c>
      <c r="L32" s="74"/>
      <c r="N32" s="74"/>
      <c r="P32" s="74" t="s">
        <v>312</v>
      </c>
      <c r="W32" t="s">
        <v>230</v>
      </c>
      <c r="Y32" s="89" t="s">
        <v>234</v>
      </c>
    </row>
    <row r="33" spans="1:26">
      <c r="A33" t="s">
        <v>99</v>
      </c>
      <c r="B33" t="s">
        <v>382</v>
      </c>
      <c r="L33" s="74"/>
      <c r="N33" s="74"/>
      <c r="O33" s="72"/>
      <c r="W33" s="74" t="s">
        <v>450</v>
      </c>
      <c r="Y33" s="89" t="s">
        <v>540</v>
      </c>
    </row>
    <row r="34" spans="1:26">
      <c r="A34" t="s">
        <v>103</v>
      </c>
      <c r="B34" t="s">
        <v>389</v>
      </c>
      <c r="L34" s="72"/>
      <c r="N34" s="74"/>
      <c r="W34" s="74" t="s">
        <v>451</v>
      </c>
      <c r="X34" s="74" t="s">
        <v>230</v>
      </c>
      <c r="Y34" s="89" t="s">
        <v>316</v>
      </c>
    </row>
    <row r="35" spans="1:26">
      <c r="A35" t="s">
        <v>258</v>
      </c>
      <c r="B35" t="s">
        <v>401</v>
      </c>
      <c r="N35" s="74"/>
      <c r="P35" s="88" t="s">
        <v>405</v>
      </c>
      <c r="W35" s="74" t="s">
        <v>316</v>
      </c>
      <c r="X35" s="74" t="s">
        <v>500</v>
      </c>
      <c r="Y35" s="87"/>
      <c r="Z35" s="87"/>
    </row>
    <row r="36" spans="1:26">
      <c r="A36" t="s">
        <v>101</v>
      </c>
      <c r="B36" t="s">
        <v>404</v>
      </c>
      <c r="J36" s="72"/>
      <c r="P36" s="88" t="s">
        <v>368</v>
      </c>
      <c r="X36" s="74"/>
      <c r="Z36" s="87"/>
    </row>
    <row r="37" spans="1:26">
      <c r="A37" t="s">
        <v>259</v>
      </c>
      <c r="B37" t="s">
        <v>409</v>
      </c>
      <c r="N37" s="72"/>
      <c r="P37" s="88" t="s">
        <v>406</v>
      </c>
      <c r="W37" s="72"/>
      <c r="Y37" s="88"/>
      <c r="Z37" s="87"/>
    </row>
    <row r="38" spans="1:26">
      <c r="A38" t="s">
        <v>261</v>
      </c>
      <c r="B38" t="s">
        <v>411</v>
      </c>
      <c r="J38" s="72"/>
      <c r="P38" s="88" t="s">
        <v>232</v>
      </c>
    </row>
    <row r="39" spans="1:26">
      <c r="A39" t="s">
        <v>76</v>
      </c>
      <c r="B39" t="s">
        <v>428</v>
      </c>
      <c r="L39" s="72"/>
      <c r="P39" s="88" t="s">
        <v>407</v>
      </c>
      <c r="W39" s="74" t="s">
        <v>453</v>
      </c>
      <c r="Y39" s="88"/>
      <c r="Z39" s="87"/>
    </row>
    <row r="40" spans="1:26">
      <c r="A40" t="s">
        <v>264</v>
      </c>
      <c r="B40" t="s">
        <v>431</v>
      </c>
      <c r="J40" s="72"/>
      <c r="P40" s="88" t="s">
        <v>408</v>
      </c>
      <c r="W40" s="74" t="s">
        <v>454</v>
      </c>
      <c r="X40" s="72" t="s">
        <v>231</v>
      </c>
      <c r="Y40" s="88" t="s">
        <v>231</v>
      </c>
      <c r="Z40" s="87"/>
    </row>
    <row r="41" spans="1:26">
      <c r="A41" t="s">
        <v>225</v>
      </c>
      <c r="B41" t="s">
        <v>432</v>
      </c>
      <c r="L41" s="72"/>
      <c r="W41" s="74" t="s">
        <v>414</v>
      </c>
      <c r="X41" t="s">
        <v>286</v>
      </c>
      <c r="Y41" s="89" t="s">
        <v>234</v>
      </c>
      <c r="Z41" s="87"/>
    </row>
    <row r="42" spans="1:26">
      <c r="A42" t="s">
        <v>267</v>
      </c>
      <c r="B42" t="s">
        <v>442</v>
      </c>
      <c r="N42" s="72"/>
      <c r="P42" s="87"/>
      <c r="W42" s="74" t="s">
        <v>415</v>
      </c>
      <c r="X42" t="s">
        <v>230</v>
      </c>
      <c r="Y42" s="89" t="s">
        <v>540</v>
      </c>
    </row>
    <row r="43" spans="1:26">
      <c r="A43" t="s">
        <v>109</v>
      </c>
      <c r="B43" t="s">
        <v>364</v>
      </c>
      <c r="L43" s="72"/>
      <c r="P43" s="87"/>
      <c r="W43" s="74" t="s">
        <v>416</v>
      </c>
      <c r="X43" t="s">
        <v>502</v>
      </c>
      <c r="Y43" s="89" t="s">
        <v>316</v>
      </c>
      <c r="Z43" s="87"/>
    </row>
    <row r="44" spans="1:26">
      <c r="A44" t="s">
        <v>270</v>
      </c>
      <c r="B44" t="s">
        <v>447</v>
      </c>
      <c r="N44" s="72"/>
      <c r="P44" s="87"/>
      <c r="W44" s="74" t="s">
        <v>455</v>
      </c>
      <c r="X44" t="s">
        <v>316</v>
      </c>
      <c r="Y44" s="87"/>
    </row>
    <row r="45" spans="1:26">
      <c r="A45" t="s">
        <v>271</v>
      </c>
      <c r="B45" t="s">
        <v>448</v>
      </c>
      <c r="W45" s="74" t="s">
        <v>418</v>
      </c>
      <c r="X45" s="74" t="s">
        <v>503</v>
      </c>
      <c r="Y45" s="88"/>
      <c r="Z45" s="87"/>
    </row>
    <row r="46" spans="1:26">
      <c r="A46" t="s">
        <v>272</v>
      </c>
      <c r="B46" t="s">
        <v>452</v>
      </c>
      <c r="N46" s="72"/>
      <c r="W46" s="74" t="s">
        <v>419</v>
      </c>
      <c r="X46" s="72" t="s">
        <v>504</v>
      </c>
      <c r="Y46" s="87"/>
    </row>
    <row r="47" spans="1:26">
      <c r="A47" t="s">
        <v>273</v>
      </c>
      <c r="B47" t="s">
        <v>461</v>
      </c>
      <c r="W47" s="74" t="s">
        <v>456</v>
      </c>
    </row>
    <row r="48" spans="1:26">
      <c r="A48" t="s">
        <v>81</v>
      </c>
      <c r="B48" t="s">
        <v>469</v>
      </c>
      <c r="N48" s="72"/>
      <c r="W48" s="72" t="s">
        <v>390</v>
      </c>
    </row>
    <row r="49" spans="1:24">
      <c r="A49" t="s">
        <v>274</v>
      </c>
      <c r="B49" t="s">
        <v>476</v>
      </c>
      <c r="W49" s="72" t="s">
        <v>405</v>
      </c>
    </row>
    <row r="50" spans="1:24">
      <c r="A50" t="s">
        <v>83</v>
      </c>
      <c r="B50" t="s">
        <v>495</v>
      </c>
      <c r="W50" s="74" t="s">
        <v>311</v>
      </c>
    </row>
    <row r="51" spans="1:24">
      <c r="A51" t="s">
        <v>277</v>
      </c>
      <c r="B51" t="s">
        <v>496</v>
      </c>
      <c r="W51" s="74" t="s">
        <v>457</v>
      </c>
    </row>
    <row r="52" spans="1:24">
      <c r="A52" t="s">
        <v>278</v>
      </c>
      <c r="B52" t="s">
        <v>497</v>
      </c>
      <c r="W52" t="s">
        <v>312</v>
      </c>
      <c r="X52" t="s">
        <v>311</v>
      </c>
    </row>
    <row r="53" spans="1:24">
      <c r="A53" t="s">
        <v>93</v>
      </c>
      <c r="B53" t="s">
        <v>498</v>
      </c>
      <c r="W53" t="s">
        <v>230</v>
      </c>
      <c r="X53" s="72" t="s">
        <v>231</v>
      </c>
    </row>
    <row r="54" spans="1:24">
      <c r="A54" t="s">
        <v>279</v>
      </c>
      <c r="B54" t="s">
        <v>499</v>
      </c>
      <c r="W54" t="s">
        <v>385</v>
      </c>
      <c r="X54" t="s">
        <v>230</v>
      </c>
    </row>
    <row r="55" spans="1:24">
      <c r="A55" t="s">
        <v>280</v>
      </c>
      <c r="B55" t="s">
        <v>501</v>
      </c>
      <c r="W55" s="74" t="s">
        <v>458</v>
      </c>
      <c r="X55" s="74" t="s">
        <v>325</v>
      </c>
    </row>
    <row r="56" spans="1:24">
      <c r="A56" t="s">
        <v>90</v>
      </c>
      <c r="B56" t="s">
        <v>505</v>
      </c>
      <c r="W56" s="72" t="s">
        <v>403</v>
      </c>
      <c r="X56" s="74" t="s">
        <v>506</v>
      </c>
    </row>
    <row r="57" spans="1:24">
      <c r="A57" t="s">
        <v>97</v>
      </c>
      <c r="B57" t="s">
        <v>508</v>
      </c>
      <c r="W57" s="72" t="s">
        <v>383</v>
      </c>
      <c r="X57" t="s">
        <v>316</v>
      </c>
    </row>
    <row r="58" spans="1:24">
      <c r="A58" t="s">
        <v>96</v>
      </c>
      <c r="B58" t="s">
        <v>513</v>
      </c>
      <c r="W58" s="74" t="s">
        <v>421</v>
      </c>
      <c r="X58" t="s">
        <v>507</v>
      </c>
    </row>
    <row r="59" spans="1:24">
      <c r="A59" t="s">
        <v>94</v>
      </c>
      <c r="B59" t="s">
        <v>520</v>
      </c>
      <c r="W59" s="74" t="s">
        <v>422</v>
      </c>
      <c r="X59" s="72"/>
    </row>
    <row r="60" spans="1:24">
      <c r="A60" t="s">
        <v>281</v>
      </c>
      <c r="B60" t="s">
        <v>521</v>
      </c>
      <c r="W60" s="74" t="s">
        <v>423</v>
      </c>
    </row>
    <row r="61" spans="1:24">
      <c r="A61" t="s">
        <v>85</v>
      </c>
      <c r="B61" t="s">
        <v>541</v>
      </c>
      <c r="W61" s="74" t="s">
        <v>424</v>
      </c>
    </row>
    <row r="62" spans="1:24">
      <c r="A62" t="s">
        <v>87</v>
      </c>
      <c r="B62" t="s">
        <v>531</v>
      </c>
      <c r="W62" s="74" t="s">
        <v>425</v>
      </c>
    </row>
    <row r="63" spans="1:24">
      <c r="A63" t="s">
        <v>283</v>
      </c>
      <c r="B63" t="s">
        <v>532</v>
      </c>
      <c r="W63" s="74" t="s">
        <v>426</v>
      </c>
      <c r="X63" s="72" t="s">
        <v>231</v>
      </c>
    </row>
    <row r="64" spans="1:24">
      <c r="W64" s="74" t="s">
        <v>427</v>
      </c>
      <c r="X64" s="74" t="s">
        <v>312</v>
      </c>
    </row>
    <row r="65" spans="1:24" ht="15.75">
      <c r="A65" s="22" t="s">
        <v>43</v>
      </c>
      <c r="W65" s="74" t="s">
        <v>459</v>
      </c>
      <c r="X65" s="74" t="s">
        <v>234</v>
      </c>
    </row>
    <row r="66" spans="1:24" ht="15.75">
      <c r="A66" s="4" t="s">
        <v>121</v>
      </c>
      <c r="W66" s="74" t="s">
        <v>460</v>
      </c>
      <c r="X66" s="74" t="s">
        <v>509</v>
      </c>
    </row>
    <row r="67" spans="1:24" ht="15.75">
      <c r="A67" s="4" t="s">
        <v>44</v>
      </c>
      <c r="W67" s="74" t="s">
        <v>316</v>
      </c>
      <c r="X67" s="74" t="s">
        <v>510</v>
      </c>
    </row>
    <row r="68" spans="1:24" ht="15.75">
      <c r="A68" s="4" t="s">
        <v>45</v>
      </c>
      <c r="W68" s="72" t="s">
        <v>317</v>
      </c>
      <c r="X68" s="74" t="s">
        <v>511</v>
      </c>
    </row>
    <row r="69" spans="1:24" ht="15.75">
      <c r="A69" s="4" t="s">
        <v>46</v>
      </c>
      <c r="X69" s="74" t="s">
        <v>512</v>
      </c>
    </row>
    <row r="70" spans="1:24" ht="15.75">
      <c r="A70" s="4" t="s">
        <v>47</v>
      </c>
    </row>
    <row r="71" spans="1:24" ht="15.75">
      <c r="A71" s="4" t="s">
        <v>48</v>
      </c>
      <c r="W71" s="72" t="s">
        <v>231</v>
      </c>
    </row>
    <row r="72" spans="1:24" ht="15.75">
      <c r="A72" s="4" t="s">
        <v>49</v>
      </c>
      <c r="W72" s="74" t="s">
        <v>462</v>
      </c>
    </row>
    <row r="73" spans="1:24" s="122" customFormat="1">
      <c r="A73" s="122" t="s">
        <v>1143</v>
      </c>
      <c r="W73" s="124"/>
    </row>
    <row r="74" spans="1:24" ht="15.75">
      <c r="A74" s="34" t="s">
        <v>118</v>
      </c>
      <c r="W74" s="74" t="s">
        <v>463</v>
      </c>
    </row>
    <row r="75" spans="1:24">
      <c r="W75" s="72" t="s">
        <v>465</v>
      </c>
      <c r="X75" s="72" t="s">
        <v>231</v>
      </c>
    </row>
    <row r="76" spans="1:24" ht="15.75">
      <c r="A76" s="16" t="s">
        <v>123</v>
      </c>
      <c r="W76" s="72" t="s">
        <v>466</v>
      </c>
      <c r="X76" s="74" t="s">
        <v>312</v>
      </c>
    </row>
    <row r="77" spans="1:24" ht="15.75">
      <c r="A77" s="16" t="s">
        <v>559</v>
      </c>
      <c r="W77" s="74" t="s">
        <v>234</v>
      </c>
      <c r="X77" s="74" t="s">
        <v>234</v>
      </c>
    </row>
    <row r="78" spans="1:24" ht="15.75">
      <c r="A78" s="16" t="s">
        <v>560</v>
      </c>
      <c r="W78" s="74" t="s">
        <v>316</v>
      </c>
      <c r="X78" s="74" t="s">
        <v>514</v>
      </c>
    </row>
    <row r="79" spans="1:24" ht="15.75">
      <c r="A79" s="16" t="s">
        <v>555</v>
      </c>
      <c r="W79" s="72" t="s">
        <v>467</v>
      </c>
      <c r="X79" s="74" t="s">
        <v>515</v>
      </c>
    </row>
    <row r="80" spans="1:24" ht="15.75">
      <c r="A80" s="16"/>
      <c r="W80" s="72" t="s">
        <v>468</v>
      </c>
      <c r="X80" s="74" t="s">
        <v>516</v>
      </c>
    </row>
    <row r="81" spans="1:24" ht="15.75">
      <c r="A81" s="123" t="s">
        <v>1115</v>
      </c>
      <c r="X81" s="74" t="s">
        <v>517</v>
      </c>
    </row>
    <row r="82" spans="1:24" ht="15.75">
      <c r="A82" s="123" t="s">
        <v>1116</v>
      </c>
    </row>
    <row r="83" spans="1:24" ht="15.75">
      <c r="A83" s="123" t="s">
        <v>555</v>
      </c>
      <c r="W83" t="s">
        <v>311</v>
      </c>
    </row>
    <row r="84" spans="1:24">
      <c r="W84" s="72" t="s">
        <v>231</v>
      </c>
      <c r="X84" t="s">
        <v>520</v>
      </c>
    </row>
    <row r="85" spans="1:24">
      <c r="W85" s="74" t="s">
        <v>312</v>
      </c>
    </row>
    <row r="86" spans="1:24" ht="15.75">
      <c r="A86" s="123" t="s">
        <v>1117</v>
      </c>
      <c r="B86" s="122" t="s">
        <v>1118</v>
      </c>
      <c r="C86" s="122"/>
      <c r="D86" s="122"/>
      <c r="E86" s="122"/>
      <c r="F86" s="122"/>
      <c r="G86" s="122"/>
      <c r="W86" s="74" t="s">
        <v>234</v>
      </c>
      <c r="X86" t="s">
        <v>518</v>
      </c>
    </row>
    <row r="87" spans="1:24">
      <c r="A87" s="76" t="s">
        <v>23</v>
      </c>
      <c r="B87" s="122" t="s">
        <v>1134</v>
      </c>
      <c r="C87" s="122"/>
      <c r="D87" s="122"/>
      <c r="E87" s="122"/>
      <c r="F87" s="122"/>
      <c r="G87" s="122"/>
      <c r="W87" s="74" t="s">
        <v>470</v>
      </c>
      <c r="X87" s="74" t="s">
        <v>312</v>
      </c>
    </row>
    <row r="88" spans="1:24">
      <c r="A88" s="76" t="s">
        <v>235</v>
      </c>
      <c r="B88" s="122" t="s">
        <v>1131</v>
      </c>
      <c r="C88" s="122"/>
      <c r="D88" s="122"/>
      <c r="E88" s="122"/>
      <c r="F88" s="122"/>
      <c r="G88" s="122"/>
      <c r="W88" s="74" t="s">
        <v>471</v>
      </c>
      <c r="X88" s="74" t="s">
        <v>234</v>
      </c>
    </row>
    <row r="89" spans="1:24">
      <c r="A89" s="76" t="s">
        <v>236</v>
      </c>
      <c r="B89" s="122" t="s">
        <v>1142</v>
      </c>
      <c r="C89" s="122"/>
      <c r="D89" s="122"/>
      <c r="E89" s="122"/>
      <c r="F89" s="122"/>
      <c r="G89" s="122"/>
      <c r="W89" s="74" t="s">
        <v>472</v>
      </c>
      <c r="X89" s="74" t="s">
        <v>519</v>
      </c>
    </row>
    <row r="90" spans="1:24">
      <c r="A90" s="76" t="s">
        <v>144</v>
      </c>
      <c r="B90" s="122" t="s">
        <v>1141</v>
      </c>
      <c r="C90" s="122"/>
      <c r="D90" s="122"/>
      <c r="E90" s="122"/>
      <c r="F90" s="122"/>
      <c r="G90" s="122"/>
      <c r="W90" s="74" t="s">
        <v>473</v>
      </c>
    </row>
    <row r="91" spans="1:24">
      <c r="A91" s="76" t="s">
        <v>237</v>
      </c>
      <c r="B91" s="122" t="s">
        <v>1140</v>
      </c>
      <c r="C91" s="122"/>
      <c r="D91" s="122"/>
      <c r="E91" s="122"/>
      <c r="F91" s="122"/>
      <c r="G91" s="122"/>
      <c r="W91" s="74" t="s">
        <v>474</v>
      </c>
      <c r="X91" s="72"/>
    </row>
    <row r="92" spans="1:24">
      <c r="A92" s="76" t="s">
        <v>195</v>
      </c>
      <c r="B92" s="122" t="s">
        <v>1139</v>
      </c>
      <c r="C92" s="122"/>
      <c r="D92" s="122"/>
      <c r="E92" s="122"/>
      <c r="F92" s="122"/>
      <c r="G92" s="122"/>
      <c r="W92" s="74" t="s">
        <v>475</v>
      </c>
      <c r="X92" t="s">
        <v>521</v>
      </c>
    </row>
    <row r="93" spans="1:24">
      <c r="A93" s="76" t="s">
        <v>238</v>
      </c>
      <c r="B93" s="122" t="s">
        <v>1138</v>
      </c>
      <c r="C93" s="122"/>
      <c r="D93" s="122"/>
      <c r="E93" s="122"/>
      <c r="F93" s="122"/>
      <c r="G93" s="122"/>
    </row>
    <row r="94" spans="1:24">
      <c r="A94" s="76" t="s">
        <v>30</v>
      </c>
      <c r="B94" s="122" t="s">
        <v>1130</v>
      </c>
      <c r="C94" s="122"/>
      <c r="D94" s="122"/>
      <c r="E94" s="122"/>
      <c r="F94" s="122"/>
      <c r="G94" s="122"/>
      <c r="X94" s="72" t="s">
        <v>231</v>
      </c>
    </row>
    <row r="95" spans="1:24">
      <c r="A95" s="76" t="s">
        <v>239</v>
      </c>
      <c r="B95" s="122" t="s">
        <v>1137</v>
      </c>
      <c r="C95" s="122"/>
      <c r="D95" s="122"/>
      <c r="E95" s="122"/>
      <c r="F95" s="122"/>
      <c r="G95" s="122"/>
      <c r="W95" s="72" t="s">
        <v>477</v>
      </c>
      <c r="X95" s="74" t="s">
        <v>230</v>
      </c>
    </row>
    <row r="96" spans="1:24">
      <c r="A96" s="76" t="s">
        <v>240</v>
      </c>
      <c r="B96" s="122" t="s">
        <v>1136</v>
      </c>
      <c r="C96" s="122"/>
      <c r="D96" s="122"/>
      <c r="E96" s="122"/>
      <c r="F96" s="122"/>
      <c r="G96" s="122"/>
      <c r="W96" t="s">
        <v>478</v>
      </c>
      <c r="X96" s="74" t="s">
        <v>522</v>
      </c>
    </row>
    <row r="97" spans="1:24">
      <c r="A97" s="76" t="s">
        <v>26</v>
      </c>
      <c r="B97" s="122" t="s">
        <v>1135</v>
      </c>
      <c r="C97" s="122"/>
      <c r="D97" s="122"/>
      <c r="E97" s="122"/>
      <c r="F97" s="122"/>
      <c r="G97" s="122"/>
      <c r="W97" t="s">
        <v>479</v>
      </c>
      <c r="X97" s="74" t="s">
        <v>523</v>
      </c>
    </row>
    <row r="98" spans="1:24">
      <c r="A98" s="76" t="s">
        <v>187</v>
      </c>
      <c r="B98" s="122" t="s">
        <v>1134</v>
      </c>
      <c r="C98" s="122"/>
      <c r="D98" s="122"/>
      <c r="E98" s="122"/>
      <c r="F98" s="122"/>
      <c r="G98" s="122"/>
      <c r="W98" s="74" t="s">
        <v>480</v>
      </c>
      <c r="X98" s="74" t="s">
        <v>524</v>
      </c>
    </row>
    <row r="99" spans="1:24">
      <c r="A99" s="122" t="s">
        <v>241</v>
      </c>
      <c r="B99" s="155" t="s">
        <v>1119</v>
      </c>
      <c r="C99" s="122" t="s">
        <v>1133</v>
      </c>
      <c r="D99" s="122"/>
      <c r="E99" s="122"/>
      <c r="F99" s="122"/>
      <c r="G99" s="122"/>
      <c r="W99" s="74" t="s">
        <v>481</v>
      </c>
      <c r="X99" s="74" t="s">
        <v>525</v>
      </c>
    </row>
    <row r="100" spans="1:24">
      <c r="A100" s="122" t="s">
        <v>32</v>
      </c>
      <c r="B100" s="122" t="s">
        <v>1132</v>
      </c>
      <c r="C100" s="122"/>
      <c r="D100" s="122"/>
      <c r="E100" s="122"/>
      <c r="F100" s="122"/>
      <c r="G100" s="122"/>
      <c r="W100" s="74" t="s">
        <v>482</v>
      </c>
      <c r="X100" s="74" t="s">
        <v>526</v>
      </c>
    </row>
    <row r="101" spans="1:24">
      <c r="A101" s="122" t="s">
        <v>242</v>
      </c>
      <c r="B101" s="122" t="s">
        <v>1131</v>
      </c>
      <c r="C101" s="122"/>
      <c r="D101" s="122"/>
      <c r="E101" s="122"/>
      <c r="F101" s="122"/>
      <c r="G101" s="122"/>
      <c r="W101" s="74" t="s">
        <v>483</v>
      </c>
      <c r="X101" s="74" t="s">
        <v>527</v>
      </c>
    </row>
    <row r="102" spans="1:24">
      <c r="A102" s="122" t="s">
        <v>243</v>
      </c>
      <c r="B102" s="122" t="s">
        <v>1130</v>
      </c>
      <c r="C102" s="122"/>
      <c r="D102" s="122"/>
      <c r="E102" s="122"/>
      <c r="F102" s="122"/>
      <c r="G102" s="122"/>
      <c r="W102" s="74" t="s">
        <v>484</v>
      </c>
      <c r="X102" s="74" t="s">
        <v>528</v>
      </c>
    </row>
    <row r="103" spans="1:24">
      <c r="A103" s="122" t="s">
        <v>244</v>
      </c>
      <c r="B103" s="155" t="s">
        <v>1120</v>
      </c>
      <c r="C103" s="122" t="s">
        <v>1129</v>
      </c>
      <c r="D103" s="122"/>
      <c r="E103" s="122"/>
      <c r="F103" s="122"/>
      <c r="G103" s="122"/>
      <c r="W103" s="74" t="s">
        <v>485</v>
      </c>
      <c r="X103" s="74" t="s">
        <v>529</v>
      </c>
    </row>
    <row r="104" spans="1:24">
      <c r="A104" s="122" t="s">
        <v>245</v>
      </c>
      <c r="B104" s="155" t="s">
        <v>1121</v>
      </c>
      <c r="C104" s="122" t="s">
        <v>1128</v>
      </c>
      <c r="D104" s="122"/>
      <c r="E104" s="122"/>
      <c r="F104" s="122"/>
      <c r="G104" s="122"/>
      <c r="W104" s="74" t="s">
        <v>486</v>
      </c>
      <c r="X104" s="74" t="s">
        <v>530</v>
      </c>
    </row>
    <row r="105" spans="1:24">
      <c r="A105" s="122" t="s">
        <v>246</v>
      </c>
      <c r="B105" s="155" t="s">
        <v>1122</v>
      </c>
      <c r="C105" s="122" t="s">
        <v>1127</v>
      </c>
      <c r="D105" s="122"/>
      <c r="E105" s="122"/>
      <c r="F105" s="122"/>
      <c r="G105" s="122"/>
      <c r="W105" s="74" t="s">
        <v>487</v>
      </c>
      <c r="X105" s="74" t="s">
        <v>316</v>
      </c>
    </row>
    <row r="106" spans="1:24">
      <c r="W106" s="74" t="s">
        <v>488</v>
      </c>
    </row>
    <row r="107" spans="1:24">
      <c r="A107" t="s">
        <v>1606</v>
      </c>
      <c r="W107" s="74" t="s">
        <v>489</v>
      </c>
      <c r="X107" s="72"/>
    </row>
    <row r="108" spans="1:24">
      <c r="W108" s="72" t="s">
        <v>231</v>
      </c>
    </row>
    <row r="109" spans="1:24">
      <c r="W109" s="74" t="s">
        <v>490</v>
      </c>
    </row>
    <row r="110" spans="1:24">
      <c r="W110" s="74" t="s">
        <v>312</v>
      </c>
    </row>
    <row r="111" spans="1:24">
      <c r="W111" s="74" t="s">
        <v>234</v>
      </c>
    </row>
    <row r="112" spans="1:24">
      <c r="W112" s="74" t="s">
        <v>348</v>
      </c>
    </row>
    <row r="113" spans="23:23">
      <c r="W113" s="74" t="s">
        <v>491</v>
      </c>
    </row>
    <row r="114" spans="23:23">
      <c r="W114" s="74" t="s">
        <v>492</v>
      </c>
    </row>
    <row r="115" spans="23:23">
      <c r="W115" s="74" t="s">
        <v>493</v>
      </c>
    </row>
    <row r="116" spans="23:23">
      <c r="W116" s="74" t="s">
        <v>494</v>
      </c>
    </row>
    <row r="119" spans="23:23">
      <c r="W119" s="72"/>
    </row>
    <row r="121" spans="23:23">
      <c r="W121" s="72"/>
    </row>
  </sheetData>
  <pageMargins left="0.7" right="0.7" top="0.75" bottom="0.75" header="0.3" footer="0.3"/>
  <pageSetup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0A22A-CC23-44F5-8AE7-806655E35C4D}">
  <dimension ref="B2:R217"/>
  <sheetViews>
    <sheetView tabSelected="1" workbookViewId="0">
      <selection activeCell="M5" sqref="M5"/>
    </sheetView>
  </sheetViews>
  <sheetFormatPr baseColWidth="10" defaultRowHeight="15"/>
  <cols>
    <col min="3" max="3" width="22.85546875" customWidth="1"/>
    <col min="4" max="4" width="13.5703125" customWidth="1"/>
    <col min="5" max="5" width="15.85546875" customWidth="1"/>
    <col min="6" max="6" width="31.42578125" customWidth="1"/>
    <col min="9" max="9" width="16.5703125" customWidth="1"/>
    <col min="10" max="10" width="16.42578125" customWidth="1"/>
    <col min="11" max="11" width="18" customWidth="1"/>
    <col min="12" max="12" width="19.28515625" customWidth="1"/>
    <col min="13" max="13" width="15.42578125" customWidth="1"/>
    <col min="14" max="14" width="13.42578125" customWidth="1"/>
    <col min="16" max="16" width="13.85546875" customWidth="1"/>
    <col min="17" max="17" width="17.42578125" customWidth="1"/>
    <col min="18" max="18" width="14.140625" customWidth="1"/>
  </cols>
  <sheetData>
    <row r="2" spans="2:18" ht="18">
      <c r="B2" s="250" t="s">
        <v>2156</v>
      </c>
      <c r="C2" s="250"/>
      <c r="D2" s="250"/>
      <c r="E2" s="250"/>
      <c r="F2" s="250"/>
      <c r="G2" s="250"/>
      <c r="H2" s="250"/>
      <c r="I2" s="250"/>
      <c r="J2" s="250"/>
      <c r="K2" s="250"/>
      <c r="L2" s="250"/>
      <c r="M2" s="250"/>
      <c r="N2" s="250"/>
      <c r="O2" s="250"/>
      <c r="P2" s="250"/>
      <c r="Q2" s="250"/>
      <c r="R2" s="250"/>
    </row>
    <row r="3" spans="2:18" ht="15.75" thickBot="1"/>
    <row r="4" spans="2:18" ht="77.25" customHeight="1">
      <c r="B4" s="152" t="s">
        <v>6</v>
      </c>
      <c r="C4" s="153" t="s">
        <v>2149</v>
      </c>
      <c r="D4" s="153" t="s">
        <v>1126</v>
      </c>
      <c r="E4" s="153" t="s">
        <v>634</v>
      </c>
      <c r="F4" s="153" t="s">
        <v>2150</v>
      </c>
      <c r="G4" s="153" t="s">
        <v>2152</v>
      </c>
      <c r="H4" s="153" t="s">
        <v>636</v>
      </c>
      <c r="I4" s="153" t="s">
        <v>1124</v>
      </c>
      <c r="J4" s="153" t="s">
        <v>122</v>
      </c>
      <c r="K4" s="153" t="s">
        <v>1125</v>
      </c>
      <c r="L4" s="153" t="s">
        <v>229</v>
      </c>
      <c r="M4" s="153" t="s">
        <v>2</v>
      </c>
      <c r="N4" s="153" t="s">
        <v>2151</v>
      </c>
      <c r="O4" s="154" t="s">
        <v>685</v>
      </c>
      <c r="P4" s="153" t="s">
        <v>2153</v>
      </c>
      <c r="Q4" s="153" t="s">
        <v>2148</v>
      </c>
      <c r="R4" s="153" t="s">
        <v>2154</v>
      </c>
    </row>
    <row r="5" spans="2:18" ht="56.25" customHeight="1">
      <c r="B5" s="197">
        <v>1</v>
      </c>
      <c r="C5" s="95" t="s">
        <v>1604</v>
      </c>
      <c r="D5" s="196" t="e">
        <v>#N/A</v>
      </c>
      <c r="E5" s="95" t="s">
        <v>559</v>
      </c>
      <c r="F5" s="252" t="s">
        <v>2074</v>
      </c>
      <c r="G5" s="95" t="s">
        <v>44</v>
      </c>
      <c r="H5" s="95" t="s">
        <v>1606</v>
      </c>
      <c r="I5" s="95" t="s">
        <v>555</v>
      </c>
      <c r="J5" s="95" t="s">
        <v>23</v>
      </c>
      <c r="K5" s="95" t="s">
        <v>75</v>
      </c>
      <c r="L5" s="95" t="s">
        <v>75</v>
      </c>
      <c r="M5" s="95" t="s">
        <v>1607</v>
      </c>
      <c r="N5" s="95" t="s">
        <v>1123</v>
      </c>
      <c r="O5" s="95" t="s">
        <v>555</v>
      </c>
      <c r="P5" s="95" t="s">
        <v>60</v>
      </c>
      <c r="Q5" s="194">
        <v>42737</v>
      </c>
      <c r="R5" s="194" t="s">
        <v>1608</v>
      </c>
    </row>
    <row r="6" spans="2:18" ht="81.75" customHeight="1">
      <c r="B6" s="197">
        <v>2</v>
      </c>
      <c r="C6" s="95" t="s">
        <v>1366</v>
      </c>
      <c r="D6" s="196" t="s">
        <v>2146</v>
      </c>
      <c r="E6" s="95" t="s">
        <v>560</v>
      </c>
      <c r="F6" s="251" t="s">
        <v>2075</v>
      </c>
      <c r="G6" s="95" t="s">
        <v>1987</v>
      </c>
      <c r="H6" s="95" t="s">
        <v>1606</v>
      </c>
      <c r="I6" s="95" t="s">
        <v>555</v>
      </c>
      <c r="J6" s="95" t="s">
        <v>23</v>
      </c>
      <c r="K6" s="95" t="s">
        <v>75</v>
      </c>
      <c r="L6" s="95" t="s">
        <v>75</v>
      </c>
      <c r="M6" s="95" t="s">
        <v>1607</v>
      </c>
      <c r="N6" s="95" t="s">
        <v>1123</v>
      </c>
      <c r="O6" s="95" t="s">
        <v>555</v>
      </c>
      <c r="P6" s="95" t="s">
        <v>55</v>
      </c>
      <c r="Q6" s="194">
        <v>42737</v>
      </c>
      <c r="R6" s="194" t="s">
        <v>1609</v>
      </c>
    </row>
    <row r="7" spans="2:18" ht="69.75" customHeight="1">
      <c r="B7" s="197">
        <v>3</v>
      </c>
      <c r="C7" s="95" t="s">
        <v>723</v>
      </c>
      <c r="D7" s="196" t="s">
        <v>2147</v>
      </c>
      <c r="E7" s="95" t="s">
        <v>560</v>
      </c>
      <c r="F7" s="252" t="s">
        <v>1605</v>
      </c>
      <c r="G7" s="95" t="s">
        <v>1987</v>
      </c>
      <c r="H7" s="95" t="s">
        <v>1606</v>
      </c>
      <c r="I7" s="95" t="s">
        <v>555</v>
      </c>
      <c r="J7" s="95" t="s">
        <v>23</v>
      </c>
      <c r="K7" s="95" t="s">
        <v>75</v>
      </c>
      <c r="L7" s="95" t="s">
        <v>75</v>
      </c>
      <c r="M7" s="95" t="s">
        <v>1607</v>
      </c>
      <c r="N7" s="95" t="s">
        <v>1123</v>
      </c>
      <c r="O7" s="95" t="s">
        <v>555</v>
      </c>
      <c r="P7" s="95" t="s">
        <v>561</v>
      </c>
      <c r="Q7" s="194">
        <v>42737</v>
      </c>
      <c r="R7" s="194" t="s">
        <v>1610</v>
      </c>
    </row>
    <row r="8" spans="2:18" ht="41.25" customHeight="1">
      <c r="B8" s="197">
        <v>4</v>
      </c>
      <c r="C8" s="196" t="s">
        <v>741</v>
      </c>
      <c r="D8" s="196" t="s">
        <v>1611</v>
      </c>
      <c r="E8" s="196" t="s">
        <v>560</v>
      </c>
      <c r="F8" s="251" t="s">
        <v>2076</v>
      </c>
      <c r="G8" s="196" t="s">
        <v>1987</v>
      </c>
      <c r="H8" s="196" t="s">
        <v>1606</v>
      </c>
      <c r="I8" s="196" t="s">
        <v>555</v>
      </c>
      <c r="J8" s="196" t="s">
        <v>236</v>
      </c>
      <c r="K8" s="196" t="s">
        <v>68</v>
      </c>
      <c r="L8" s="196" t="s">
        <v>68</v>
      </c>
      <c r="M8" s="196" t="s">
        <v>1612</v>
      </c>
      <c r="N8" s="196" t="s">
        <v>656</v>
      </c>
      <c r="O8" s="195" t="s">
        <v>1613</v>
      </c>
      <c r="P8" s="196" t="s">
        <v>561</v>
      </c>
      <c r="Q8" s="198">
        <v>43832</v>
      </c>
      <c r="R8" s="198" t="s">
        <v>1614</v>
      </c>
    </row>
    <row r="9" spans="2:18" ht="81.75" customHeight="1">
      <c r="B9" s="197">
        <v>5</v>
      </c>
      <c r="C9" s="196" t="s">
        <v>234</v>
      </c>
      <c r="D9" s="196" t="s">
        <v>1615</v>
      </c>
      <c r="E9" s="196" t="s">
        <v>560</v>
      </c>
      <c r="F9" s="252" t="s">
        <v>1616</v>
      </c>
      <c r="G9" s="196" t="s">
        <v>1987</v>
      </c>
      <c r="H9" s="196" t="s">
        <v>1606</v>
      </c>
      <c r="I9" s="196" t="s">
        <v>555</v>
      </c>
      <c r="J9" s="196" t="s">
        <v>236</v>
      </c>
      <c r="K9" s="196" t="s">
        <v>68</v>
      </c>
      <c r="L9" s="196" t="s">
        <v>68</v>
      </c>
      <c r="M9" s="196" t="s">
        <v>1612</v>
      </c>
      <c r="N9" s="196" t="s">
        <v>656</v>
      </c>
      <c r="O9" s="196" t="s">
        <v>1617</v>
      </c>
      <c r="P9" s="196" t="s">
        <v>61</v>
      </c>
      <c r="Q9" s="198">
        <v>40545</v>
      </c>
      <c r="R9" s="198" t="s">
        <v>1618</v>
      </c>
    </row>
    <row r="10" spans="2:18" ht="81.75" customHeight="1">
      <c r="B10" s="197">
        <v>6</v>
      </c>
      <c r="C10" s="196" t="s">
        <v>234</v>
      </c>
      <c r="D10" s="196" t="s">
        <v>1615</v>
      </c>
      <c r="E10" s="196" t="s">
        <v>560</v>
      </c>
      <c r="F10" s="252" t="s">
        <v>1619</v>
      </c>
      <c r="G10" s="196" t="s">
        <v>1987</v>
      </c>
      <c r="H10" s="196" t="s">
        <v>1606</v>
      </c>
      <c r="I10" s="196" t="s">
        <v>555</v>
      </c>
      <c r="J10" s="196" t="s">
        <v>236</v>
      </c>
      <c r="K10" s="196" t="s">
        <v>68</v>
      </c>
      <c r="L10" s="196" t="s">
        <v>68</v>
      </c>
      <c r="M10" s="196" t="s">
        <v>1612</v>
      </c>
      <c r="N10" s="196" t="s">
        <v>656</v>
      </c>
      <c r="O10" s="196" t="s">
        <v>1620</v>
      </c>
      <c r="P10" s="196" t="s">
        <v>57</v>
      </c>
      <c r="Q10" s="198">
        <v>40545</v>
      </c>
      <c r="R10" s="198" t="s">
        <v>1621</v>
      </c>
    </row>
    <row r="11" spans="2:18" ht="81.75" customHeight="1">
      <c r="B11" s="197">
        <v>7</v>
      </c>
      <c r="C11" s="196" t="s">
        <v>234</v>
      </c>
      <c r="D11" s="196" t="s">
        <v>1615</v>
      </c>
      <c r="E11" s="196" t="s">
        <v>560</v>
      </c>
      <c r="F11" s="252" t="s">
        <v>1622</v>
      </c>
      <c r="G11" s="196" t="s">
        <v>1987</v>
      </c>
      <c r="H11" s="196" t="s">
        <v>1606</v>
      </c>
      <c r="I11" s="196" t="s">
        <v>555</v>
      </c>
      <c r="J11" s="196" t="s">
        <v>236</v>
      </c>
      <c r="K11" s="196" t="s">
        <v>68</v>
      </c>
      <c r="L11" s="196" t="s">
        <v>68</v>
      </c>
      <c r="M11" s="196" t="s">
        <v>1612</v>
      </c>
      <c r="N11" s="196" t="s">
        <v>656</v>
      </c>
      <c r="O11" s="196" t="s">
        <v>1623</v>
      </c>
      <c r="P11" s="196" t="s">
        <v>55</v>
      </c>
      <c r="Q11" s="198">
        <v>40545</v>
      </c>
      <c r="R11" s="198" t="s">
        <v>1624</v>
      </c>
    </row>
    <row r="12" spans="2:18" ht="81.75" customHeight="1">
      <c r="B12" s="197">
        <v>8</v>
      </c>
      <c r="C12" s="196" t="s">
        <v>234</v>
      </c>
      <c r="D12" s="196" t="s">
        <v>1615</v>
      </c>
      <c r="E12" s="196" t="s">
        <v>560</v>
      </c>
      <c r="F12" s="252" t="s">
        <v>1625</v>
      </c>
      <c r="G12" s="196" t="s">
        <v>1987</v>
      </c>
      <c r="H12" s="196" t="s">
        <v>1606</v>
      </c>
      <c r="I12" s="196" t="s">
        <v>555</v>
      </c>
      <c r="J12" s="196" t="s">
        <v>236</v>
      </c>
      <c r="K12" s="196" t="s">
        <v>68</v>
      </c>
      <c r="L12" s="196" t="s">
        <v>68</v>
      </c>
      <c r="M12" s="196" t="s">
        <v>1612</v>
      </c>
      <c r="N12" s="196" t="s">
        <v>656</v>
      </c>
      <c r="O12" s="196" t="s">
        <v>1626</v>
      </c>
      <c r="P12" s="196" t="s">
        <v>57</v>
      </c>
      <c r="Q12" s="198">
        <v>40545</v>
      </c>
      <c r="R12" s="198" t="s">
        <v>1621</v>
      </c>
    </row>
    <row r="13" spans="2:18" ht="81.75" customHeight="1">
      <c r="B13" s="197">
        <v>9</v>
      </c>
      <c r="C13" s="196" t="s">
        <v>286</v>
      </c>
      <c r="D13" s="196" t="s">
        <v>1627</v>
      </c>
      <c r="E13" s="196" t="s">
        <v>560</v>
      </c>
      <c r="F13" s="252" t="s">
        <v>1628</v>
      </c>
      <c r="G13" s="196" t="s">
        <v>1987</v>
      </c>
      <c r="H13" s="196" t="s">
        <v>1606</v>
      </c>
      <c r="I13" s="196" t="s">
        <v>555</v>
      </c>
      <c r="J13" s="196" t="s">
        <v>236</v>
      </c>
      <c r="K13" s="196" t="s">
        <v>68</v>
      </c>
      <c r="L13" s="196" t="s">
        <v>68</v>
      </c>
      <c r="M13" s="196" t="s">
        <v>1612</v>
      </c>
      <c r="N13" s="196" t="s">
        <v>656</v>
      </c>
      <c r="O13" s="196" t="s">
        <v>1629</v>
      </c>
      <c r="P13" s="196" t="s">
        <v>561</v>
      </c>
      <c r="Q13" s="198">
        <v>40545</v>
      </c>
      <c r="R13" s="198" t="s">
        <v>1630</v>
      </c>
    </row>
    <row r="14" spans="2:18" ht="81.75" customHeight="1">
      <c r="B14" s="197">
        <v>10</v>
      </c>
      <c r="C14" s="196" t="s">
        <v>292</v>
      </c>
      <c r="D14" s="196" t="s">
        <v>1631</v>
      </c>
      <c r="E14" s="196" t="s">
        <v>559</v>
      </c>
      <c r="F14" s="252" t="s">
        <v>1632</v>
      </c>
      <c r="G14" s="196" t="s">
        <v>1987</v>
      </c>
      <c r="H14" s="196" t="s">
        <v>1606</v>
      </c>
      <c r="I14" s="196" t="s">
        <v>555</v>
      </c>
      <c r="J14" s="196" t="s">
        <v>236</v>
      </c>
      <c r="K14" s="196" t="s">
        <v>68</v>
      </c>
      <c r="L14" s="196" t="s">
        <v>68</v>
      </c>
      <c r="M14" s="196" t="s">
        <v>1612</v>
      </c>
      <c r="N14" s="196" t="s">
        <v>656</v>
      </c>
      <c r="O14" s="196" t="s">
        <v>1613</v>
      </c>
      <c r="P14" s="196" t="s">
        <v>561</v>
      </c>
      <c r="Q14" s="198">
        <v>42284</v>
      </c>
      <c r="R14" s="198" t="s">
        <v>1614</v>
      </c>
    </row>
    <row r="15" spans="2:18" ht="81.75" customHeight="1">
      <c r="B15" s="197">
        <v>11</v>
      </c>
      <c r="C15" s="196" t="s">
        <v>293</v>
      </c>
      <c r="D15" s="196" t="s">
        <v>1633</v>
      </c>
      <c r="E15" s="196" t="s">
        <v>559</v>
      </c>
      <c r="F15" s="252" t="s">
        <v>1634</v>
      </c>
      <c r="G15" s="196" t="s">
        <v>1987</v>
      </c>
      <c r="H15" s="196" t="s">
        <v>1606</v>
      </c>
      <c r="I15" s="196" t="s">
        <v>555</v>
      </c>
      <c r="J15" s="196" t="s">
        <v>236</v>
      </c>
      <c r="K15" s="196" t="s">
        <v>68</v>
      </c>
      <c r="L15" s="196" t="s">
        <v>68</v>
      </c>
      <c r="M15" s="196" t="s">
        <v>1612</v>
      </c>
      <c r="N15" s="196" t="s">
        <v>1123</v>
      </c>
      <c r="O15" s="196" t="s">
        <v>555</v>
      </c>
      <c r="P15" s="196" t="s">
        <v>56</v>
      </c>
      <c r="Q15" s="198">
        <v>40545</v>
      </c>
      <c r="R15" s="198">
        <v>44229</v>
      </c>
    </row>
    <row r="16" spans="2:18" ht="81.75" customHeight="1">
      <c r="B16" s="197">
        <v>12</v>
      </c>
      <c r="C16" s="196" t="s">
        <v>293</v>
      </c>
      <c r="D16" s="196" t="s">
        <v>1633</v>
      </c>
      <c r="E16" s="196" t="s">
        <v>559</v>
      </c>
      <c r="F16" s="252" t="s">
        <v>1635</v>
      </c>
      <c r="G16" s="196" t="s">
        <v>1987</v>
      </c>
      <c r="H16" s="196" t="s">
        <v>1606</v>
      </c>
      <c r="I16" s="196" t="s">
        <v>555</v>
      </c>
      <c r="J16" s="196" t="s">
        <v>236</v>
      </c>
      <c r="K16" s="196" t="s">
        <v>68</v>
      </c>
      <c r="L16" s="196" t="s">
        <v>68</v>
      </c>
      <c r="M16" s="196" t="s">
        <v>1612</v>
      </c>
      <c r="N16" s="196" t="s">
        <v>1123</v>
      </c>
      <c r="O16" s="196" t="s">
        <v>555</v>
      </c>
      <c r="P16" s="196" t="s">
        <v>56</v>
      </c>
      <c r="Q16" s="198">
        <v>40545</v>
      </c>
      <c r="R16" s="198">
        <v>44288</v>
      </c>
    </row>
    <row r="17" spans="2:18" ht="81.75" customHeight="1">
      <c r="B17" s="197">
        <v>13</v>
      </c>
      <c r="C17" s="196" t="s">
        <v>1636</v>
      </c>
      <c r="D17" s="196" t="e">
        <v>#N/A</v>
      </c>
      <c r="E17" s="196" t="s">
        <v>559</v>
      </c>
      <c r="F17" s="252" t="s">
        <v>1637</v>
      </c>
      <c r="G17" s="196" t="s">
        <v>44</v>
      </c>
      <c r="H17" s="196" t="s">
        <v>1606</v>
      </c>
      <c r="I17" s="196" t="s">
        <v>555</v>
      </c>
      <c r="J17" s="196" t="s">
        <v>236</v>
      </c>
      <c r="K17" s="196" t="s">
        <v>68</v>
      </c>
      <c r="L17" s="196" t="s">
        <v>68</v>
      </c>
      <c r="M17" s="196" t="s">
        <v>1612</v>
      </c>
      <c r="N17" s="196" t="s">
        <v>1123</v>
      </c>
      <c r="O17" s="196" t="s">
        <v>555</v>
      </c>
      <c r="P17" s="196" t="s">
        <v>60</v>
      </c>
      <c r="Q17" s="198">
        <v>43159</v>
      </c>
      <c r="R17" s="198" t="s">
        <v>1621</v>
      </c>
    </row>
    <row r="18" spans="2:18" ht="81.75" customHeight="1">
      <c r="B18" s="197">
        <v>14</v>
      </c>
      <c r="C18" s="196" t="s">
        <v>332</v>
      </c>
      <c r="D18" s="196" t="s">
        <v>1638</v>
      </c>
      <c r="E18" s="196" t="s">
        <v>560</v>
      </c>
      <c r="F18" s="252" t="s">
        <v>1639</v>
      </c>
      <c r="G18" s="196" t="s">
        <v>1987</v>
      </c>
      <c r="H18" s="196" t="s">
        <v>1606</v>
      </c>
      <c r="I18" s="196" t="s">
        <v>555</v>
      </c>
      <c r="J18" s="196" t="s">
        <v>144</v>
      </c>
      <c r="K18" s="196" t="s">
        <v>67</v>
      </c>
      <c r="L18" s="196" t="s">
        <v>67</v>
      </c>
      <c r="M18" s="196" t="s">
        <v>1640</v>
      </c>
      <c r="N18" s="196" t="s">
        <v>1123</v>
      </c>
      <c r="O18" s="196" t="s">
        <v>555</v>
      </c>
      <c r="P18" s="196" t="s">
        <v>57</v>
      </c>
      <c r="Q18" s="199">
        <v>41275</v>
      </c>
      <c r="R18" s="199">
        <v>44285</v>
      </c>
    </row>
    <row r="19" spans="2:18" ht="81.75" customHeight="1">
      <c r="B19" s="197">
        <v>15</v>
      </c>
      <c r="C19" s="196" t="s">
        <v>1641</v>
      </c>
      <c r="D19" s="196" t="s">
        <v>1642</v>
      </c>
      <c r="E19" s="196" t="s">
        <v>560</v>
      </c>
      <c r="F19" s="252" t="s">
        <v>1643</v>
      </c>
      <c r="G19" s="196" t="s">
        <v>1987</v>
      </c>
      <c r="H19" s="196" t="s">
        <v>1606</v>
      </c>
      <c r="I19" s="196" t="s">
        <v>555</v>
      </c>
      <c r="J19" s="196" t="s">
        <v>144</v>
      </c>
      <c r="K19" s="196" t="s">
        <v>67</v>
      </c>
      <c r="L19" s="196" t="s">
        <v>67</v>
      </c>
      <c r="M19" s="196" t="s">
        <v>1644</v>
      </c>
      <c r="N19" s="196" t="s">
        <v>1123</v>
      </c>
      <c r="O19" s="196" t="s">
        <v>555</v>
      </c>
      <c r="P19" s="196" t="s">
        <v>57</v>
      </c>
      <c r="Q19" s="199">
        <v>41699</v>
      </c>
      <c r="R19" s="199">
        <v>44285</v>
      </c>
    </row>
    <row r="20" spans="2:18" ht="81.75" customHeight="1">
      <c r="B20" s="197">
        <v>16</v>
      </c>
      <c r="C20" s="196" t="s">
        <v>295</v>
      </c>
      <c r="D20" s="196" t="s">
        <v>1645</v>
      </c>
      <c r="E20" s="196" t="s">
        <v>559</v>
      </c>
      <c r="F20" s="252" t="s">
        <v>2077</v>
      </c>
      <c r="G20" s="196" t="s">
        <v>46</v>
      </c>
      <c r="H20" s="196" t="s">
        <v>1606</v>
      </c>
      <c r="I20" s="196" t="s">
        <v>555</v>
      </c>
      <c r="J20" s="196" t="s">
        <v>144</v>
      </c>
      <c r="K20" s="196" t="s">
        <v>67</v>
      </c>
      <c r="L20" s="196" t="s">
        <v>67</v>
      </c>
      <c r="M20" s="196" t="s">
        <v>2078</v>
      </c>
      <c r="N20" s="196" t="s">
        <v>1123</v>
      </c>
      <c r="O20" s="196" t="s">
        <v>555</v>
      </c>
      <c r="P20" s="196" t="s">
        <v>561</v>
      </c>
      <c r="Q20" s="199">
        <v>40940</v>
      </c>
      <c r="R20" s="199">
        <v>44316</v>
      </c>
    </row>
    <row r="21" spans="2:18" ht="81.75" customHeight="1">
      <c r="B21" s="197">
        <v>17</v>
      </c>
      <c r="C21" s="196" t="s">
        <v>2079</v>
      </c>
      <c r="D21" s="196" t="s">
        <v>1646</v>
      </c>
      <c r="E21" s="196" t="s">
        <v>559</v>
      </c>
      <c r="F21" s="252" t="s">
        <v>1647</v>
      </c>
      <c r="G21" s="196" t="s">
        <v>47</v>
      </c>
      <c r="H21" s="196" t="s">
        <v>1606</v>
      </c>
      <c r="I21" s="196" t="s">
        <v>555</v>
      </c>
      <c r="J21" s="196" t="s">
        <v>144</v>
      </c>
      <c r="K21" s="196" t="s">
        <v>67</v>
      </c>
      <c r="L21" s="196" t="s">
        <v>67</v>
      </c>
      <c r="M21" s="196" t="s">
        <v>1649</v>
      </c>
      <c r="N21" s="196" t="s">
        <v>656</v>
      </c>
      <c r="O21" s="196" t="s">
        <v>1650</v>
      </c>
      <c r="P21" s="196" t="s">
        <v>60</v>
      </c>
      <c r="Q21" s="199">
        <v>41122</v>
      </c>
      <c r="R21" s="199">
        <v>44316</v>
      </c>
    </row>
    <row r="22" spans="2:18" ht="81.75" customHeight="1">
      <c r="B22" s="197">
        <v>18</v>
      </c>
      <c r="C22" s="196" t="s">
        <v>297</v>
      </c>
      <c r="D22" s="196" t="s">
        <v>1651</v>
      </c>
      <c r="E22" s="196" t="s">
        <v>559</v>
      </c>
      <c r="F22" s="252" t="s">
        <v>1652</v>
      </c>
      <c r="G22" s="196" t="s">
        <v>2080</v>
      </c>
      <c r="H22" s="196" t="s">
        <v>1606</v>
      </c>
      <c r="I22" s="196" t="s">
        <v>555</v>
      </c>
      <c r="J22" s="196" t="s">
        <v>144</v>
      </c>
      <c r="K22" s="196" t="s">
        <v>67</v>
      </c>
      <c r="L22" s="196" t="s">
        <v>67</v>
      </c>
      <c r="M22" s="196" t="s">
        <v>1653</v>
      </c>
      <c r="N22" s="196" t="s">
        <v>1123</v>
      </c>
      <c r="O22" s="196" t="s">
        <v>555</v>
      </c>
      <c r="P22" s="196" t="s">
        <v>60</v>
      </c>
      <c r="Q22" s="199">
        <v>41122</v>
      </c>
      <c r="R22" s="199">
        <v>44316</v>
      </c>
    </row>
    <row r="23" spans="2:18" ht="102" customHeight="1">
      <c r="B23" s="197">
        <v>19</v>
      </c>
      <c r="C23" s="196" t="s">
        <v>299</v>
      </c>
      <c r="D23" s="196" t="s">
        <v>1654</v>
      </c>
      <c r="E23" s="196" t="s">
        <v>560</v>
      </c>
      <c r="F23" s="252" t="s">
        <v>2081</v>
      </c>
      <c r="G23" s="196" t="s">
        <v>46</v>
      </c>
      <c r="H23" s="196" t="s">
        <v>1606</v>
      </c>
      <c r="I23" s="196" t="s">
        <v>555</v>
      </c>
      <c r="J23" s="196" t="s">
        <v>237</v>
      </c>
      <c r="K23" s="196" t="s">
        <v>107</v>
      </c>
      <c r="L23" s="196" t="s">
        <v>107</v>
      </c>
      <c r="M23" s="196" t="s">
        <v>1655</v>
      </c>
      <c r="N23" s="196" t="s">
        <v>1123</v>
      </c>
      <c r="O23" s="196" t="s">
        <v>555</v>
      </c>
      <c r="P23" s="196" t="s">
        <v>561</v>
      </c>
      <c r="Q23" s="198">
        <v>43374</v>
      </c>
      <c r="R23" s="198">
        <v>44280</v>
      </c>
    </row>
    <row r="24" spans="2:18" ht="98.25" customHeight="1">
      <c r="B24" s="197">
        <v>20</v>
      </c>
      <c r="C24" s="196" t="s">
        <v>23</v>
      </c>
      <c r="D24" s="196" t="s">
        <v>1656</v>
      </c>
      <c r="E24" s="196" t="s">
        <v>560</v>
      </c>
      <c r="F24" s="252" t="s">
        <v>2082</v>
      </c>
      <c r="G24" s="196" t="s">
        <v>46</v>
      </c>
      <c r="H24" s="196" t="s">
        <v>1606</v>
      </c>
      <c r="I24" s="196" t="s">
        <v>555</v>
      </c>
      <c r="J24" s="196" t="s">
        <v>237</v>
      </c>
      <c r="K24" s="196" t="s">
        <v>107</v>
      </c>
      <c r="L24" s="196" t="s">
        <v>107</v>
      </c>
      <c r="M24" s="196" t="s">
        <v>1657</v>
      </c>
      <c r="N24" s="196" t="s">
        <v>1123</v>
      </c>
      <c r="O24" s="196" t="s">
        <v>555</v>
      </c>
      <c r="P24" s="196" t="s">
        <v>561</v>
      </c>
      <c r="Q24" s="198">
        <v>43466</v>
      </c>
      <c r="R24" s="198">
        <v>44253</v>
      </c>
    </row>
    <row r="25" spans="2:18" ht="92.25" customHeight="1">
      <c r="B25" s="197">
        <v>21</v>
      </c>
      <c r="C25" s="196" t="s">
        <v>1020</v>
      </c>
      <c r="D25" s="196" t="s">
        <v>1658</v>
      </c>
      <c r="E25" s="196" t="s">
        <v>560</v>
      </c>
      <c r="F25" s="252" t="s">
        <v>1659</v>
      </c>
      <c r="G25" s="196" t="s">
        <v>46</v>
      </c>
      <c r="H25" s="196" t="s">
        <v>1606</v>
      </c>
      <c r="I25" s="196" t="s">
        <v>555</v>
      </c>
      <c r="J25" s="196" t="s">
        <v>237</v>
      </c>
      <c r="K25" s="196" t="s">
        <v>107</v>
      </c>
      <c r="L25" s="196" t="s">
        <v>107</v>
      </c>
      <c r="M25" s="196" t="s">
        <v>107</v>
      </c>
      <c r="N25" s="196" t="s">
        <v>1123</v>
      </c>
      <c r="O25" s="196" t="s">
        <v>555</v>
      </c>
      <c r="P25" s="196" t="s">
        <v>561</v>
      </c>
      <c r="Q25" s="198">
        <v>42370</v>
      </c>
      <c r="R25" s="198">
        <v>44292</v>
      </c>
    </row>
    <row r="26" spans="2:18" ht="96" customHeight="1">
      <c r="B26" s="197">
        <v>22</v>
      </c>
      <c r="C26" s="196" t="s">
        <v>1038</v>
      </c>
      <c r="D26" s="196" t="s">
        <v>1660</v>
      </c>
      <c r="E26" s="196" t="s">
        <v>560</v>
      </c>
      <c r="F26" s="252" t="s">
        <v>1661</v>
      </c>
      <c r="G26" s="196" t="s">
        <v>46</v>
      </c>
      <c r="H26" s="196" t="s">
        <v>1606</v>
      </c>
      <c r="I26" s="196" t="s">
        <v>555</v>
      </c>
      <c r="J26" s="196" t="s">
        <v>237</v>
      </c>
      <c r="K26" s="196" t="s">
        <v>107</v>
      </c>
      <c r="L26" s="196" t="s">
        <v>107</v>
      </c>
      <c r="M26" s="196" t="s">
        <v>107</v>
      </c>
      <c r="N26" s="196" t="s">
        <v>1123</v>
      </c>
      <c r="O26" s="196" t="s">
        <v>555</v>
      </c>
      <c r="P26" s="196" t="s">
        <v>561</v>
      </c>
      <c r="Q26" s="198">
        <v>42370</v>
      </c>
      <c r="R26" s="198">
        <v>43948</v>
      </c>
    </row>
    <row r="27" spans="2:18" ht="81.75" customHeight="1">
      <c r="B27" s="197">
        <v>23</v>
      </c>
      <c r="C27" s="196" t="s">
        <v>723</v>
      </c>
      <c r="D27" s="196" t="s">
        <v>1662</v>
      </c>
      <c r="E27" s="196" t="s">
        <v>560</v>
      </c>
      <c r="F27" s="252" t="s">
        <v>1663</v>
      </c>
      <c r="G27" s="196" t="s">
        <v>46</v>
      </c>
      <c r="H27" s="196" t="s">
        <v>1606</v>
      </c>
      <c r="I27" s="196" t="s">
        <v>555</v>
      </c>
      <c r="J27" s="196" t="s">
        <v>237</v>
      </c>
      <c r="K27" s="196" t="s">
        <v>107</v>
      </c>
      <c r="L27" s="196" t="s">
        <v>107</v>
      </c>
      <c r="M27" s="196" t="s">
        <v>107</v>
      </c>
      <c r="N27" s="196" t="s">
        <v>1123</v>
      </c>
      <c r="O27" s="196" t="s">
        <v>555</v>
      </c>
      <c r="P27" s="196" t="s">
        <v>561</v>
      </c>
      <c r="Q27" s="198" t="s">
        <v>1664</v>
      </c>
      <c r="R27" s="198">
        <v>44253</v>
      </c>
    </row>
    <row r="28" spans="2:18" ht="81.75" customHeight="1">
      <c r="B28" s="197">
        <v>24</v>
      </c>
      <c r="C28" s="196" t="s">
        <v>1665</v>
      </c>
      <c r="D28" s="196" t="e">
        <v>#N/A</v>
      </c>
      <c r="E28" s="196" t="s">
        <v>559</v>
      </c>
      <c r="F28" s="252" t="s">
        <v>1666</v>
      </c>
      <c r="G28" s="196" t="s">
        <v>44</v>
      </c>
      <c r="H28" s="196" t="s">
        <v>1606</v>
      </c>
      <c r="I28" s="196" t="s">
        <v>555</v>
      </c>
      <c r="J28" s="196" t="s">
        <v>195</v>
      </c>
      <c r="K28" s="196" t="s">
        <v>108</v>
      </c>
      <c r="L28" s="196" t="s">
        <v>108</v>
      </c>
      <c r="M28" s="196" t="s">
        <v>1667</v>
      </c>
      <c r="N28" s="196" t="s">
        <v>1123</v>
      </c>
      <c r="O28" s="196" t="s">
        <v>555</v>
      </c>
      <c r="P28" s="196" t="s">
        <v>60</v>
      </c>
      <c r="Q28" s="199">
        <v>41275</v>
      </c>
      <c r="R28" s="199">
        <v>44320</v>
      </c>
    </row>
    <row r="29" spans="2:18" ht="81.75" customHeight="1">
      <c r="B29" s="197">
        <v>25</v>
      </c>
      <c r="C29" s="196" t="s">
        <v>709</v>
      </c>
      <c r="D29" s="196" t="s">
        <v>1668</v>
      </c>
      <c r="E29" s="196" t="s">
        <v>560</v>
      </c>
      <c r="F29" s="252" t="s">
        <v>1669</v>
      </c>
      <c r="G29" s="196" t="s">
        <v>1987</v>
      </c>
      <c r="H29" s="196" t="s">
        <v>1606</v>
      </c>
      <c r="I29" s="196" t="s">
        <v>555</v>
      </c>
      <c r="J29" s="196" t="s">
        <v>195</v>
      </c>
      <c r="K29" s="196" t="s">
        <v>108</v>
      </c>
      <c r="L29" s="196" t="s">
        <v>105</v>
      </c>
      <c r="M29" s="196" t="s">
        <v>1667</v>
      </c>
      <c r="N29" s="196" t="s">
        <v>1123</v>
      </c>
      <c r="O29" s="196" t="s">
        <v>555</v>
      </c>
      <c r="P29" s="196" t="s">
        <v>57</v>
      </c>
      <c r="Q29" s="199">
        <v>41367</v>
      </c>
      <c r="R29" s="199">
        <v>44291</v>
      </c>
    </row>
    <row r="30" spans="2:18" ht="81.75" customHeight="1">
      <c r="B30" s="197">
        <v>26</v>
      </c>
      <c r="C30" s="196" t="s">
        <v>1670</v>
      </c>
      <c r="D30" s="196" t="e">
        <v>#N/A</v>
      </c>
      <c r="E30" s="196" t="s">
        <v>560</v>
      </c>
      <c r="F30" s="252" t="s">
        <v>1671</v>
      </c>
      <c r="G30" s="196" t="s">
        <v>121</v>
      </c>
      <c r="H30" s="196" t="s">
        <v>1606</v>
      </c>
      <c r="I30" s="196" t="s">
        <v>555</v>
      </c>
      <c r="J30" s="196" t="s">
        <v>195</v>
      </c>
      <c r="K30" s="196" t="s">
        <v>108</v>
      </c>
      <c r="L30" s="196" t="s">
        <v>108</v>
      </c>
      <c r="M30" s="196" t="s">
        <v>1667</v>
      </c>
      <c r="N30" s="196" t="s">
        <v>1123</v>
      </c>
      <c r="O30" s="196" t="s">
        <v>555</v>
      </c>
      <c r="P30" s="196" t="s">
        <v>561</v>
      </c>
      <c r="Q30" s="199">
        <v>41367</v>
      </c>
      <c r="R30" s="199">
        <v>44317</v>
      </c>
    </row>
    <row r="31" spans="2:18" ht="55.5" customHeight="1">
      <c r="B31" s="197">
        <v>27</v>
      </c>
      <c r="C31" s="196" t="s">
        <v>1672</v>
      </c>
      <c r="D31" s="196" t="e">
        <v>#N/A</v>
      </c>
      <c r="E31" s="196" t="s">
        <v>559</v>
      </c>
      <c r="F31" s="252" t="s">
        <v>1673</v>
      </c>
      <c r="G31" s="196" t="s">
        <v>1987</v>
      </c>
      <c r="H31" s="196" t="s">
        <v>1606</v>
      </c>
      <c r="I31" s="196" t="s">
        <v>555</v>
      </c>
      <c r="J31" s="196" t="s">
        <v>195</v>
      </c>
      <c r="K31" s="196" t="s">
        <v>108</v>
      </c>
      <c r="L31" s="196" t="s">
        <v>108</v>
      </c>
      <c r="M31" s="196" t="s">
        <v>1667</v>
      </c>
      <c r="N31" s="196" t="s">
        <v>656</v>
      </c>
      <c r="O31" s="196" t="s">
        <v>1674</v>
      </c>
      <c r="P31" s="196" t="s">
        <v>561</v>
      </c>
      <c r="Q31" s="199">
        <v>41367</v>
      </c>
      <c r="R31" s="199">
        <v>44317</v>
      </c>
    </row>
    <row r="32" spans="2:18" ht="55.5" customHeight="1">
      <c r="B32" s="197">
        <v>28</v>
      </c>
      <c r="C32" s="196" t="s">
        <v>1048</v>
      </c>
      <c r="D32" s="196" t="s">
        <v>1675</v>
      </c>
      <c r="E32" s="196" t="s">
        <v>560</v>
      </c>
      <c r="F32" s="252" t="s">
        <v>1676</v>
      </c>
      <c r="G32" s="196" t="s">
        <v>1987</v>
      </c>
      <c r="H32" s="196" t="s">
        <v>1606</v>
      </c>
      <c r="I32" s="196" t="s">
        <v>555</v>
      </c>
      <c r="J32" s="196" t="s">
        <v>195</v>
      </c>
      <c r="K32" s="196" t="s">
        <v>108</v>
      </c>
      <c r="L32" s="196" t="s">
        <v>108</v>
      </c>
      <c r="M32" s="196" t="s">
        <v>1667</v>
      </c>
      <c r="N32" s="196" t="s">
        <v>1123</v>
      </c>
      <c r="O32" s="196" t="s">
        <v>555</v>
      </c>
      <c r="P32" s="196" t="s">
        <v>55</v>
      </c>
      <c r="Q32" s="199">
        <v>43039</v>
      </c>
      <c r="R32" s="199">
        <v>43646</v>
      </c>
    </row>
    <row r="33" spans="2:18" ht="51.75" customHeight="1">
      <c r="B33" s="197">
        <v>29</v>
      </c>
      <c r="C33" s="196" t="s">
        <v>325</v>
      </c>
      <c r="D33" s="196" t="s">
        <v>1677</v>
      </c>
      <c r="E33" s="196" t="s">
        <v>559</v>
      </c>
      <c r="F33" s="252" t="s">
        <v>2083</v>
      </c>
      <c r="G33" s="196" t="s">
        <v>1987</v>
      </c>
      <c r="H33" s="196" t="s">
        <v>1606</v>
      </c>
      <c r="I33" s="196" t="s">
        <v>555</v>
      </c>
      <c r="J33" s="196" t="s">
        <v>195</v>
      </c>
      <c r="K33" s="196" t="s">
        <v>108</v>
      </c>
      <c r="L33" s="196" t="s">
        <v>108</v>
      </c>
      <c r="M33" s="196" t="s">
        <v>1667</v>
      </c>
      <c r="N33" s="196" t="s">
        <v>1123</v>
      </c>
      <c r="O33" s="196" t="s">
        <v>555</v>
      </c>
      <c r="P33" s="196" t="s">
        <v>57</v>
      </c>
      <c r="Q33" s="199">
        <v>43110</v>
      </c>
      <c r="R33" s="199">
        <v>44301</v>
      </c>
    </row>
    <row r="34" spans="2:18" ht="57.75" customHeight="1">
      <c r="B34" s="197">
        <v>30</v>
      </c>
      <c r="C34" s="196" t="s">
        <v>1678</v>
      </c>
      <c r="D34" s="196" t="e">
        <v>#N/A</v>
      </c>
      <c r="E34" s="196" t="s">
        <v>560</v>
      </c>
      <c r="F34" s="252" t="s">
        <v>1679</v>
      </c>
      <c r="G34" s="196" t="s">
        <v>1987</v>
      </c>
      <c r="H34" s="196" t="s">
        <v>1606</v>
      </c>
      <c r="I34" s="196" t="s">
        <v>555</v>
      </c>
      <c r="J34" s="196" t="s">
        <v>195</v>
      </c>
      <c r="K34" s="196" t="s">
        <v>108</v>
      </c>
      <c r="L34" s="196" t="s">
        <v>108</v>
      </c>
      <c r="M34" s="196" t="s">
        <v>1667</v>
      </c>
      <c r="N34" s="196" t="s">
        <v>1123</v>
      </c>
      <c r="O34" s="196" t="s">
        <v>555</v>
      </c>
      <c r="P34" s="196" t="s">
        <v>57</v>
      </c>
      <c r="Q34" s="199">
        <v>43136</v>
      </c>
      <c r="R34" s="199">
        <v>44317</v>
      </c>
    </row>
    <row r="35" spans="2:18" ht="81.75" customHeight="1">
      <c r="B35" s="197">
        <v>31</v>
      </c>
      <c r="C35" s="196" t="s">
        <v>1061</v>
      </c>
      <c r="D35" s="196" t="s">
        <v>1680</v>
      </c>
      <c r="E35" s="196" t="s">
        <v>560</v>
      </c>
      <c r="F35" s="252" t="s">
        <v>1681</v>
      </c>
      <c r="G35" s="196" t="s">
        <v>46</v>
      </c>
      <c r="H35" s="196" t="s">
        <v>1606</v>
      </c>
      <c r="I35" s="196" t="s">
        <v>555</v>
      </c>
      <c r="J35" s="196" t="s">
        <v>195</v>
      </c>
      <c r="K35" s="196" t="s">
        <v>108</v>
      </c>
      <c r="L35" s="196" t="s">
        <v>108</v>
      </c>
      <c r="M35" s="196" t="s">
        <v>1667</v>
      </c>
      <c r="N35" s="196" t="s">
        <v>1123</v>
      </c>
      <c r="O35" s="196" t="s">
        <v>555</v>
      </c>
      <c r="P35" s="196" t="s">
        <v>55</v>
      </c>
      <c r="Q35" s="199">
        <v>41885</v>
      </c>
      <c r="R35" s="199">
        <v>44197</v>
      </c>
    </row>
    <row r="36" spans="2:18" ht="81.75" customHeight="1">
      <c r="B36" s="197">
        <v>32</v>
      </c>
      <c r="C36" s="196" t="s">
        <v>1053</v>
      </c>
      <c r="D36" s="196" t="s">
        <v>1682</v>
      </c>
      <c r="E36" s="196" t="s">
        <v>123</v>
      </c>
      <c r="F36" s="252" t="s">
        <v>1683</v>
      </c>
      <c r="G36" s="196" t="s">
        <v>118</v>
      </c>
      <c r="H36" s="196" t="s">
        <v>1606</v>
      </c>
      <c r="I36" s="196" t="s">
        <v>555</v>
      </c>
      <c r="J36" s="196" t="s">
        <v>195</v>
      </c>
      <c r="K36" s="196" t="s">
        <v>108</v>
      </c>
      <c r="L36" s="196" t="s">
        <v>108</v>
      </c>
      <c r="M36" s="196" t="s">
        <v>1667</v>
      </c>
      <c r="N36" s="196" t="s">
        <v>1123</v>
      </c>
      <c r="O36" s="196" t="s">
        <v>555</v>
      </c>
      <c r="P36" s="196" t="s">
        <v>561</v>
      </c>
      <c r="Q36" s="199">
        <v>42887</v>
      </c>
      <c r="R36" s="199">
        <v>44301</v>
      </c>
    </row>
    <row r="37" spans="2:18" ht="113.25" customHeight="1">
      <c r="B37" s="197">
        <v>33</v>
      </c>
      <c r="C37" s="196" t="s">
        <v>365</v>
      </c>
      <c r="D37" s="196" t="s">
        <v>1684</v>
      </c>
      <c r="E37" s="196" t="s">
        <v>123</v>
      </c>
      <c r="F37" s="252" t="s">
        <v>2084</v>
      </c>
      <c r="G37" s="196" t="s">
        <v>118</v>
      </c>
      <c r="H37" s="196" t="s">
        <v>1606</v>
      </c>
      <c r="I37" s="196" t="s">
        <v>555</v>
      </c>
      <c r="J37" s="196" t="s">
        <v>239</v>
      </c>
      <c r="K37" s="196" t="s">
        <v>99</v>
      </c>
      <c r="L37" s="196" t="s">
        <v>99</v>
      </c>
      <c r="M37" s="196" t="s">
        <v>1685</v>
      </c>
      <c r="N37" s="196" t="s">
        <v>1123</v>
      </c>
      <c r="O37" s="196" t="s">
        <v>555</v>
      </c>
      <c r="P37" s="196" t="s">
        <v>57</v>
      </c>
      <c r="Q37" s="199" t="s">
        <v>1686</v>
      </c>
      <c r="R37" s="199" t="s">
        <v>1687</v>
      </c>
    </row>
    <row r="38" spans="2:18" ht="114" customHeight="1">
      <c r="B38" s="197">
        <v>34</v>
      </c>
      <c r="C38" s="196" t="s">
        <v>369</v>
      </c>
      <c r="D38" s="196" t="s">
        <v>1688</v>
      </c>
      <c r="E38" s="196" t="s">
        <v>123</v>
      </c>
      <c r="F38" s="252" t="s">
        <v>2085</v>
      </c>
      <c r="G38" s="196" t="s">
        <v>118</v>
      </c>
      <c r="H38" s="196" t="s">
        <v>1606</v>
      </c>
      <c r="I38" s="196" t="s">
        <v>555</v>
      </c>
      <c r="J38" s="196" t="s">
        <v>239</v>
      </c>
      <c r="K38" s="196" t="s">
        <v>99</v>
      </c>
      <c r="L38" s="196" t="s">
        <v>99</v>
      </c>
      <c r="M38" s="196" t="s">
        <v>1685</v>
      </c>
      <c r="N38" s="196" t="s">
        <v>1123</v>
      </c>
      <c r="O38" s="196" t="s">
        <v>555</v>
      </c>
      <c r="P38" s="196" t="s">
        <v>561</v>
      </c>
      <c r="Q38" s="199" t="s">
        <v>1686</v>
      </c>
      <c r="R38" s="199" t="s">
        <v>1689</v>
      </c>
    </row>
    <row r="39" spans="2:18" ht="81.75" customHeight="1">
      <c r="B39" s="197">
        <v>35</v>
      </c>
      <c r="C39" s="196" t="s">
        <v>723</v>
      </c>
      <c r="D39" s="196" t="s">
        <v>1690</v>
      </c>
      <c r="E39" s="196" t="s">
        <v>560</v>
      </c>
      <c r="F39" s="252" t="s">
        <v>1691</v>
      </c>
      <c r="G39" s="196" t="s">
        <v>46</v>
      </c>
      <c r="H39" s="196" t="s">
        <v>1606</v>
      </c>
      <c r="I39" s="196" t="s">
        <v>555</v>
      </c>
      <c r="J39" s="196" t="s">
        <v>239</v>
      </c>
      <c r="K39" s="196" t="s">
        <v>99</v>
      </c>
      <c r="L39" s="196" t="s">
        <v>99</v>
      </c>
      <c r="M39" s="196" t="s">
        <v>1685</v>
      </c>
      <c r="N39" s="196" t="s">
        <v>1123</v>
      </c>
      <c r="O39" s="196" t="s">
        <v>555</v>
      </c>
      <c r="P39" s="196" t="s">
        <v>561</v>
      </c>
      <c r="Q39" s="199" t="s">
        <v>1692</v>
      </c>
      <c r="R39" s="199" t="s">
        <v>1687</v>
      </c>
    </row>
    <row r="40" spans="2:18" ht="51" customHeight="1">
      <c r="B40" s="197">
        <v>36</v>
      </c>
      <c r="C40" s="196" t="s">
        <v>782</v>
      </c>
      <c r="D40" s="196" t="s">
        <v>1693</v>
      </c>
      <c r="E40" s="196" t="s">
        <v>560</v>
      </c>
      <c r="F40" s="252" t="s">
        <v>1694</v>
      </c>
      <c r="G40" s="196" t="s">
        <v>46</v>
      </c>
      <c r="H40" s="196" t="s">
        <v>1606</v>
      </c>
      <c r="I40" s="196" t="s">
        <v>555</v>
      </c>
      <c r="J40" s="196" t="s">
        <v>239</v>
      </c>
      <c r="K40" s="196" t="s">
        <v>99</v>
      </c>
      <c r="L40" s="196" t="s">
        <v>99</v>
      </c>
      <c r="M40" s="196" t="s">
        <v>1685</v>
      </c>
      <c r="N40" s="196" t="s">
        <v>1123</v>
      </c>
      <c r="O40" s="196" t="s">
        <v>555</v>
      </c>
      <c r="P40" s="196" t="s">
        <v>55</v>
      </c>
      <c r="Q40" s="199">
        <v>40919</v>
      </c>
      <c r="R40" s="199" t="s">
        <v>1695</v>
      </c>
    </row>
    <row r="41" spans="2:18" ht="45.75" customHeight="1">
      <c r="B41" s="197">
        <v>37</v>
      </c>
      <c r="C41" s="196" t="s">
        <v>954</v>
      </c>
      <c r="D41" s="196" t="s">
        <v>1696</v>
      </c>
      <c r="E41" s="196" t="s">
        <v>123</v>
      </c>
      <c r="F41" s="252" t="s">
        <v>1697</v>
      </c>
      <c r="G41" s="196" t="s">
        <v>118</v>
      </c>
      <c r="H41" s="196" t="s">
        <v>1606</v>
      </c>
      <c r="I41" s="196" t="s">
        <v>555</v>
      </c>
      <c r="J41" s="196" t="s">
        <v>239</v>
      </c>
      <c r="K41" s="196" t="s">
        <v>99</v>
      </c>
      <c r="L41" s="196" t="s">
        <v>99</v>
      </c>
      <c r="M41" s="196" t="s">
        <v>1685</v>
      </c>
      <c r="N41" s="196" t="s">
        <v>1123</v>
      </c>
      <c r="O41" s="196" t="s">
        <v>555</v>
      </c>
      <c r="P41" s="196" t="s">
        <v>561</v>
      </c>
      <c r="Q41" s="199">
        <v>40919</v>
      </c>
      <c r="R41" s="199" t="s">
        <v>1695</v>
      </c>
    </row>
    <row r="42" spans="2:18" ht="81.75" customHeight="1">
      <c r="B42" s="197">
        <v>38</v>
      </c>
      <c r="C42" s="196" t="s">
        <v>956</v>
      </c>
      <c r="D42" s="196" t="s">
        <v>1698</v>
      </c>
      <c r="E42" s="196" t="s">
        <v>560</v>
      </c>
      <c r="F42" s="252" t="s">
        <v>2086</v>
      </c>
      <c r="G42" s="196" t="s">
        <v>46</v>
      </c>
      <c r="H42" s="196" t="s">
        <v>1606</v>
      </c>
      <c r="I42" s="196" t="s">
        <v>555</v>
      </c>
      <c r="J42" s="196" t="s">
        <v>239</v>
      </c>
      <c r="K42" s="196" t="s">
        <v>99</v>
      </c>
      <c r="L42" s="196" t="s">
        <v>99</v>
      </c>
      <c r="M42" s="196" t="s">
        <v>1685</v>
      </c>
      <c r="N42" s="196" t="s">
        <v>656</v>
      </c>
      <c r="O42" s="196" t="s">
        <v>1699</v>
      </c>
      <c r="P42" s="196" t="s">
        <v>561</v>
      </c>
      <c r="Q42" s="199">
        <v>40919</v>
      </c>
      <c r="R42" s="199" t="s">
        <v>1700</v>
      </c>
    </row>
    <row r="43" spans="2:18" ht="115.5" customHeight="1">
      <c r="B43" s="197">
        <v>39</v>
      </c>
      <c r="C43" s="196" t="s">
        <v>1701</v>
      </c>
      <c r="D43" s="196" t="e">
        <v>#N/A</v>
      </c>
      <c r="E43" s="196" t="s">
        <v>560</v>
      </c>
      <c r="F43" s="252" t="s">
        <v>1702</v>
      </c>
      <c r="G43" s="196" t="s">
        <v>46</v>
      </c>
      <c r="H43" s="196" t="s">
        <v>1606</v>
      </c>
      <c r="I43" s="196" t="s">
        <v>555</v>
      </c>
      <c r="J43" s="196" t="s">
        <v>239</v>
      </c>
      <c r="K43" s="196" t="s">
        <v>99</v>
      </c>
      <c r="L43" s="196" t="s">
        <v>99</v>
      </c>
      <c r="M43" s="196" t="s">
        <v>1685</v>
      </c>
      <c r="N43" s="196" t="s">
        <v>656</v>
      </c>
      <c r="O43" s="196" t="s">
        <v>1703</v>
      </c>
      <c r="P43" s="196" t="s">
        <v>55</v>
      </c>
      <c r="Q43" s="199">
        <v>40920</v>
      </c>
      <c r="R43" s="199" t="s">
        <v>1704</v>
      </c>
    </row>
    <row r="44" spans="2:18" ht="81.75" customHeight="1">
      <c r="B44" s="197">
        <v>40</v>
      </c>
      <c r="C44" s="196" t="s">
        <v>973</v>
      </c>
      <c r="D44" s="196" t="e">
        <v>#N/A</v>
      </c>
      <c r="E44" s="196" t="s">
        <v>559</v>
      </c>
      <c r="F44" s="252" t="s">
        <v>2087</v>
      </c>
      <c r="G44" s="196" t="s">
        <v>44</v>
      </c>
      <c r="H44" s="196" t="s">
        <v>1606</v>
      </c>
      <c r="I44" s="196" t="s">
        <v>555</v>
      </c>
      <c r="J44" s="196" t="s">
        <v>240</v>
      </c>
      <c r="K44" s="196" t="s">
        <v>101</v>
      </c>
      <c r="L44" s="196" t="s">
        <v>101</v>
      </c>
      <c r="M44" s="196" t="s">
        <v>1705</v>
      </c>
      <c r="N44" s="196" t="s">
        <v>656</v>
      </c>
      <c r="O44" s="196" t="s">
        <v>1706</v>
      </c>
      <c r="P44" s="196" t="s">
        <v>57</v>
      </c>
      <c r="Q44" s="198">
        <v>40848</v>
      </c>
      <c r="R44" s="198" t="s">
        <v>1707</v>
      </c>
    </row>
    <row r="45" spans="2:18" ht="81.75" customHeight="1">
      <c r="B45" s="197">
        <v>41</v>
      </c>
      <c r="C45" s="196" t="s">
        <v>990</v>
      </c>
      <c r="D45" s="196" t="e">
        <v>#N/A</v>
      </c>
      <c r="E45" s="196" t="s">
        <v>560</v>
      </c>
      <c r="F45" s="252" t="s">
        <v>1708</v>
      </c>
      <c r="G45" s="196" t="s">
        <v>1987</v>
      </c>
      <c r="H45" s="196" t="s">
        <v>1606</v>
      </c>
      <c r="I45" s="196" t="s">
        <v>555</v>
      </c>
      <c r="J45" s="196" t="s">
        <v>240</v>
      </c>
      <c r="K45" s="196" t="s">
        <v>103</v>
      </c>
      <c r="L45" s="196" t="s">
        <v>103</v>
      </c>
      <c r="M45" s="196" t="s">
        <v>1709</v>
      </c>
      <c r="N45" s="196" t="s">
        <v>656</v>
      </c>
      <c r="O45" s="196" t="s">
        <v>1710</v>
      </c>
      <c r="P45" s="196" t="s">
        <v>57</v>
      </c>
      <c r="Q45" s="198">
        <v>40908</v>
      </c>
      <c r="R45" s="198" t="s">
        <v>1621</v>
      </c>
    </row>
    <row r="46" spans="2:18" ht="100.5" customHeight="1">
      <c r="B46" s="197">
        <v>42</v>
      </c>
      <c r="C46" s="196" t="s">
        <v>1512</v>
      </c>
      <c r="D46" s="196" t="e">
        <v>#N/A</v>
      </c>
      <c r="E46" s="196" t="s">
        <v>559</v>
      </c>
      <c r="F46" s="252" t="s">
        <v>1711</v>
      </c>
      <c r="G46" s="196" t="s">
        <v>44</v>
      </c>
      <c r="H46" s="196" t="s">
        <v>1606</v>
      </c>
      <c r="I46" s="196" t="s">
        <v>555</v>
      </c>
      <c r="J46" s="196" t="s">
        <v>240</v>
      </c>
      <c r="K46" s="196" t="s">
        <v>103</v>
      </c>
      <c r="L46" s="196" t="s">
        <v>103</v>
      </c>
      <c r="M46" s="196" t="s">
        <v>1709</v>
      </c>
      <c r="N46" s="196" t="s">
        <v>1123</v>
      </c>
      <c r="O46" s="196" t="s">
        <v>555</v>
      </c>
      <c r="P46" s="196" t="s">
        <v>1712</v>
      </c>
      <c r="Q46" s="198">
        <v>40908</v>
      </c>
      <c r="R46" s="198" t="s">
        <v>1707</v>
      </c>
    </row>
    <row r="47" spans="2:18" ht="81.75" customHeight="1">
      <c r="B47" s="197">
        <v>43</v>
      </c>
      <c r="C47" s="196" t="s">
        <v>1356</v>
      </c>
      <c r="D47" s="196" t="e">
        <v>#N/A</v>
      </c>
      <c r="E47" s="196" t="s">
        <v>560</v>
      </c>
      <c r="F47" s="252" t="s">
        <v>2088</v>
      </c>
      <c r="G47" s="196" t="s">
        <v>1987</v>
      </c>
      <c r="H47" s="196" t="s">
        <v>1606</v>
      </c>
      <c r="I47" s="196" t="s">
        <v>555</v>
      </c>
      <c r="J47" s="196" t="s">
        <v>240</v>
      </c>
      <c r="K47" s="196" t="s">
        <v>102</v>
      </c>
      <c r="L47" s="196" t="s">
        <v>102</v>
      </c>
      <c r="M47" s="196" t="s">
        <v>1713</v>
      </c>
      <c r="N47" s="196" t="s">
        <v>1123</v>
      </c>
      <c r="O47" s="196" t="s">
        <v>555</v>
      </c>
      <c r="P47" s="196" t="s">
        <v>1714</v>
      </c>
      <c r="Q47" s="198">
        <v>40908</v>
      </c>
      <c r="R47" s="198" t="s">
        <v>1621</v>
      </c>
    </row>
    <row r="48" spans="2:18" ht="81.75" customHeight="1">
      <c r="B48" s="197">
        <v>44</v>
      </c>
      <c r="C48" s="196" t="s">
        <v>1715</v>
      </c>
      <c r="D48" s="196" t="e">
        <v>#N/A</v>
      </c>
      <c r="E48" s="196" t="s">
        <v>559</v>
      </c>
      <c r="F48" s="252" t="s">
        <v>1716</v>
      </c>
      <c r="G48" s="196" t="s">
        <v>44</v>
      </c>
      <c r="H48" s="196" t="s">
        <v>1606</v>
      </c>
      <c r="I48" s="196" t="s">
        <v>555</v>
      </c>
      <c r="J48" s="196" t="s">
        <v>240</v>
      </c>
      <c r="K48" s="196" t="s">
        <v>1717</v>
      </c>
      <c r="L48" s="196" t="s">
        <v>1717</v>
      </c>
      <c r="M48" s="196" t="s">
        <v>1717</v>
      </c>
      <c r="N48" s="196" t="s">
        <v>1123</v>
      </c>
      <c r="O48" s="196" t="s">
        <v>555</v>
      </c>
      <c r="P48" s="196" t="s">
        <v>60</v>
      </c>
      <c r="Q48" s="199">
        <v>43834</v>
      </c>
      <c r="R48" s="198" t="s">
        <v>1621</v>
      </c>
    </row>
    <row r="49" spans="2:18" ht="81.75" customHeight="1">
      <c r="B49" s="197">
        <v>45</v>
      </c>
      <c r="C49" s="196" t="s">
        <v>1718</v>
      </c>
      <c r="D49" s="196" t="e">
        <v>#N/A</v>
      </c>
      <c r="E49" s="196" t="s">
        <v>559</v>
      </c>
      <c r="F49" s="252" t="s">
        <v>1719</v>
      </c>
      <c r="G49" s="196" t="s">
        <v>2089</v>
      </c>
      <c r="H49" s="196" t="s">
        <v>1606</v>
      </c>
      <c r="I49" s="196" t="s">
        <v>555</v>
      </c>
      <c r="J49" s="196" t="s">
        <v>240</v>
      </c>
      <c r="K49" s="196" t="s">
        <v>101</v>
      </c>
      <c r="L49" s="196" t="s">
        <v>101</v>
      </c>
      <c r="M49" s="196" t="s">
        <v>1705</v>
      </c>
      <c r="N49" s="196" t="s">
        <v>1123</v>
      </c>
      <c r="O49" s="196" t="s">
        <v>555</v>
      </c>
      <c r="P49" s="196" t="s">
        <v>561</v>
      </c>
      <c r="Q49" s="199">
        <v>43832</v>
      </c>
      <c r="R49" s="199" t="s">
        <v>1621</v>
      </c>
    </row>
    <row r="50" spans="2:18" ht="81.75" customHeight="1">
      <c r="B50" s="197">
        <v>46</v>
      </c>
      <c r="C50" s="196" t="s">
        <v>1720</v>
      </c>
      <c r="D50" s="196" t="e">
        <v>#N/A</v>
      </c>
      <c r="E50" s="196" t="s">
        <v>559</v>
      </c>
      <c r="F50" s="252" t="s">
        <v>1721</v>
      </c>
      <c r="G50" s="196" t="s">
        <v>121</v>
      </c>
      <c r="H50" s="196" t="s">
        <v>1606</v>
      </c>
      <c r="I50" s="196" t="s">
        <v>555</v>
      </c>
      <c r="J50" s="196" t="s">
        <v>240</v>
      </c>
      <c r="K50" s="196" t="s">
        <v>103</v>
      </c>
      <c r="L50" s="196" t="s">
        <v>103</v>
      </c>
      <c r="M50" s="196" t="s">
        <v>1717</v>
      </c>
      <c r="N50" s="196" t="s">
        <v>1123</v>
      </c>
      <c r="O50" s="196" t="s">
        <v>555</v>
      </c>
      <c r="P50" s="196" t="s">
        <v>60</v>
      </c>
      <c r="Q50" s="196" t="s">
        <v>1722</v>
      </c>
      <c r="R50" s="196" t="s">
        <v>1621</v>
      </c>
    </row>
    <row r="51" spans="2:18" ht="81.75" customHeight="1">
      <c r="B51" s="197">
        <v>47</v>
      </c>
      <c r="C51" s="196" t="s">
        <v>2090</v>
      </c>
      <c r="D51" s="196" t="e">
        <v>#N/A</v>
      </c>
      <c r="E51" s="196" t="s">
        <v>559</v>
      </c>
      <c r="F51" s="252" t="s">
        <v>1726</v>
      </c>
      <c r="G51" s="196" t="s">
        <v>44</v>
      </c>
      <c r="H51" s="196" t="s">
        <v>1606</v>
      </c>
      <c r="I51" s="196" t="s">
        <v>1115</v>
      </c>
      <c r="J51" s="196" t="s">
        <v>26</v>
      </c>
      <c r="K51" s="196" t="s">
        <v>261</v>
      </c>
      <c r="L51" s="196" t="s">
        <v>261</v>
      </c>
      <c r="M51" s="196" t="s">
        <v>1723</v>
      </c>
      <c r="N51" s="196" t="s">
        <v>1123</v>
      </c>
      <c r="O51" s="196" t="s">
        <v>555</v>
      </c>
      <c r="P51" s="196" t="s">
        <v>561</v>
      </c>
      <c r="Q51" s="198" t="s">
        <v>1724</v>
      </c>
      <c r="R51" s="198" t="s">
        <v>1725</v>
      </c>
    </row>
    <row r="52" spans="2:18" ht="81.75" customHeight="1">
      <c r="B52" s="197">
        <v>48</v>
      </c>
      <c r="C52" s="196" t="s">
        <v>1364</v>
      </c>
      <c r="D52" s="196" t="s">
        <v>1727</v>
      </c>
      <c r="E52" s="196" t="s">
        <v>560</v>
      </c>
      <c r="F52" s="252" t="s">
        <v>1728</v>
      </c>
      <c r="G52" s="196" t="s">
        <v>1987</v>
      </c>
      <c r="H52" s="196" t="s">
        <v>1606</v>
      </c>
      <c r="I52" s="196" t="s">
        <v>555</v>
      </c>
      <c r="J52" s="196" t="s">
        <v>241</v>
      </c>
      <c r="K52" s="196" t="s">
        <v>623</v>
      </c>
      <c r="L52" s="196" t="s">
        <v>623</v>
      </c>
      <c r="M52" s="196" t="s">
        <v>1729</v>
      </c>
      <c r="N52" s="196" t="s">
        <v>1123</v>
      </c>
      <c r="O52" s="196"/>
      <c r="P52" s="196" t="s">
        <v>561</v>
      </c>
      <c r="Q52" s="198">
        <v>43101</v>
      </c>
      <c r="R52" s="198" t="s">
        <v>1730</v>
      </c>
    </row>
    <row r="53" spans="2:18" ht="96" customHeight="1">
      <c r="B53" s="197">
        <v>49</v>
      </c>
      <c r="C53" s="196" t="s">
        <v>2091</v>
      </c>
      <c r="D53" s="196" t="e">
        <v>#N/A</v>
      </c>
      <c r="E53" s="196" t="s">
        <v>560</v>
      </c>
      <c r="F53" s="252" t="s">
        <v>1731</v>
      </c>
      <c r="G53" s="196" t="s">
        <v>1987</v>
      </c>
      <c r="H53" s="196" t="s">
        <v>1606</v>
      </c>
      <c r="I53" s="196" t="s">
        <v>555</v>
      </c>
      <c r="J53" s="196" t="s">
        <v>241</v>
      </c>
      <c r="K53" s="196" t="s">
        <v>623</v>
      </c>
      <c r="L53" s="196" t="s">
        <v>623</v>
      </c>
      <c r="M53" s="196" t="s">
        <v>1729</v>
      </c>
      <c r="N53" s="196" t="s">
        <v>1123</v>
      </c>
      <c r="O53" s="196" t="s">
        <v>555</v>
      </c>
      <c r="P53" s="196" t="s">
        <v>561</v>
      </c>
      <c r="Q53" s="198">
        <v>43101</v>
      </c>
      <c r="R53" s="198" t="s">
        <v>1730</v>
      </c>
    </row>
    <row r="54" spans="2:18" ht="102.75" customHeight="1">
      <c r="B54" s="197">
        <v>50</v>
      </c>
      <c r="C54" s="196" t="s">
        <v>564</v>
      </c>
      <c r="D54" s="196" t="e">
        <v>#N/A</v>
      </c>
      <c r="E54" s="196" t="s">
        <v>560</v>
      </c>
      <c r="F54" s="252" t="s">
        <v>1732</v>
      </c>
      <c r="G54" s="196" t="s">
        <v>1987</v>
      </c>
      <c r="H54" s="196" t="s">
        <v>1606</v>
      </c>
      <c r="I54" s="196" t="s">
        <v>555</v>
      </c>
      <c r="J54" s="196" t="s">
        <v>241</v>
      </c>
      <c r="K54" s="196" t="s">
        <v>623</v>
      </c>
      <c r="L54" s="196" t="s">
        <v>623</v>
      </c>
      <c r="M54" s="196" t="s">
        <v>1729</v>
      </c>
      <c r="N54" s="196" t="s">
        <v>1123</v>
      </c>
      <c r="O54" s="196" t="s">
        <v>555</v>
      </c>
      <c r="P54" s="196" t="s">
        <v>561</v>
      </c>
      <c r="Q54" s="198">
        <v>43101</v>
      </c>
      <c r="R54" s="198" t="s">
        <v>1733</v>
      </c>
    </row>
    <row r="55" spans="2:18" ht="126" customHeight="1">
      <c r="B55" s="197">
        <v>51</v>
      </c>
      <c r="C55" s="196" t="s">
        <v>1734</v>
      </c>
      <c r="D55" s="196" t="e">
        <v>#N/A</v>
      </c>
      <c r="E55" s="196" t="s">
        <v>559</v>
      </c>
      <c r="F55" s="252" t="s">
        <v>1735</v>
      </c>
      <c r="G55" s="196" t="s">
        <v>1987</v>
      </c>
      <c r="H55" s="196" t="s">
        <v>1606</v>
      </c>
      <c r="I55" s="196" t="s">
        <v>555</v>
      </c>
      <c r="J55" s="196" t="s">
        <v>241</v>
      </c>
      <c r="K55" s="196" t="s">
        <v>623</v>
      </c>
      <c r="L55" s="196" t="s">
        <v>623</v>
      </c>
      <c r="M55" s="196" t="s">
        <v>1729</v>
      </c>
      <c r="N55" s="196" t="s">
        <v>1123</v>
      </c>
      <c r="O55" s="196" t="s">
        <v>555</v>
      </c>
      <c r="P55" s="196" t="s">
        <v>561</v>
      </c>
      <c r="Q55" s="198">
        <v>43350</v>
      </c>
      <c r="R55" s="198">
        <v>44323</v>
      </c>
    </row>
    <row r="56" spans="2:18" ht="81.75" customHeight="1">
      <c r="B56" s="197">
        <v>52</v>
      </c>
      <c r="C56" s="196" t="s">
        <v>1665</v>
      </c>
      <c r="D56" s="196" t="e">
        <v>#N/A</v>
      </c>
      <c r="E56" s="196" t="s">
        <v>560</v>
      </c>
      <c r="F56" s="252" t="s">
        <v>1736</v>
      </c>
      <c r="G56" s="196" t="s">
        <v>1987</v>
      </c>
      <c r="H56" s="196" t="s">
        <v>1606</v>
      </c>
      <c r="I56" s="196" t="s">
        <v>555</v>
      </c>
      <c r="J56" s="196" t="s">
        <v>241</v>
      </c>
      <c r="K56" s="196" t="s">
        <v>623</v>
      </c>
      <c r="L56" s="196" t="s">
        <v>623</v>
      </c>
      <c r="M56" s="196" t="s">
        <v>1729</v>
      </c>
      <c r="N56" s="196" t="s">
        <v>1123</v>
      </c>
      <c r="O56" s="196" t="s">
        <v>555</v>
      </c>
      <c r="P56" s="196" t="s">
        <v>561</v>
      </c>
      <c r="Q56" s="198">
        <v>43350</v>
      </c>
      <c r="R56" s="198" t="s">
        <v>1737</v>
      </c>
    </row>
    <row r="57" spans="2:18" ht="81.75" customHeight="1">
      <c r="B57" s="197">
        <v>53</v>
      </c>
      <c r="C57" s="196" t="s">
        <v>1738</v>
      </c>
      <c r="D57" s="196" t="e">
        <v>#N/A</v>
      </c>
      <c r="E57" s="196" t="s">
        <v>560</v>
      </c>
      <c r="F57" s="252" t="s">
        <v>1739</v>
      </c>
      <c r="G57" s="196" t="s">
        <v>1987</v>
      </c>
      <c r="H57" s="196" t="s">
        <v>1606</v>
      </c>
      <c r="I57" s="196" t="s">
        <v>555</v>
      </c>
      <c r="J57" s="196" t="s">
        <v>241</v>
      </c>
      <c r="K57" s="196" t="s">
        <v>623</v>
      </c>
      <c r="L57" s="196" t="s">
        <v>623</v>
      </c>
      <c r="M57" s="196" t="s">
        <v>1729</v>
      </c>
      <c r="N57" s="196" t="s">
        <v>656</v>
      </c>
      <c r="O57" s="196" t="s">
        <v>1740</v>
      </c>
      <c r="P57" s="196" t="s">
        <v>561</v>
      </c>
      <c r="Q57" s="198">
        <v>43350</v>
      </c>
      <c r="R57" s="198">
        <v>44126</v>
      </c>
    </row>
    <row r="58" spans="2:18" ht="54.75" customHeight="1">
      <c r="B58" s="197">
        <v>54</v>
      </c>
      <c r="C58" s="196" t="s">
        <v>1006</v>
      </c>
      <c r="D58" s="196" t="e">
        <v>#N/A</v>
      </c>
      <c r="E58" s="196" t="s">
        <v>560</v>
      </c>
      <c r="F58" s="252" t="s">
        <v>1742</v>
      </c>
      <c r="G58" s="196" t="s">
        <v>1987</v>
      </c>
      <c r="H58" s="196" t="s">
        <v>1606</v>
      </c>
      <c r="I58" s="196" t="s">
        <v>555</v>
      </c>
      <c r="J58" s="196" t="s">
        <v>243</v>
      </c>
      <c r="K58" s="196" t="s">
        <v>109</v>
      </c>
      <c r="L58" s="196" t="s">
        <v>109</v>
      </c>
      <c r="M58" s="196" t="s">
        <v>1741</v>
      </c>
      <c r="N58" s="196" t="s">
        <v>1123</v>
      </c>
      <c r="O58" s="196" t="s">
        <v>555</v>
      </c>
      <c r="P58" s="196" t="s">
        <v>57</v>
      </c>
      <c r="Q58" s="198">
        <v>43101</v>
      </c>
      <c r="R58" s="198">
        <v>44255</v>
      </c>
    </row>
    <row r="59" spans="2:18" ht="81.75" customHeight="1">
      <c r="B59" s="197">
        <v>55</v>
      </c>
      <c r="C59" s="196" t="s">
        <v>1366</v>
      </c>
      <c r="D59" s="196" t="e">
        <v>#N/A</v>
      </c>
      <c r="E59" s="196" t="s">
        <v>559</v>
      </c>
      <c r="F59" s="252" t="s">
        <v>2092</v>
      </c>
      <c r="G59" s="196" t="s">
        <v>46</v>
      </c>
      <c r="H59" s="196" t="s">
        <v>1606</v>
      </c>
      <c r="I59" s="196" t="s">
        <v>555</v>
      </c>
      <c r="J59" s="196" t="s">
        <v>243</v>
      </c>
      <c r="K59" s="196" t="s">
        <v>109</v>
      </c>
      <c r="L59" s="196" t="s">
        <v>109</v>
      </c>
      <c r="M59" s="196" t="s">
        <v>1741</v>
      </c>
      <c r="N59" s="196" t="s">
        <v>656</v>
      </c>
      <c r="O59" s="196" t="s">
        <v>1743</v>
      </c>
      <c r="P59" s="196" t="s">
        <v>61</v>
      </c>
      <c r="Q59" s="198">
        <v>43101</v>
      </c>
      <c r="R59" s="198">
        <v>44197</v>
      </c>
    </row>
    <row r="60" spans="2:18" ht="81.75" customHeight="1">
      <c r="B60" s="197">
        <v>56</v>
      </c>
      <c r="C60" s="196" t="s">
        <v>1366</v>
      </c>
      <c r="D60" s="196" t="e">
        <v>#N/A</v>
      </c>
      <c r="E60" s="196" t="s">
        <v>559</v>
      </c>
      <c r="F60" s="252" t="s">
        <v>1744</v>
      </c>
      <c r="G60" s="196" t="s">
        <v>46</v>
      </c>
      <c r="H60" s="196" t="s">
        <v>1606</v>
      </c>
      <c r="I60" s="196" t="s">
        <v>555</v>
      </c>
      <c r="J60" s="196" t="s">
        <v>243</v>
      </c>
      <c r="K60" s="196" t="s">
        <v>109</v>
      </c>
      <c r="L60" s="196" t="s">
        <v>109</v>
      </c>
      <c r="M60" s="196" t="s">
        <v>1741</v>
      </c>
      <c r="N60" s="196" t="s">
        <v>656</v>
      </c>
      <c r="O60" s="196" t="s">
        <v>1743</v>
      </c>
      <c r="P60" s="196" t="s">
        <v>1745</v>
      </c>
      <c r="Q60" s="198">
        <v>43101</v>
      </c>
      <c r="R60" s="198" t="s">
        <v>1746</v>
      </c>
    </row>
    <row r="61" spans="2:18" ht="81.75" customHeight="1">
      <c r="B61" s="197">
        <v>57</v>
      </c>
      <c r="C61" s="196" t="s">
        <v>1747</v>
      </c>
      <c r="D61" s="196" t="e">
        <v>#N/A</v>
      </c>
      <c r="E61" s="196" t="s">
        <v>560</v>
      </c>
      <c r="F61" s="252" t="s">
        <v>1748</v>
      </c>
      <c r="G61" s="196" t="s">
        <v>1987</v>
      </c>
      <c r="H61" s="196" t="s">
        <v>1606</v>
      </c>
      <c r="I61" s="196" t="s">
        <v>1115</v>
      </c>
      <c r="J61" s="196" t="s">
        <v>246</v>
      </c>
      <c r="K61" s="196" t="s">
        <v>283</v>
      </c>
      <c r="L61" s="196" t="s">
        <v>86</v>
      </c>
      <c r="M61" s="196" t="s">
        <v>1749</v>
      </c>
      <c r="N61" s="196" t="s">
        <v>1123</v>
      </c>
      <c r="O61" s="196" t="s">
        <v>555</v>
      </c>
      <c r="P61" s="196" t="s">
        <v>561</v>
      </c>
      <c r="Q61" s="198" t="s">
        <v>1750</v>
      </c>
      <c r="R61" s="198" t="s">
        <v>1751</v>
      </c>
    </row>
    <row r="62" spans="2:18" ht="95.25" customHeight="1">
      <c r="B62" s="197">
        <v>58</v>
      </c>
      <c r="C62" s="196" t="s">
        <v>1752</v>
      </c>
      <c r="D62" s="196" t="e">
        <v>#N/A</v>
      </c>
      <c r="E62" s="196" t="s">
        <v>560</v>
      </c>
      <c r="F62" s="252" t="s">
        <v>1753</v>
      </c>
      <c r="G62" s="196" t="s">
        <v>1987</v>
      </c>
      <c r="H62" s="196" t="s">
        <v>1606</v>
      </c>
      <c r="I62" s="196" t="s">
        <v>1116</v>
      </c>
      <c r="J62" s="196" t="s">
        <v>246</v>
      </c>
      <c r="K62" s="196" t="s">
        <v>85</v>
      </c>
      <c r="L62" s="196" t="s">
        <v>85</v>
      </c>
      <c r="M62" s="196" t="s">
        <v>1754</v>
      </c>
      <c r="N62" s="196" t="s">
        <v>1123</v>
      </c>
      <c r="O62" s="196" t="s">
        <v>555</v>
      </c>
      <c r="P62" s="196" t="s">
        <v>561</v>
      </c>
      <c r="Q62" s="198">
        <v>39566</v>
      </c>
      <c r="R62" s="198" t="s">
        <v>1730</v>
      </c>
    </row>
    <row r="63" spans="2:18" ht="141" customHeight="1">
      <c r="B63" s="197">
        <v>59</v>
      </c>
      <c r="C63" s="196" t="s">
        <v>1755</v>
      </c>
      <c r="D63" s="196" t="e">
        <v>#N/A</v>
      </c>
      <c r="E63" s="196" t="s">
        <v>560</v>
      </c>
      <c r="F63" s="252" t="s">
        <v>1756</v>
      </c>
      <c r="G63" s="196" t="s">
        <v>1987</v>
      </c>
      <c r="H63" s="196" t="s">
        <v>1606</v>
      </c>
      <c r="I63" s="196" t="s">
        <v>1116</v>
      </c>
      <c r="J63" s="196" t="s">
        <v>246</v>
      </c>
      <c r="K63" s="196" t="s">
        <v>85</v>
      </c>
      <c r="L63" s="196" t="s">
        <v>85</v>
      </c>
      <c r="M63" s="196" t="s">
        <v>1754</v>
      </c>
      <c r="N63" s="196" t="s">
        <v>1123</v>
      </c>
      <c r="O63" s="196" t="s">
        <v>555</v>
      </c>
      <c r="P63" s="196" t="s">
        <v>561</v>
      </c>
      <c r="Q63" s="198">
        <v>39479</v>
      </c>
      <c r="R63" s="198">
        <v>44410</v>
      </c>
    </row>
    <row r="64" spans="2:18" ht="50.25" customHeight="1">
      <c r="B64" s="197">
        <v>60</v>
      </c>
      <c r="C64" s="200" t="s">
        <v>1000</v>
      </c>
      <c r="D64" s="200" t="s">
        <v>1757</v>
      </c>
      <c r="E64" s="200" t="s">
        <v>123</v>
      </c>
      <c r="F64" s="252" t="s">
        <v>1758</v>
      </c>
      <c r="G64" s="200" t="s">
        <v>1987</v>
      </c>
      <c r="H64" s="200" t="s">
        <v>1606</v>
      </c>
      <c r="I64" s="200" t="s">
        <v>555</v>
      </c>
      <c r="J64" s="200" t="s">
        <v>30</v>
      </c>
      <c r="K64" s="196" t="s">
        <v>997</v>
      </c>
      <c r="L64" s="200" t="s">
        <v>109</v>
      </c>
      <c r="M64" s="200" t="s">
        <v>1741</v>
      </c>
      <c r="N64" s="200" t="s">
        <v>1123</v>
      </c>
      <c r="O64" s="200" t="s">
        <v>555</v>
      </c>
      <c r="P64" s="201" t="s">
        <v>561</v>
      </c>
      <c r="Q64" s="202" t="s">
        <v>1722</v>
      </c>
      <c r="R64" s="202" t="s">
        <v>1759</v>
      </c>
    </row>
    <row r="65" spans="2:18" ht="81.75" customHeight="1">
      <c r="B65" s="197">
        <v>61</v>
      </c>
      <c r="C65" s="200" t="s">
        <v>347</v>
      </c>
      <c r="D65" s="200" t="s">
        <v>1760</v>
      </c>
      <c r="E65" s="200" t="s">
        <v>560</v>
      </c>
      <c r="F65" s="252" t="s">
        <v>1761</v>
      </c>
      <c r="G65" s="200" t="s">
        <v>44</v>
      </c>
      <c r="H65" s="200" t="s">
        <v>1606</v>
      </c>
      <c r="I65" s="200" t="s">
        <v>555</v>
      </c>
      <c r="J65" s="200" t="s">
        <v>30</v>
      </c>
      <c r="K65" s="196" t="s">
        <v>997</v>
      </c>
      <c r="L65" s="200" t="s">
        <v>109</v>
      </c>
      <c r="M65" s="200" t="s">
        <v>1741</v>
      </c>
      <c r="N65" s="200" t="s">
        <v>656</v>
      </c>
      <c r="O65" s="200" t="s">
        <v>1762</v>
      </c>
      <c r="P65" s="201" t="s">
        <v>55</v>
      </c>
      <c r="Q65" s="202">
        <v>40847</v>
      </c>
      <c r="R65" s="202">
        <v>41274</v>
      </c>
    </row>
    <row r="66" spans="2:18" ht="81.75" customHeight="1">
      <c r="B66" s="197">
        <v>62</v>
      </c>
      <c r="C66" s="200" t="s">
        <v>1012</v>
      </c>
      <c r="D66" s="200" t="s">
        <v>1763</v>
      </c>
      <c r="E66" s="200" t="s">
        <v>559</v>
      </c>
      <c r="F66" s="252" t="s">
        <v>2093</v>
      </c>
      <c r="G66" s="200" t="s">
        <v>46</v>
      </c>
      <c r="H66" s="200" t="s">
        <v>1606</v>
      </c>
      <c r="I66" s="200" t="s">
        <v>555</v>
      </c>
      <c r="J66" s="200" t="s">
        <v>30</v>
      </c>
      <c r="K66" s="196" t="s">
        <v>997</v>
      </c>
      <c r="L66" s="200" t="s">
        <v>109</v>
      </c>
      <c r="M66" s="200" t="s">
        <v>1741</v>
      </c>
      <c r="N66" s="200" t="s">
        <v>656</v>
      </c>
      <c r="O66" s="200" t="s">
        <v>1764</v>
      </c>
      <c r="P66" s="201" t="s">
        <v>1712</v>
      </c>
      <c r="Q66" s="202">
        <v>41883</v>
      </c>
      <c r="R66" s="202">
        <v>44196</v>
      </c>
    </row>
    <row r="67" spans="2:18" ht="81.75" customHeight="1">
      <c r="B67" s="197">
        <v>63</v>
      </c>
      <c r="C67" s="200" t="s">
        <v>1014</v>
      </c>
      <c r="D67" s="200" t="s">
        <v>1765</v>
      </c>
      <c r="E67" s="200" t="s">
        <v>560</v>
      </c>
      <c r="F67" s="252" t="s">
        <v>2094</v>
      </c>
      <c r="G67" s="200" t="s">
        <v>1987</v>
      </c>
      <c r="H67" s="200" t="s">
        <v>1606</v>
      </c>
      <c r="I67" s="200" t="s">
        <v>555</v>
      </c>
      <c r="J67" s="200" t="s">
        <v>30</v>
      </c>
      <c r="K67" s="196" t="s">
        <v>997</v>
      </c>
      <c r="L67" s="200" t="s">
        <v>109</v>
      </c>
      <c r="M67" s="200" t="s">
        <v>1741</v>
      </c>
      <c r="N67" s="200" t="s">
        <v>656</v>
      </c>
      <c r="O67" s="200" t="s">
        <v>1766</v>
      </c>
      <c r="P67" s="201" t="s">
        <v>561</v>
      </c>
      <c r="Q67" s="202">
        <v>41949</v>
      </c>
      <c r="R67" s="202">
        <v>42473</v>
      </c>
    </row>
    <row r="68" spans="2:18" ht="81.75" customHeight="1">
      <c r="B68" s="197">
        <v>64</v>
      </c>
      <c r="C68" s="200" t="s">
        <v>352</v>
      </c>
      <c r="D68" s="200" t="s">
        <v>1767</v>
      </c>
      <c r="E68" s="200" t="s">
        <v>560</v>
      </c>
      <c r="F68" s="252" t="s">
        <v>2095</v>
      </c>
      <c r="G68" s="200" t="s">
        <v>1987</v>
      </c>
      <c r="H68" s="200" t="s">
        <v>1606</v>
      </c>
      <c r="I68" s="200" t="s">
        <v>555</v>
      </c>
      <c r="J68" s="200" t="s">
        <v>30</v>
      </c>
      <c r="K68" s="196" t="s">
        <v>997</v>
      </c>
      <c r="L68" s="200" t="s">
        <v>109</v>
      </c>
      <c r="M68" s="200" t="s">
        <v>1741</v>
      </c>
      <c r="N68" s="200" t="s">
        <v>1123</v>
      </c>
      <c r="O68" s="200" t="s">
        <v>555</v>
      </c>
      <c r="P68" s="201" t="s">
        <v>561</v>
      </c>
      <c r="Q68" s="202" t="s">
        <v>1648</v>
      </c>
      <c r="R68" s="202">
        <v>44196</v>
      </c>
    </row>
    <row r="69" spans="2:18" ht="51" customHeight="1">
      <c r="B69" s="197">
        <v>65</v>
      </c>
      <c r="C69" s="200" t="s">
        <v>353</v>
      </c>
      <c r="D69" s="200" t="s">
        <v>1768</v>
      </c>
      <c r="E69" s="200" t="s">
        <v>560</v>
      </c>
      <c r="F69" s="252" t="s">
        <v>1769</v>
      </c>
      <c r="G69" s="200" t="s">
        <v>1987</v>
      </c>
      <c r="H69" s="200" t="s">
        <v>1606</v>
      </c>
      <c r="I69" s="200" t="s">
        <v>555</v>
      </c>
      <c r="J69" s="200" t="s">
        <v>30</v>
      </c>
      <c r="K69" s="196" t="s">
        <v>997</v>
      </c>
      <c r="L69" s="200" t="s">
        <v>109</v>
      </c>
      <c r="M69" s="200" t="s">
        <v>1741</v>
      </c>
      <c r="N69" s="200" t="s">
        <v>1123</v>
      </c>
      <c r="O69" s="200" t="s">
        <v>555</v>
      </c>
      <c r="P69" s="201" t="s">
        <v>561</v>
      </c>
      <c r="Q69" s="202">
        <v>43376</v>
      </c>
      <c r="R69" s="202">
        <v>44196</v>
      </c>
    </row>
    <row r="70" spans="2:18" ht="50.25" customHeight="1">
      <c r="B70" s="197">
        <v>66</v>
      </c>
      <c r="C70" s="200" t="s">
        <v>232</v>
      </c>
      <c r="D70" s="200" t="e">
        <v>#N/A</v>
      </c>
      <c r="E70" s="200" t="s">
        <v>123</v>
      </c>
      <c r="F70" s="252" t="s">
        <v>2096</v>
      </c>
      <c r="G70" s="200" t="s">
        <v>2089</v>
      </c>
      <c r="H70" s="200" t="s">
        <v>1606</v>
      </c>
      <c r="I70" s="200" t="s">
        <v>555</v>
      </c>
      <c r="J70" s="200" t="s">
        <v>238</v>
      </c>
      <c r="K70" s="196" t="s">
        <v>73</v>
      </c>
      <c r="L70" s="203" t="s">
        <v>73</v>
      </c>
      <c r="M70" s="200" t="s">
        <v>2052</v>
      </c>
      <c r="N70" s="200" t="s">
        <v>1123</v>
      </c>
      <c r="O70" s="200" t="s">
        <v>555</v>
      </c>
      <c r="P70" s="201" t="s">
        <v>561</v>
      </c>
      <c r="Q70" s="204" t="s">
        <v>1750</v>
      </c>
      <c r="R70" s="204" t="s">
        <v>1621</v>
      </c>
    </row>
    <row r="71" spans="2:18" ht="40.5" customHeight="1">
      <c r="B71" s="197">
        <v>67</v>
      </c>
      <c r="C71" s="200" t="s">
        <v>333</v>
      </c>
      <c r="D71" s="200" t="e">
        <v>#N/A</v>
      </c>
      <c r="E71" s="200" t="s">
        <v>123</v>
      </c>
      <c r="F71" s="252" t="s">
        <v>1770</v>
      </c>
      <c r="G71" s="200" t="s">
        <v>2089</v>
      </c>
      <c r="H71" s="200" t="s">
        <v>1606</v>
      </c>
      <c r="I71" s="200" t="s">
        <v>555</v>
      </c>
      <c r="J71" s="200" t="s">
        <v>238</v>
      </c>
      <c r="K71" s="196" t="s">
        <v>73</v>
      </c>
      <c r="L71" s="203" t="s">
        <v>73</v>
      </c>
      <c r="M71" s="200" t="s">
        <v>2052</v>
      </c>
      <c r="N71" s="200" t="s">
        <v>1123</v>
      </c>
      <c r="O71" s="200" t="s">
        <v>555</v>
      </c>
      <c r="P71" s="201" t="s">
        <v>561</v>
      </c>
      <c r="Q71" s="204" t="s">
        <v>1750</v>
      </c>
      <c r="R71" s="204" t="s">
        <v>1621</v>
      </c>
    </row>
    <row r="72" spans="2:18" ht="49.5" customHeight="1">
      <c r="B72" s="197">
        <v>68</v>
      </c>
      <c r="C72" s="200" t="s">
        <v>1771</v>
      </c>
      <c r="D72" s="200" t="e">
        <v>#N/A</v>
      </c>
      <c r="E72" s="200" t="s">
        <v>123</v>
      </c>
      <c r="F72" s="252" t="s">
        <v>1772</v>
      </c>
      <c r="G72" s="200" t="s">
        <v>2089</v>
      </c>
      <c r="H72" s="200" t="s">
        <v>1606</v>
      </c>
      <c r="I72" s="200" t="s">
        <v>555</v>
      </c>
      <c r="J72" s="200" t="s">
        <v>238</v>
      </c>
      <c r="K72" s="196" t="s">
        <v>73</v>
      </c>
      <c r="L72" s="203" t="s">
        <v>73</v>
      </c>
      <c r="M72" s="200" t="s">
        <v>2052</v>
      </c>
      <c r="N72" s="200" t="s">
        <v>1123</v>
      </c>
      <c r="O72" s="200" t="s">
        <v>555</v>
      </c>
      <c r="P72" s="201" t="s">
        <v>561</v>
      </c>
      <c r="Q72" s="204" t="s">
        <v>1750</v>
      </c>
      <c r="R72" s="204" t="s">
        <v>1621</v>
      </c>
    </row>
    <row r="73" spans="2:18" ht="30.75" customHeight="1">
      <c r="B73" s="197">
        <v>69</v>
      </c>
      <c r="C73" s="200" t="s">
        <v>1773</v>
      </c>
      <c r="D73" s="200" t="e">
        <v>#N/A</v>
      </c>
      <c r="E73" s="200" t="s">
        <v>123</v>
      </c>
      <c r="F73" s="252" t="s">
        <v>1774</v>
      </c>
      <c r="G73" s="200" t="s">
        <v>2089</v>
      </c>
      <c r="H73" s="200" t="s">
        <v>1606</v>
      </c>
      <c r="I73" s="200" t="s">
        <v>555</v>
      </c>
      <c r="J73" s="200" t="s">
        <v>238</v>
      </c>
      <c r="K73" s="196" t="s">
        <v>73</v>
      </c>
      <c r="L73" s="203" t="s">
        <v>73</v>
      </c>
      <c r="M73" s="200" t="s">
        <v>2052</v>
      </c>
      <c r="N73" s="200" t="s">
        <v>1123</v>
      </c>
      <c r="O73" s="200" t="s">
        <v>555</v>
      </c>
      <c r="P73" s="201" t="s">
        <v>561</v>
      </c>
      <c r="Q73" s="204" t="s">
        <v>1750</v>
      </c>
      <c r="R73" s="204" t="s">
        <v>1621</v>
      </c>
    </row>
    <row r="74" spans="2:18" ht="81.75" customHeight="1">
      <c r="B74" s="197">
        <v>70</v>
      </c>
      <c r="C74" s="200" t="s">
        <v>2097</v>
      </c>
      <c r="D74" s="200" t="e">
        <v>#N/A</v>
      </c>
      <c r="E74" s="200" t="s">
        <v>123</v>
      </c>
      <c r="F74" s="252" t="s">
        <v>2098</v>
      </c>
      <c r="G74" s="200" t="s">
        <v>2089</v>
      </c>
      <c r="H74" s="200" t="s">
        <v>1606</v>
      </c>
      <c r="I74" s="200" t="s">
        <v>555</v>
      </c>
      <c r="J74" s="200" t="s">
        <v>238</v>
      </c>
      <c r="K74" s="196" t="s">
        <v>73</v>
      </c>
      <c r="L74" s="203" t="s">
        <v>73</v>
      </c>
      <c r="M74" s="200" t="s">
        <v>2052</v>
      </c>
      <c r="N74" s="200" t="s">
        <v>1123</v>
      </c>
      <c r="O74" s="200" t="s">
        <v>555</v>
      </c>
      <c r="P74" s="201" t="s">
        <v>561</v>
      </c>
      <c r="Q74" s="204" t="s">
        <v>1750</v>
      </c>
      <c r="R74" s="204" t="s">
        <v>1621</v>
      </c>
    </row>
    <row r="75" spans="2:18" ht="81.75" customHeight="1">
      <c r="B75" s="197">
        <v>71</v>
      </c>
      <c r="C75" s="200" t="s">
        <v>564</v>
      </c>
      <c r="D75" s="200" t="e">
        <v>#N/A</v>
      </c>
      <c r="E75" s="200" t="s">
        <v>123</v>
      </c>
      <c r="F75" s="252" t="s">
        <v>2099</v>
      </c>
      <c r="G75" s="200" t="s">
        <v>2089</v>
      </c>
      <c r="H75" s="200" t="s">
        <v>1606</v>
      </c>
      <c r="I75" s="200" t="s">
        <v>555</v>
      </c>
      <c r="J75" s="200" t="s">
        <v>238</v>
      </c>
      <c r="K75" s="196" t="s">
        <v>73</v>
      </c>
      <c r="L75" s="203" t="s">
        <v>73</v>
      </c>
      <c r="M75" s="200" t="s">
        <v>2052</v>
      </c>
      <c r="N75" s="200" t="s">
        <v>1123</v>
      </c>
      <c r="O75" s="200" t="s">
        <v>555</v>
      </c>
      <c r="P75" s="201" t="s">
        <v>561</v>
      </c>
      <c r="Q75" s="204" t="s">
        <v>1750</v>
      </c>
      <c r="R75" s="204" t="s">
        <v>1621</v>
      </c>
    </row>
    <row r="76" spans="2:18" ht="81.75" customHeight="1">
      <c r="B76" s="197">
        <v>72</v>
      </c>
      <c r="C76" s="200" t="s">
        <v>325</v>
      </c>
      <c r="D76" s="200" t="e">
        <v>#N/A</v>
      </c>
      <c r="E76" s="200" t="s">
        <v>559</v>
      </c>
      <c r="F76" s="252" t="s">
        <v>1775</v>
      </c>
      <c r="G76" s="200" t="s">
        <v>1987</v>
      </c>
      <c r="H76" s="200" t="s">
        <v>1606</v>
      </c>
      <c r="I76" s="200" t="s">
        <v>555</v>
      </c>
      <c r="J76" s="200" t="s">
        <v>245</v>
      </c>
      <c r="K76" s="196" t="s">
        <v>90</v>
      </c>
      <c r="L76" s="200" t="s">
        <v>90</v>
      </c>
      <c r="M76" s="200" t="s">
        <v>1777</v>
      </c>
      <c r="N76" s="200" t="s">
        <v>1123</v>
      </c>
      <c r="O76" s="200" t="s">
        <v>555</v>
      </c>
      <c r="P76" s="201" t="s">
        <v>561</v>
      </c>
      <c r="Q76" s="204" t="s">
        <v>1778</v>
      </c>
      <c r="R76" s="204" t="s">
        <v>1621</v>
      </c>
    </row>
    <row r="77" spans="2:18" ht="81.75" customHeight="1">
      <c r="B77" s="197">
        <v>73</v>
      </c>
      <c r="C77" s="200" t="s">
        <v>1779</v>
      </c>
      <c r="D77" s="200" t="e">
        <v>#N/A</v>
      </c>
      <c r="E77" s="200" t="s">
        <v>559</v>
      </c>
      <c r="F77" s="252" t="s">
        <v>2053</v>
      </c>
      <c r="G77" s="200" t="s">
        <v>1987</v>
      </c>
      <c r="H77" s="200" t="s">
        <v>1606</v>
      </c>
      <c r="I77" s="200" t="s">
        <v>555</v>
      </c>
      <c r="J77" s="200" t="s">
        <v>245</v>
      </c>
      <c r="K77" s="196" t="s">
        <v>90</v>
      </c>
      <c r="L77" s="200" t="s">
        <v>90</v>
      </c>
      <c r="M77" s="200" t="s">
        <v>1780</v>
      </c>
      <c r="N77" s="200" t="s">
        <v>656</v>
      </c>
      <c r="O77" s="200" t="s">
        <v>1781</v>
      </c>
      <c r="P77" s="201" t="s">
        <v>561</v>
      </c>
      <c r="Q77" s="204" t="s">
        <v>1778</v>
      </c>
      <c r="R77" s="204" t="s">
        <v>1621</v>
      </c>
    </row>
    <row r="78" spans="2:18" ht="81.75" customHeight="1">
      <c r="B78" s="197">
        <v>74</v>
      </c>
      <c r="C78" s="200" t="s">
        <v>1782</v>
      </c>
      <c r="D78" s="200" t="e">
        <v>#N/A</v>
      </c>
      <c r="E78" s="200" t="s">
        <v>559</v>
      </c>
      <c r="F78" s="252" t="s">
        <v>1783</v>
      </c>
      <c r="G78" s="200" t="s">
        <v>1987</v>
      </c>
      <c r="H78" s="200" t="s">
        <v>1606</v>
      </c>
      <c r="I78" s="200" t="s">
        <v>555</v>
      </c>
      <c r="J78" s="200" t="s">
        <v>245</v>
      </c>
      <c r="K78" s="196" t="s">
        <v>90</v>
      </c>
      <c r="L78" s="200" t="s">
        <v>90</v>
      </c>
      <c r="M78" s="200" t="s">
        <v>1784</v>
      </c>
      <c r="N78" s="200" t="s">
        <v>656</v>
      </c>
      <c r="O78" s="200" t="s">
        <v>1785</v>
      </c>
      <c r="P78" s="201" t="s">
        <v>561</v>
      </c>
      <c r="Q78" s="204" t="s">
        <v>1778</v>
      </c>
      <c r="R78" s="204" t="s">
        <v>1621</v>
      </c>
    </row>
    <row r="79" spans="2:18" ht="81.75" customHeight="1">
      <c r="B79" s="197">
        <v>75</v>
      </c>
      <c r="C79" s="200" t="s">
        <v>2054</v>
      </c>
      <c r="D79" s="200" t="e">
        <v>#N/A</v>
      </c>
      <c r="E79" s="200" t="s">
        <v>560</v>
      </c>
      <c r="F79" s="252" t="s">
        <v>2055</v>
      </c>
      <c r="G79" s="200" t="s">
        <v>1987</v>
      </c>
      <c r="H79" s="200" t="s">
        <v>1606</v>
      </c>
      <c r="I79" s="200" t="s">
        <v>1116</v>
      </c>
      <c r="J79" s="200" t="s">
        <v>245</v>
      </c>
      <c r="K79" s="196" t="s">
        <v>1602</v>
      </c>
      <c r="L79" s="200" t="s">
        <v>1602</v>
      </c>
      <c r="M79" s="200" t="s">
        <v>1786</v>
      </c>
      <c r="N79" s="200" t="s">
        <v>1123</v>
      </c>
      <c r="O79" s="200" t="s">
        <v>555</v>
      </c>
      <c r="P79" s="201" t="s">
        <v>561</v>
      </c>
      <c r="Q79" s="204" t="s">
        <v>1750</v>
      </c>
      <c r="R79" s="204" t="s">
        <v>1621</v>
      </c>
    </row>
    <row r="80" spans="2:18" ht="81.75" customHeight="1">
      <c r="B80" s="197">
        <v>76</v>
      </c>
      <c r="C80" s="200" t="s">
        <v>1787</v>
      </c>
      <c r="D80" s="200" t="e">
        <v>#N/A</v>
      </c>
      <c r="E80" s="200" t="s">
        <v>560</v>
      </c>
      <c r="F80" s="252" t="s">
        <v>2056</v>
      </c>
      <c r="G80" s="200" t="s">
        <v>1987</v>
      </c>
      <c r="H80" s="200" t="s">
        <v>1606</v>
      </c>
      <c r="I80" s="200" t="s">
        <v>1116</v>
      </c>
      <c r="J80" s="200" t="s">
        <v>245</v>
      </c>
      <c r="K80" s="196" t="s">
        <v>1602</v>
      </c>
      <c r="L80" s="200" t="s">
        <v>1602</v>
      </c>
      <c r="M80" s="200" t="s">
        <v>1786</v>
      </c>
      <c r="N80" s="200" t="s">
        <v>656</v>
      </c>
      <c r="O80" s="200" t="s">
        <v>1788</v>
      </c>
      <c r="P80" s="201" t="s">
        <v>55</v>
      </c>
      <c r="Q80" s="204" t="s">
        <v>1789</v>
      </c>
      <c r="R80" s="204">
        <v>44012</v>
      </c>
    </row>
    <row r="81" spans="2:18" ht="81.75" customHeight="1">
      <c r="B81" s="197">
        <v>77</v>
      </c>
      <c r="C81" s="200" t="s">
        <v>1790</v>
      </c>
      <c r="D81" s="200" t="e">
        <v>#N/A</v>
      </c>
      <c r="E81" s="200" t="s">
        <v>559</v>
      </c>
      <c r="F81" s="252" t="s">
        <v>1791</v>
      </c>
      <c r="G81" s="200" t="s">
        <v>1987</v>
      </c>
      <c r="H81" s="200" t="s">
        <v>1606</v>
      </c>
      <c r="I81" s="200" t="s">
        <v>555</v>
      </c>
      <c r="J81" s="200" t="s">
        <v>245</v>
      </c>
      <c r="K81" s="196" t="s">
        <v>2057</v>
      </c>
      <c r="L81" s="200" t="s">
        <v>2057</v>
      </c>
      <c r="M81" s="200" t="s">
        <v>1792</v>
      </c>
      <c r="N81" s="200" t="s">
        <v>1123</v>
      </c>
      <c r="O81" s="200" t="s">
        <v>555</v>
      </c>
      <c r="P81" s="201" t="s">
        <v>57</v>
      </c>
      <c r="Q81" s="204">
        <v>42156</v>
      </c>
      <c r="R81" s="204" t="s">
        <v>1621</v>
      </c>
    </row>
    <row r="82" spans="2:18" ht="81.75" customHeight="1">
      <c r="B82" s="197">
        <v>78</v>
      </c>
      <c r="C82" s="200" t="s">
        <v>1793</v>
      </c>
      <c r="D82" s="200" t="e">
        <v>#N/A</v>
      </c>
      <c r="E82" s="200" t="s">
        <v>559</v>
      </c>
      <c r="F82" s="252" t="s">
        <v>1794</v>
      </c>
      <c r="G82" s="200" t="s">
        <v>1987</v>
      </c>
      <c r="H82" s="200" t="s">
        <v>1606</v>
      </c>
      <c r="I82" s="200" t="s">
        <v>555</v>
      </c>
      <c r="J82" s="200" t="s">
        <v>245</v>
      </c>
      <c r="K82" s="196" t="s">
        <v>2057</v>
      </c>
      <c r="L82" s="200" t="s">
        <v>2057</v>
      </c>
      <c r="M82" s="200" t="s">
        <v>1792</v>
      </c>
      <c r="N82" s="200" t="s">
        <v>1123</v>
      </c>
      <c r="O82" s="200" t="s">
        <v>555</v>
      </c>
      <c r="P82" s="201" t="s">
        <v>56</v>
      </c>
      <c r="Q82" s="204">
        <v>43466</v>
      </c>
      <c r="R82" s="204">
        <v>44196</v>
      </c>
    </row>
    <row r="83" spans="2:18" ht="81.75" customHeight="1">
      <c r="B83" s="197">
        <v>79</v>
      </c>
      <c r="C83" s="200" t="s">
        <v>1795</v>
      </c>
      <c r="D83" s="200" t="e">
        <v>#N/A</v>
      </c>
      <c r="E83" s="200" t="s">
        <v>559</v>
      </c>
      <c r="F83" s="252" t="s">
        <v>2058</v>
      </c>
      <c r="G83" s="200" t="s">
        <v>121</v>
      </c>
      <c r="H83" s="200" t="s">
        <v>1606</v>
      </c>
      <c r="I83" s="200" t="s">
        <v>1116</v>
      </c>
      <c r="J83" s="200" t="s">
        <v>245</v>
      </c>
      <c r="K83" s="196" t="s">
        <v>2057</v>
      </c>
      <c r="L83" s="200" t="s">
        <v>2057</v>
      </c>
      <c r="M83" s="200" t="s">
        <v>1796</v>
      </c>
      <c r="N83" s="200" t="s">
        <v>1123</v>
      </c>
      <c r="O83" s="200" t="s">
        <v>555</v>
      </c>
      <c r="P83" s="201" t="s">
        <v>60</v>
      </c>
      <c r="Q83" s="204">
        <v>39083</v>
      </c>
      <c r="R83" s="204" t="s">
        <v>1621</v>
      </c>
    </row>
    <row r="84" spans="2:18" ht="81.75" customHeight="1">
      <c r="B84" s="197">
        <v>80</v>
      </c>
      <c r="C84" s="200" t="s">
        <v>1797</v>
      </c>
      <c r="D84" s="200" t="e">
        <v>#N/A</v>
      </c>
      <c r="E84" s="200" t="s">
        <v>559</v>
      </c>
      <c r="F84" s="252" t="s">
        <v>1798</v>
      </c>
      <c r="G84" s="200" t="s">
        <v>121</v>
      </c>
      <c r="H84" s="200" t="s">
        <v>1606</v>
      </c>
      <c r="I84" s="200"/>
      <c r="J84" s="200" t="s">
        <v>245</v>
      </c>
      <c r="K84" s="196" t="s">
        <v>2057</v>
      </c>
      <c r="L84" s="200" t="s">
        <v>1799</v>
      </c>
      <c r="M84" s="200" t="s">
        <v>1800</v>
      </c>
      <c r="N84" s="200" t="s">
        <v>1123</v>
      </c>
      <c r="O84" s="200" t="s">
        <v>555</v>
      </c>
      <c r="P84" s="201" t="s">
        <v>59</v>
      </c>
      <c r="Q84" s="204">
        <v>43831</v>
      </c>
      <c r="R84" s="204" t="s">
        <v>1621</v>
      </c>
    </row>
    <row r="85" spans="2:18" ht="81.75" customHeight="1">
      <c r="B85" s="197">
        <v>81</v>
      </c>
      <c r="C85" s="200" t="s">
        <v>1801</v>
      </c>
      <c r="D85" s="200" t="e">
        <v>#N/A</v>
      </c>
      <c r="E85" s="200" t="s">
        <v>559</v>
      </c>
      <c r="F85" s="252" t="s">
        <v>1802</v>
      </c>
      <c r="G85" s="200" t="s">
        <v>44</v>
      </c>
      <c r="H85" s="200" t="s">
        <v>1606</v>
      </c>
      <c r="I85" s="200" t="s">
        <v>1116</v>
      </c>
      <c r="J85" s="200" t="s">
        <v>245</v>
      </c>
      <c r="K85" s="196" t="s">
        <v>94</v>
      </c>
      <c r="L85" s="200" t="s">
        <v>94</v>
      </c>
      <c r="M85" s="200" t="s">
        <v>1803</v>
      </c>
      <c r="N85" s="200" t="s">
        <v>1123</v>
      </c>
      <c r="O85" s="200" t="s">
        <v>555</v>
      </c>
      <c r="P85" s="201" t="s">
        <v>57</v>
      </c>
      <c r="Q85" s="204">
        <v>43101</v>
      </c>
      <c r="R85" s="204" t="s">
        <v>1621</v>
      </c>
    </row>
    <row r="86" spans="2:18" ht="81.75" customHeight="1">
      <c r="B86" s="197">
        <v>82</v>
      </c>
      <c r="C86" s="200" t="s">
        <v>2060</v>
      </c>
      <c r="D86" s="200" t="e">
        <v>#N/A</v>
      </c>
      <c r="E86" s="200" t="s">
        <v>559</v>
      </c>
      <c r="F86" s="252" t="s">
        <v>2061</v>
      </c>
      <c r="G86" s="200" t="s">
        <v>44</v>
      </c>
      <c r="H86" s="200" t="s">
        <v>1606</v>
      </c>
      <c r="I86" s="200" t="s">
        <v>1116</v>
      </c>
      <c r="J86" s="200" t="s">
        <v>245</v>
      </c>
      <c r="K86" s="196" t="s">
        <v>2059</v>
      </c>
      <c r="L86" s="200" t="s">
        <v>2062</v>
      </c>
      <c r="M86" s="200" t="s">
        <v>1804</v>
      </c>
      <c r="N86" s="200" t="s">
        <v>1123</v>
      </c>
      <c r="O86" s="200" t="s">
        <v>555</v>
      </c>
      <c r="P86" s="201" t="s">
        <v>561</v>
      </c>
      <c r="Q86" s="204">
        <v>43101</v>
      </c>
      <c r="R86" s="204" t="s">
        <v>1621</v>
      </c>
    </row>
    <row r="87" spans="2:18" ht="81.75" customHeight="1">
      <c r="B87" s="197">
        <v>83</v>
      </c>
      <c r="C87" s="200" t="s">
        <v>1805</v>
      </c>
      <c r="D87" s="200" t="e">
        <v>#N/A</v>
      </c>
      <c r="E87" s="200" t="s">
        <v>559</v>
      </c>
      <c r="F87" s="252" t="s">
        <v>1806</v>
      </c>
      <c r="G87" s="200" t="s">
        <v>118</v>
      </c>
      <c r="H87" s="200" t="s">
        <v>1606</v>
      </c>
      <c r="I87" s="200" t="s">
        <v>555</v>
      </c>
      <c r="J87" s="200" t="s">
        <v>245</v>
      </c>
      <c r="K87" s="196" t="s">
        <v>2059</v>
      </c>
      <c r="L87" s="200" t="s">
        <v>2062</v>
      </c>
      <c r="M87" s="200" t="s">
        <v>1807</v>
      </c>
      <c r="N87" s="200" t="s">
        <v>1123</v>
      </c>
      <c r="O87" s="200" t="s">
        <v>555</v>
      </c>
      <c r="P87" s="201" t="s">
        <v>561</v>
      </c>
      <c r="Q87" s="204">
        <v>42644</v>
      </c>
      <c r="R87" s="204" t="s">
        <v>1621</v>
      </c>
    </row>
    <row r="88" spans="2:18" ht="81.75" customHeight="1">
      <c r="B88" s="197">
        <v>84</v>
      </c>
      <c r="C88" s="200" t="s">
        <v>1808</v>
      </c>
      <c r="D88" s="200" t="e">
        <v>#N/A</v>
      </c>
      <c r="E88" s="200" t="s">
        <v>559</v>
      </c>
      <c r="F88" s="252" t="s">
        <v>2063</v>
      </c>
      <c r="G88" s="200" t="s">
        <v>44</v>
      </c>
      <c r="H88" s="200" t="s">
        <v>1606</v>
      </c>
      <c r="I88" s="200" t="s">
        <v>555</v>
      </c>
      <c r="J88" s="200" t="s">
        <v>245</v>
      </c>
      <c r="K88" s="196" t="s">
        <v>2059</v>
      </c>
      <c r="L88" s="200" t="s">
        <v>2062</v>
      </c>
      <c r="M88" s="200" t="s">
        <v>1807</v>
      </c>
      <c r="N88" s="200" t="s">
        <v>1123</v>
      </c>
      <c r="O88" s="200" t="s">
        <v>555</v>
      </c>
      <c r="P88" s="201" t="s">
        <v>561</v>
      </c>
      <c r="Q88" s="204">
        <v>41562</v>
      </c>
      <c r="R88" s="204" t="s">
        <v>1621</v>
      </c>
    </row>
    <row r="89" spans="2:18" ht="81.75" customHeight="1">
      <c r="B89" s="197">
        <v>85</v>
      </c>
      <c r="C89" s="200" t="s">
        <v>1809</v>
      </c>
      <c r="D89" s="200" t="e">
        <v>#N/A</v>
      </c>
      <c r="E89" s="200" t="s">
        <v>559</v>
      </c>
      <c r="F89" s="252" t="s">
        <v>1810</v>
      </c>
      <c r="G89" s="200" t="s">
        <v>44</v>
      </c>
      <c r="H89" s="200" t="s">
        <v>1606</v>
      </c>
      <c r="I89" s="200" t="s">
        <v>1116</v>
      </c>
      <c r="J89" s="200" t="s">
        <v>245</v>
      </c>
      <c r="K89" s="196" t="s">
        <v>2059</v>
      </c>
      <c r="L89" s="200" t="s">
        <v>2062</v>
      </c>
      <c r="M89" s="200" t="s">
        <v>1811</v>
      </c>
      <c r="N89" s="200" t="s">
        <v>1123</v>
      </c>
      <c r="O89" s="200" t="s">
        <v>555</v>
      </c>
      <c r="P89" s="201" t="s">
        <v>561</v>
      </c>
      <c r="Q89" s="204">
        <v>43159</v>
      </c>
      <c r="R89" s="204" t="s">
        <v>1621</v>
      </c>
    </row>
    <row r="90" spans="2:18" ht="81.75" customHeight="1">
      <c r="B90" s="197">
        <v>86</v>
      </c>
      <c r="C90" s="200" t="s">
        <v>1812</v>
      </c>
      <c r="D90" s="200" t="e">
        <v>#N/A</v>
      </c>
      <c r="E90" s="200" t="s">
        <v>560</v>
      </c>
      <c r="F90" s="252" t="s">
        <v>1812</v>
      </c>
      <c r="G90" s="200" t="s">
        <v>46</v>
      </c>
      <c r="H90" s="200" t="s">
        <v>1606</v>
      </c>
      <c r="I90" s="200" t="s">
        <v>555</v>
      </c>
      <c r="J90" s="200" t="s">
        <v>245</v>
      </c>
      <c r="K90" s="196" t="s">
        <v>2064</v>
      </c>
      <c r="L90" s="200" t="s">
        <v>97</v>
      </c>
      <c r="M90" s="200" t="s">
        <v>1813</v>
      </c>
      <c r="N90" s="200" t="s">
        <v>1123</v>
      </c>
      <c r="O90" s="200" t="s">
        <v>555</v>
      </c>
      <c r="P90" s="201" t="s">
        <v>561</v>
      </c>
      <c r="Q90" s="204">
        <v>43101</v>
      </c>
      <c r="R90" s="204" t="s">
        <v>1630</v>
      </c>
    </row>
    <row r="91" spans="2:18" ht="81.75" customHeight="1">
      <c r="B91" s="197">
        <v>87</v>
      </c>
      <c r="C91" s="200" t="s">
        <v>1814</v>
      </c>
      <c r="D91" s="200" t="e">
        <v>#N/A</v>
      </c>
      <c r="E91" s="200" t="s">
        <v>560</v>
      </c>
      <c r="F91" s="252" t="s">
        <v>434</v>
      </c>
      <c r="G91" s="200" t="s">
        <v>46</v>
      </c>
      <c r="H91" s="200" t="s">
        <v>1606</v>
      </c>
      <c r="I91" s="200" t="s">
        <v>555</v>
      </c>
      <c r="J91" s="200" t="s">
        <v>245</v>
      </c>
      <c r="K91" s="196" t="s">
        <v>2064</v>
      </c>
      <c r="L91" s="200" t="s">
        <v>97</v>
      </c>
      <c r="M91" s="200" t="s">
        <v>1813</v>
      </c>
      <c r="N91" s="200" t="s">
        <v>1123</v>
      </c>
      <c r="O91" s="200" t="s">
        <v>555</v>
      </c>
      <c r="P91" s="201" t="s">
        <v>561</v>
      </c>
      <c r="Q91" s="204">
        <v>43101</v>
      </c>
      <c r="R91" s="204" t="s">
        <v>1630</v>
      </c>
    </row>
    <row r="92" spans="2:18" ht="81.75" customHeight="1">
      <c r="B92" s="197">
        <v>88</v>
      </c>
      <c r="C92" s="200" t="s">
        <v>1815</v>
      </c>
      <c r="D92" s="200" t="e">
        <v>#N/A</v>
      </c>
      <c r="E92" s="200" t="s">
        <v>560</v>
      </c>
      <c r="F92" s="252" t="s">
        <v>1816</v>
      </c>
      <c r="G92" s="200" t="s">
        <v>1987</v>
      </c>
      <c r="H92" s="200" t="s">
        <v>1606</v>
      </c>
      <c r="I92" s="200" t="s">
        <v>555</v>
      </c>
      <c r="J92" s="200" t="s">
        <v>245</v>
      </c>
      <c r="K92" s="196" t="s">
        <v>1799</v>
      </c>
      <c r="L92" s="200" t="s">
        <v>1799</v>
      </c>
      <c r="M92" s="200" t="s">
        <v>1817</v>
      </c>
      <c r="N92" s="200" t="s">
        <v>656</v>
      </c>
      <c r="O92" s="200" t="s">
        <v>1818</v>
      </c>
      <c r="P92" s="201" t="s">
        <v>561</v>
      </c>
      <c r="Q92" s="204" t="s">
        <v>1692</v>
      </c>
      <c r="R92" s="204">
        <v>43920</v>
      </c>
    </row>
    <row r="93" spans="2:18" ht="81.75" customHeight="1">
      <c r="B93" s="197">
        <v>89</v>
      </c>
      <c r="C93" s="200" t="s">
        <v>1819</v>
      </c>
      <c r="D93" s="200" t="e">
        <v>#N/A</v>
      </c>
      <c r="E93" s="200" t="s">
        <v>560</v>
      </c>
      <c r="F93" s="252" t="s">
        <v>1820</v>
      </c>
      <c r="G93" s="200" t="s">
        <v>1987</v>
      </c>
      <c r="H93" s="200" t="s">
        <v>1606</v>
      </c>
      <c r="I93" s="200" t="s">
        <v>555</v>
      </c>
      <c r="J93" s="200" t="s">
        <v>245</v>
      </c>
      <c r="K93" s="196" t="s">
        <v>1799</v>
      </c>
      <c r="L93" s="200" t="s">
        <v>1799</v>
      </c>
      <c r="M93" s="200" t="s">
        <v>2065</v>
      </c>
      <c r="N93" s="200" t="s">
        <v>656</v>
      </c>
      <c r="O93" s="200" t="s">
        <v>1821</v>
      </c>
      <c r="P93" s="201" t="s">
        <v>561</v>
      </c>
      <c r="Q93" s="204" t="s">
        <v>1692</v>
      </c>
      <c r="R93" s="204" t="s">
        <v>1621</v>
      </c>
    </row>
    <row r="94" spans="2:18" ht="81.75" customHeight="1">
      <c r="B94" s="197">
        <v>90</v>
      </c>
      <c r="C94" s="200" t="s">
        <v>1822</v>
      </c>
      <c r="D94" s="200" t="e">
        <v>#N/A</v>
      </c>
      <c r="E94" s="200" t="s">
        <v>559</v>
      </c>
      <c r="F94" s="252" t="s">
        <v>1823</v>
      </c>
      <c r="G94" s="200" t="s">
        <v>1987</v>
      </c>
      <c r="H94" s="200" t="s">
        <v>1606</v>
      </c>
      <c r="I94" s="200" t="s">
        <v>555</v>
      </c>
      <c r="J94" s="200" t="s">
        <v>245</v>
      </c>
      <c r="K94" s="196" t="s">
        <v>1799</v>
      </c>
      <c r="L94" s="200" t="s">
        <v>1799</v>
      </c>
      <c r="M94" s="200" t="s">
        <v>1817</v>
      </c>
      <c r="N94" s="200" t="s">
        <v>1123</v>
      </c>
      <c r="O94" s="200" t="s">
        <v>555</v>
      </c>
      <c r="P94" s="201" t="s">
        <v>57</v>
      </c>
      <c r="Q94" s="204" t="s">
        <v>1692</v>
      </c>
      <c r="R94" s="204" t="s">
        <v>1621</v>
      </c>
    </row>
    <row r="95" spans="2:18" ht="81.75" customHeight="1">
      <c r="B95" s="197">
        <v>91</v>
      </c>
      <c r="C95" s="200" t="s">
        <v>1824</v>
      </c>
      <c r="D95" s="200" t="e">
        <v>#N/A</v>
      </c>
      <c r="E95" s="200" t="s">
        <v>559</v>
      </c>
      <c r="F95" s="252" t="s">
        <v>1825</v>
      </c>
      <c r="G95" s="200" t="s">
        <v>44</v>
      </c>
      <c r="H95" s="200" t="s">
        <v>1606</v>
      </c>
      <c r="I95" s="200" t="s">
        <v>555</v>
      </c>
      <c r="J95" s="200" t="s">
        <v>245</v>
      </c>
      <c r="K95" s="196" t="s">
        <v>1799</v>
      </c>
      <c r="L95" s="200" t="s">
        <v>89</v>
      </c>
      <c r="M95" s="200" t="s">
        <v>1817</v>
      </c>
      <c r="N95" s="200" t="s">
        <v>1123</v>
      </c>
      <c r="O95" s="200" t="s">
        <v>555</v>
      </c>
      <c r="P95" s="201" t="s">
        <v>57</v>
      </c>
      <c r="Q95" s="204">
        <v>43831</v>
      </c>
      <c r="R95" s="204">
        <v>44322</v>
      </c>
    </row>
    <row r="96" spans="2:18" ht="81.75" customHeight="1">
      <c r="B96" s="197">
        <v>92</v>
      </c>
      <c r="C96" s="200" t="s">
        <v>1826</v>
      </c>
      <c r="D96" s="200" t="e">
        <v>#N/A</v>
      </c>
      <c r="E96" s="200" t="s">
        <v>559</v>
      </c>
      <c r="F96" s="252" t="s">
        <v>1827</v>
      </c>
      <c r="G96" s="200" t="s">
        <v>1987</v>
      </c>
      <c r="H96" s="200" t="s">
        <v>1606</v>
      </c>
      <c r="I96" s="200" t="s">
        <v>1116</v>
      </c>
      <c r="J96" s="200" t="s">
        <v>245</v>
      </c>
      <c r="K96" s="196" t="s">
        <v>1602</v>
      </c>
      <c r="L96" s="200" t="s">
        <v>1602</v>
      </c>
      <c r="M96" s="200" t="s">
        <v>1828</v>
      </c>
      <c r="N96" s="200" t="s">
        <v>1123</v>
      </c>
      <c r="O96" s="200" t="s">
        <v>555</v>
      </c>
      <c r="P96" s="201" t="s">
        <v>561</v>
      </c>
      <c r="Q96" s="204">
        <v>43123</v>
      </c>
      <c r="R96" s="204" t="s">
        <v>1621</v>
      </c>
    </row>
    <row r="97" spans="2:18" ht="81.75" customHeight="1">
      <c r="B97" s="197">
        <v>93</v>
      </c>
      <c r="C97" s="200" t="s">
        <v>1829</v>
      </c>
      <c r="D97" s="200" t="e">
        <v>#N/A</v>
      </c>
      <c r="E97" s="200" t="s">
        <v>559</v>
      </c>
      <c r="F97" s="252" t="s">
        <v>1830</v>
      </c>
      <c r="G97" s="200" t="s">
        <v>1987</v>
      </c>
      <c r="H97" s="200" t="s">
        <v>1606</v>
      </c>
      <c r="I97" s="200" t="s">
        <v>1116</v>
      </c>
      <c r="J97" s="200" t="s">
        <v>245</v>
      </c>
      <c r="K97" s="196" t="s">
        <v>1602</v>
      </c>
      <c r="L97" s="200" t="s">
        <v>1602</v>
      </c>
      <c r="M97" s="200" t="s">
        <v>1828</v>
      </c>
      <c r="N97" s="200" t="s">
        <v>1123</v>
      </c>
      <c r="O97" s="200" t="s">
        <v>555</v>
      </c>
      <c r="P97" s="201" t="s">
        <v>561</v>
      </c>
      <c r="Q97" s="204">
        <v>43123</v>
      </c>
      <c r="R97" s="204" t="s">
        <v>1621</v>
      </c>
    </row>
    <row r="98" spans="2:18" ht="81.75" customHeight="1">
      <c r="B98" s="197">
        <v>94</v>
      </c>
      <c r="C98" s="200" t="s">
        <v>1831</v>
      </c>
      <c r="D98" s="200" t="e">
        <v>#N/A</v>
      </c>
      <c r="E98" s="200" t="s">
        <v>559</v>
      </c>
      <c r="F98" s="252" t="s">
        <v>2066</v>
      </c>
      <c r="G98" s="200" t="s">
        <v>1987</v>
      </c>
      <c r="H98" s="200" t="s">
        <v>1606</v>
      </c>
      <c r="I98" s="200" t="s">
        <v>1116</v>
      </c>
      <c r="J98" s="200" t="s">
        <v>245</v>
      </c>
      <c r="K98" s="196" t="s">
        <v>1602</v>
      </c>
      <c r="L98" s="200" t="s">
        <v>1602</v>
      </c>
      <c r="M98" s="200" t="s">
        <v>1828</v>
      </c>
      <c r="N98" s="200" t="s">
        <v>1123</v>
      </c>
      <c r="O98" s="200" t="s">
        <v>555</v>
      </c>
      <c r="P98" s="201" t="s">
        <v>561</v>
      </c>
      <c r="Q98" s="204" t="s">
        <v>1832</v>
      </c>
      <c r="R98" s="204" t="s">
        <v>1621</v>
      </c>
    </row>
    <row r="99" spans="2:18" ht="81.75" customHeight="1">
      <c r="B99" s="197">
        <v>95</v>
      </c>
      <c r="C99" s="200" t="s">
        <v>2067</v>
      </c>
      <c r="D99" s="200" t="e">
        <v>#N/A</v>
      </c>
      <c r="E99" s="200" t="s">
        <v>559</v>
      </c>
      <c r="F99" s="252" t="s">
        <v>1833</v>
      </c>
      <c r="G99" s="200" t="s">
        <v>1987</v>
      </c>
      <c r="H99" s="200" t="s">
        <v>1606</v>
      </c>
      <c r="I99" s="200" t="s">
        <v>1116</v>
      </c>
      <c r="J99" s="200" t="s">
        <v>245</v>
      </c>
      <c r="K99" s="196" t="s">
        <v>1602</v>
      </c>
      <c r="L99" s="200" t="s">
        <v>1602</v>
      </c>
      <c r="M99" s="200" t="s">
        <v>1828</v>
      </c>
      <c r="N99" s="200" t="s">
        <v>1123</v>
      </c>
      <c r="O99" s="200" t="s">
        <v>555</v>
      </c>
      <c r="P99" s="201" t="s">
        <v>561</v>
      </c>
      <c r="Q99" s="204" t="s">
        <v>1832</v>
      </c>
      <c r="R99" s="204" t="s">
        <v>1621</v>
      </c>
    </row>
    <row r="100" spans="2:18" ht="81.75" customHeight="1">
      <c r="B100" s="197">
        <v>96</v>
      </c>
      <c r="C100" s="200" t="s">
        <v>1797</v>
      </c>
      <c r="D100" s="200" t="e">
        <v>#N/A</v>
      </c>
      <c r="E100" s="200" t="s">
        <v>559</v>
      </c>
      <c r="F100" s="252" t="s">
        <v>1798</v>
      </c>
      <c r="G100" s="200" t="s">
        <v>121</v>
      </c>
      <c r="H100" s="200" t="s">
        <v>1606</v>
      </c>
      <c r="I100" s="200" t="s">
        <v>1116</v>
      </c>
      <c r="J100" s="200" t="s">
        <v>245</v>
      </c>
      <c r="K100" s="196" t="s">
        <v>1799</v>
      </c>
      <c r="L100" s="200" t="s">
        <v>89</v>
      </c>
      <c r="M100" s="200" t="s">
        <v>1776</v>
      </c>
      <c r="N100" s="200" t="s">
        <v>1123</v>
      </c>
      <c r="O100" s="200" t="s">
        <v>555</v>
      </c>
      <c r="P100" s="201" t="s">
        <v>561</v>
      </c>
      <c r="Q100" s="204" t="s">
        <v>1692</v>
      </c>
      <c r="R100" s="204" t="s">
        <v>1834</v>
      </c>
    </row>
    <row r="101" spans="2:18" ht="81.75" customHeight="1">
      <c r="B101" s="197">
        <v>97</v>
      </c>
      <c r="C101" s="200" t="s">
        <v>2068</v>
      </c>
      <c r="D101" s="200" t="e">
        <v>#N/A</v>
      </c>
      <c r="E101" s="200" t="s">
        <v>559</v>
      </c>
      <c r="F101" s="252" t="s">
        <v>1835</v>
      </c>
      <c r="G101" s="200" t="s">
        <v>121</v>
      </c>
      <c r="H101" s="200" t="s">
        <v>1606</v>
      </c>
      <c r="I101" s="200" t="s">
        <v>1116</v>
      </c>
      <c r="J101" s="200" t="s">
        <v>245</v>
      </c>
      <c r="K101" s="196" t="s">
        <v>1799</v>
      </c>
      <c r="L101" s="200" t="s">
        <v>73</v>
      </c>
      <c r="M101" s="200" t="s">
        <v>1776</v>
      </c>
      <c r="N101" s="200" t="s">
        <v>1123</v>
      </c>
      <c r="O101" s="200" t="s">
        <v>555</v>
      </c>
      <c r="P101" s="201" t="s">
        <v>60</v>
      </c>
      <c r="Q101" s="204">
        <v>40179</v>
      </c>
      <c r="R101" s="204" t="s">
        <v>1834</v>
      </c>
    </row>
    <row r="102" spans="2:18" ht="81.75" customHeight="1">
      <c r="B102" s="197">
        <v>98</v>
      </c>
      <c r="C102" s="200" t="s">
        <v>453</v>
      </c>
      <c r="D102" s="200" t="e">
        <v>#N/A</v>
      </c>
      <c r="E102" s="200" t="s">
        <v>560</v>
      </c>
      <c r="F102" s="252" t="s">
        <v>1836</v>
      </c>
      <c r="G102" s="200" t="s">
        <v>46</v>
      </c>
      <c r="H102" s="200" t="s">
        <v>1606</v>
      </c>
      <c r="I102" s="200" t="s">
        <v>555</v>
      </c>
      <c r="J102" s="200" t="s">
        <v>187</v>
      </c>
      <c r="K102" s="196" t="s">
        <v>76</v>
      </c>
      <c r="L102" s="200" t="s">
        <v>74</v>
      </c>
      <c r="M102" s="200" t="s">
        <v>1838</v>
      </c>
      <c r="N102" s="200" t="s">
        <v>1123</v>
      </c>
      <c r="O102" s="200" t="s">
        <v>555</v>
      </c>
      <c r="P102" s="201" t="s">
        <v>60</v>
      </c>
      <c r="Q102" s="204" t="s">
        <v>1750</v>
      </c>
      <c r="R102" s="204" t="s">
        <v>1608</v>
      </c>
    </row>
    <row r="103" spans="2:18" ht="81.75" customHeight="1">
      <c r="B103" s="197">
        <v>99</v>
      </c>
      <c r="C103" s="200" t="s">
        <v>2069</v>
      </c>
      <c r="D103" s="200" t="e">
        <v>#N/A</v>
      </c>
      <c r="E103" s="200" t="s">
        <v>560</v>
      </c>
      <c r="F103" s="252" t="s">
        <v>1836</v>
      </c>
      <c r="G103" s="200" t="s">
        <v>46</v>
      </c>
      <c r="H103" s="200" t="s">
        <v>1606</v>
      </c>
      <c r="I103" s="200" t="s">
        <v>555</v>
      </c>
      <c r="J103" s="200" t="s">
        <v>187</v>
      </c>
      <c r="K103" s="196" t="s">
        <v>76</v>
      </c>
      <c r="L103" s="200" t="s">
        <v>74</v>
      </c>
      <c r="M103" s="200" t="s">
        <v>1838</v>
      </c>
      <c r="N103" s="200" t="s">
        <v>1123</v>
      </c>
      <c r="O103" s="200" t="s">
        <v>555</v>
      </c>
      <c r="P103" s="201" t="s">
        <v>60</v>
      </c>
      <c r="Q103" s="204" t="s">
        <v>1750</v>
      </c>
      <c r="R103" s="204" t="s">
        <v>1608</v>
      </c>
    </row>
    <row r="104" spans="2:18" ht="81.75" customHeight="1">
      <c r="B104" s="197">
        <v>100</v>
      </c>
      <c r="C104" s="200" t="s">
        <v>1369</v>
      </c>
      <c r="D104" s="200" t="s">
        <v>1839</v>
      </c>
      <c r="E104" s="200" t="s">
        <v>560</v>
      </c>
      <c r="F104" s="252" t="s">
        <v>1836</v>
      </c>
      <c r="G104" s="200" t="s">
        <v>46</v>
      </c>
      <c r="H104" s="200" t="s">
        <v>1606</v>
      </c>
      <c r="I104" s="200" t="s">
        <v>555</v>
      </c>
      <c r="J104" s="200" t="s">
        <v>187</v>
      </c>
      <c r="K104" s="196" t="s">
        <v>1146</v>
      </c>
      <c r="L104" s="200" t="s">
        <v>74</v>
      </c>
      <c r="M104" s="200" t="s">
        <v>1840</v>
      </c>
      <c r="N104" s="200" t="s">
        <v>1123</v>
      </c>
      <c r="O104" s="200" t="s">
        <v>555</v>
      </c>
      <c r="P104" s="201" t="s">
        <v>60</v>
      </c>
      <c r="Q104" s="204" t="s">
        <v>1750</v>
      </c>
      <c r="R104" s="204" t="s">
        <v>1608</v>
      </c>
    </row>
    <row r="105" spans="2:18" ht="81.75" customHeight="1">
      <c r="B105" s="197">
        <v>101</v>
      </c>
      <c r="C105" s="200" t="s">
        <v>1370</v>
      </c>
      <c r="D105" s="200" t="s">
        <v>1841</v>
      </c>
      <c r="E105" s="200" t="s">
        <v>560</v>
      </c>
      <c r="F105" s="252" t="s">
        <v>1836</v>
      </c>
      <c r="G105" s="200" t="s">
        <v>46</v>
      </c>
      <c r="H105" s="200" t="s">
        <v>1606</v>
      </c>
      <c r="I105" s="200" t="s">
        <v>555</v>
      </c>
      <c r="J105" s="200" t="s">
        <v>187</v>
      </c>
      <c r="K105" s="196" t="s">
        <v>1146</v>
      </c>
      <c r="L105" s="200" t="s">
        <v>74</v>
      </c>
      <c r="M105" s="200" t="s">
        <v>1840</v>
      </c>
      <c r="N105" s="200" t="s">
        <v>1123</v>
      </c>
      <c r="O105" s="200" t="s">
        <v>555</v>
      </c>
      <c r="P105" s="201" t="s">
        <v>60</v>
      </c>
      <c r="Q105" s="204" t="s">
        <v>1750</v>
      </c>
      <c r="R105" s="204" t="s">
        <v>1608</v>
      </c>
    </row>
    <row r="106" spans="2:18" ht="81.75" customHeight="1">
      <c r="B106" s="197">
        <v>102</v>
      </c>
      <c r="C106" s="200" t="s">
        <v>2070</v>
      </c>
      <c r="D106" s="200" t="e">
        <v>#N/A</v>
      </c>
      <c r="E106" s="200" t="s">
        <v>560</v>
      </c>
      <c r="F106" s="252" t="s">
        <v>1836</v>
      </c>
      <c r="G106" s="200" t="s">
        <v>46</v>
      </c>
      <c r="H106" s="200" t="s">
        <v>1606</v>
      </c>
      <c r="I106" s="200" t="s">
        <v>555</v>
      </c>
      <c r="J106" s="200" t="s">
        <v>187</v>
      </c>
      <c r="K106" s="196" t="s">
        <v>76</v>
      </c>
      <c r="L106" s="200" t="s">
        <v>74</v>
      </c>
      <c r="M106" s="200" t="s">
        <v>1838</v>
      </c>
      <c r="N106" s="200" t="s">
        <v>1123</v>
      </c>
      <c r="O106" s="200" t="s">
        <v>555</v>
      </c>
      <c r="P106" s="201" t="s">
        <v>60</v>
      </c>
      <c r="Q106" s="204" t="s">
        <v>1750</v>
      </c>
      <c r="R106" s="204" t="s">
        <v>1608</v>
      </c>
    </row>
    <row r="107" spans="2:18" ht="81.75" customHeight="1">
      <c r="B107" s="197">
        <v>103</v>
      </c>
      <c r="C107" s="200" t="s">
        <v>1374</v>
      </c>
      <c r="D107" s="200" t="s">
        <v>1842</v>
      </c>
      <c r="E107" s="200" t="s">
        <v>560</v>
      </c>
      <c r="F107" s="252" t="s">
        <v>1836</v>
      </c>
      <c r="G107" s="200" t="s">
        <v>46</v>
      </c>
      <c r="H107" s="200" t="s">
        <v>1606</v>
      </c>
      <c r="I107" s="200" t="s">
        <v>555</v>
      </c>
      <c r="J107" s="200" t="s">
        <v>187</v>
      </c>
      <c r="K107" s="196" t="s">
        <v>1146</v>
      </c>
      <c r="L107" s="200" t="s">
        <v>74</v>
      </c>
      <c r="M107" s="200" t="s">
        <v>1840</v>
      </c>
      <c r="N107" s="200" t="s">
        <v>1123</v>
      </c>
      <c r="O107" s="200" t="s">
        <v>555</v>
      </c>
      <c r="P107" s="201" t="s">
        <v>60</v>
      </c>
      <c r="Q107" s="204" t="s">
        <v>1750</v>
      </c>
      <c r="R107" s="204" t="s">
        <v>1608</v>
      </c>
    </row>
    <row r="108" spans="2:18" ht="81.75" customHeight="1">
      <c r="B108" s="197">
        <v>104</v>
      </c>
      <c r="C108" s="200" t="s">
        <v>1373</v>
      </c>
      <c r="D108" s="200" t="s">
        <v>1843</v>
      </c>
      <c r="E108" s="200" t="s">
        <v>560</v>
      </c>
      <c r="F108" s="252" t="s">
        <v>1836</v>
      </c>
      <c r="G108" s="200" t="s">
        <v>46</v>
      </c>
      <c r="H108" s="200" t="s">
        <v>1606</v>
      </c>
      <c r="I108" s="200" t="s">
        <v>555</v>
      </c>
      <c r="J108" s="200" t="s">
        <v>187</v>
      </c>
      <c r="K108" s="196" t="s">
        <v>1146</v>
      </c>
      <c r="L108" s="200" t="s">
        <v>74</v>
      </c>
      <c r="M108" s="200" t="s">
        <v>1840</v>
      </c>
      <c r="N108" s="200" t="s">
        <v>1123</v>
      </c>
      <c r="O108" s="200" t="s">
        <v>555</v>
      </c>
      <c r="P108" s="201" t="s">
        <v>60</v>
      </c>
      <c r="Q108" s="204" t="s">
        <v>1750</v>
      </c>
      <c r="R108" s="204" t="s">
        <v>1608</v>
      </c>
    </row>
    <row r="109" spans="2:18" ht="81.75" customHeight="1">
      <c r="B109" s="197">
        <v>105</v>
      </c>
      <c r="C109" s="200" t="s">
        <v>1377</v>
      </c>
      <c r="D109" s="200" t="s">
        <v>1844</v>
      </c>
      <c r="E109" s="200" t="s">
        <v>560</v>
      </c>
      <c r="F109" s="252" t="s">
        <v>2071</v>
      </c>
      <c r="G109" s="200" t="s">
        <v>46</v>
      </c>
      <c r="H109" s="200" t="s">
        <v>1606</v>
      </c>
      <c r="I109" s="200" t="s">
        <v>555</v>
      </c>
      <c r="J109" s="200" t="s">
        <v>187</v>
      </c>
      <c r="K109" s="196" t="s">
        <v>76</v>
      </c>
      <c r="L109" s="200" t="s">
        <v>74</v>
      </c>
      <c r="M109" s="200" t="s">
        <v>1838</v>
      </c>
      <c r="N109" s="200" t="s">
        <v>1123</v>
      </c>
      <c r="O109" s="200" t="s">
        <v>555</v>
      </c>
      <c r="P109" s="201" t="s">
        <v>57</v>
      </c>
      <c r="Q109" s="204" t="s">
        <v>1750</v>
      </c>
      <c r="R109" s="204" t="s">
        <v>1845</v>
      </c>
    </row>
    <row r="110" spans="2:18" ht="81.75" customHeight="1">
      <c r="B110" s="197">
        <v>106</v>
      </c>
      <c r="C110" s="200" t="s">
        <v>1378</v>
      </c>
      <c r="D110" s="200" t="s">
        <v>1846</v>
      </c>
      <c r="E110" s="200" t="s">
        <v>560</v>
      </c>
      <c r="F110" s="252" t="s">
        <v>2072</v>
      </c>
      <c r="G110" s="200" t="s">
        <v>46</v>
      </c>
      <c r="H110" s="200" t="s">
        <v>1606</v>
      </c>
      <c r="I110" s="200" t="s">
        <v>555</v>
      </c>
      <c r="J110" s="200" t="s">
        <v>187</v>
      </c>
      <c r="K110" s="196" t="s">
        <v>76</v>
      </c>
      <c r="L110" s="200" t="s">
        <v>74</v>
      </c>
      <c r="M110" s="200" t="s">
        <v>1838</v>
      </c>
      <c r="N110" s="200" t="s">
        <v>1123</v>
      </c>
      <c r="O110" s="200" t="s">
        <v>555</v>
      </c>
      <c r="P110" s="201" t="s">
        <v>60</v>
      </c>
      <c r="Q110" s="204" t="s">
        <v>1750</v>
      </c>
      <c r="R110" s="204" t="s">
        <v>1608</v>
      </c>
    </row>
    <row r="111" spans="2:18" ht="81.75" customHeight="1">
      <c r="B111" s="197">
        <v>107</v>
      </c>
      <c r="C111" s="200" t="s">
        <v>1366</v>
      </c>
      <c r="D111" s="200" t="s">
        <v>1847</v>
      </c>
      <c r="E111" s="200" t="s">
        <v>123</v>
      </c>
      <c r="F111" s="252" t="s">
        <v>1848</v>
      </c>
      <c r="G111" s="200" t="s">
        <v>118</v>
      </c>
      <c r="H111" s="200" t="s">
        <v>1606</v>
      </c>
      <c r="I111" s="200" t="s">
        <v>555</v>
      </c>
      <c r="J111" s="200" t="s">
        <v>187</v>
      </c>
      <c r="K111" s="196" t="s">
        <v>76</v>
      </c>
      <c r="L111" s="200" t="s">
        <v>74</v>
      </c>
      <c r="M111" s="200" t="s">
        <v>1849</v>
      </c>
      <c r="N111" s="200" t="s">
        <v>1123</v>
      </c>
      <c r="O111" s="200" t="s">
        <v>555</v>
      </c>
      <c r="P111" s="201" t="s">
        <v>1712</v>
      </c>
      <c r="Q111" s="204" t="s">
        <v>1750</v>
      </c>
      <c r="R111" s="204" t="s">
        <v>1630</v>
      </c>
    </row>
    <row r="112" spans="2:18" ht="81.75" customHeight="1">
      <c r="B112" s="197">
        <v>108</v>
      </c>
      <c r="C112" s="200" t="s">
        <v>1380</v>
      </c>
      <c r="D112" s="200" t="s">
        <v>1850</v>
      </c>
      <c r="E112" s="200" t="s">
        <v>560</v>
      </c>
      <c r="F112" s="252" t="s">
        <v>1851</v>
      </c>
      <c r="G112" s="200" t="s">
        <v>46</v>
      </c>
      <c r="H112" s="200" t="s">
        <v>1606</v>
      </c>
      <c r="I112" s="200" t="s">
        <v>555</v>
      </c>
      <c r="J112" s="200" t="s">
        <v>187</v>
      </c>
      <c r="K112" s="196" t="s">
        <v>76</v>
      </c>
      <c r="L112" s="200" t="s">
        <v>74</v>
      </c>
      <c r="M112" s="200" t="s">
        <v>1838</v>
      </c>
      <c r="N112" s="200" t="s">
        <v>1123</v>
      </c>
      <c r="O112" s="200" t="s">
        <v>555</v>
      </c>
      <c r="P112" s="201" t="s">
        <v>60</v>
      </c>
      <c r="Q112" s="204" t="s">
        <v>1750</v>
      </c>
      <c r="R112" s="204" t="s">
        <v>1608</v>
      </c>
    </row>
    <row r="113" spans="2:18" ht="81.75" customHeight="1">
      <c r="B113" s="197">
        <v>109</v>
      </c>
      <c r="C113" s="200" t="s">
        <v>1382</v>
      </c>
      <c r="D113" s="200" t="s">
        <v>1852</v>
      </c>
      <c r="E113" s="200" t="s">
        <v>560</v>
      </c>
      <c r="F113" s="252" t="s">
        <v>1836</v>
      </c>
      <c r="G113" s="200" t="s">
        <v>46</v>
      </c>
      <c r="H113" s="200" t="s">
        <v>1606</v>
      </c>
      <c r="I113" s="200" t="s">
        <v>555</v>
      </c>
      <c r="J113" s="200" t="s">
        <v>187</v>
      </c>
      <c r="K113" s="196" t="s">
        <v>76</v>
      </c>
      <c r="L113" s="200" t="s">
        <v>74</v>
      </c>
      <c r="M113" s="200" t="s">
        <v>1838</v>
      </c>
      <c r="N113" s="200" t="s">
        <v>1123</v>
      </c>
      <c r="O113" s="200" t="s">
        <v>555</v>
      </c>
      <c r="P113" s="201" t="s">
        <v>60</v>
      </c>
      <c r="Q113" s="204" t="s">
        <v>1750</v>
      </c>
      <c r="R113" s="204" t="s">
        <v>1608</v>
      </c>
    </row>
    <row r="114" spans="2:18" ht="81.75" customHeight="1">
      <c r="B114" s="197">
        <v>110</v>
      </c>
      <c r="C114" s="200" t="s">
        <v>1383</v>
      </c>
      <c r="D114" s="200" t="s">
        <v>1853</v>
      </c>
      <c r="E114" s="200" t="s">
        <v>560</v>
      </c>
      <c r="F114" s="252" t="s">
        <v>1836</v>
      </c>
      <c r="G114" s="200" t="s">
        <v>46</v>
      </c>
      <c r="H114" s="200" t="s">
        <v>1606</v>
      </c>
      <c r="I114" s="200" t="s">
        <v>555</v>
      </c>
      <c r="J114" s="200" t="s">
        <v>187</v>
      </c>
      <c r="K114" s="196" t="s">
        <v>76</v>
      </c>
      <c r="L114" s="200" t="s">
        <v>74</v>
      </c>
      <c r="M114" s="200" t="s">
        <v>1838</v>
      </c>
      <c r="N114" s="200" t="s">
        <v>1123</v>
      </c>
      <c r="O114" s="200" t="s">
        <v>555</v>
      </c>
      <c r="P114" s="201" t="s">
        <v>60</v>
      </c>
      <c r="Q114" s="204" t="s">
        <v>1750</v>
      </c>
      <c r="R114" s="204" t="s">
        <v>1608</v>
      </c>
    </row>
    <row r="115" spans="2:18" ht="81.75" customHeight="1">
      <c r="B115" s="197">
        <v>111</v>
      </c>
      <c r="C115" s="200" t="s">
        <v>1386</v>
      </c>
      <c r="D115" s="200" t="s">
        <v>1854</v>
      </c>
      <c r="E115" s="200" t="s">
        <v>560</v>
      </c>
      <c r="F115" s="252" t="s">
        <v>1836</v>
      </c>
      <c r="G115" s="200" t="s">
        <v>46</v>
      </c>
      <c r="H115" s="200" t="s">
        <v>1606</v>
      </c>
      <c r="I115" s="200" t="s">
        <v>555</v>
      </c>
      <c r="J115" s="200" t="s">
        <v>187</v>
      </c>
      <c r="K115" s="196" t="s">
        <v>76</v>
      </c>
      <c r="L115" s="200" t="s">
        <v>74</v>
      </c>
      <c r="M115" s="200" t="s">
        <v>1838</v>
      </c>
      <c r="N115" s="200" t="s">
        <v>1123</v>
      </c>
      <c r="O115" s="200" t="s">
        <v>555</v>
      </c>
      <c r="P115" s="201" t="s">
        <v>60</v>
      </c>
      <c r="Q115" s="204" t="s">
        <v>1750</v>
      </c>
      <c r="R115" s="204" t="s">
        <v>1608</v>
      </c>
    </row>
    <row r="116" spans="2:18" ht="81.75" customHeight="1">
      <c r="B116" s="197">
        <v>112</v>
      </c>
      <c r="C116" s="200" t="s">
        <v>1389</v>
      </c>
      <c r="D116" s="200" t="s">
        <v>1855</v>
      </c>
      <c r="E116" s="200" t="s">
        <v>560</v>
      </c>
      <c r="F116" s="252" t="s">
        <v>1836</v>
      </c>
      <c r="G116" s="200" t="s">
        <v>46</v>
      </c>
      <c r="H116" s="200" t="s">
        <v>1606</v>
      </c>
      <c r="I116" s="200" t="s">
        <v>555</v>
      </c>
      <c r="J116" s="200" t="s">
        <v>187</v>
      </c>
      <c r="K116" s="196" t="s">
        <v>76</v>
      </c>
      <c r="L116" s="200" t="s">
        <v>74</v>
      </c>
      <c r="M116" s="200" t="s">
        <v>1838</v>
      </c>
      <c r="N116" s="200" t="s">
        <v>1123</v>
      </c>
      <c r="O116" s="200" t="s">
        <v>555</v>
      </c>
      <c r="P116" s="201" t="s">
        <v>60</v>
      </c>
      <c r="Q116" s="204" t="s">
        <v>1750</v>
      </c>
      <c r="R116" s="204" t="s">
        <v>1608</v>
      </c>
    </row>
    <row r="117" spans="2:18" ht="81.75" customHeight="1">
      <c r="B117" s="197">
        <v>113</v>
      </c>
      <c r="C117" s="200" t="s">
        <v>1397</v>
      </c>
      <c r="D117" s="200" t="s">
        <v>1856</v>
      </c>
      <c r="E117" s="200" t="s">
        <v>560</v>
      </c>
      <c r="F117" s="252" t="s">
        <v>1836</v>
      </c>
      <c r="G117" s="200" t="s">
        <v>46</v>
      </c>
      <c r="H117" s="200" t="s">
        <v>1606</v>
      </c>
      <c r="I117" s="200" t="s">
        <v>555</v>
      </c>
      <c r="J117" s="200" t="s">
        <v>187</v>
      </c>
      <c r="K117" s="196" t="s">
        <v>76</v>
      </c>
      <c r="L117" s="200" t="s">
        <v>74</v>
      </c>
      <c r="M117" s="200" t="s">
        <v>1838</v>
      </c>
      <c r="N117" s="200" t="s">
        <v>1123</v>
      </c>
      <c r="O117" s="200" t="s">
        <v>555</v>
      </c>
      <c r="P117" s="201" t="s">
        <v>60</v>
      </c>
      <c r="Q117" s="204" t="s">
        <v>1750</v>
      </c>
      <c r="R117" s="204" t="s">
        <v>1608</v>
      </c>
    </row>
    <row r="118" spans="2:18" ht="81.75" customHeight="1">
      <c r="B118" s="197">
        <v>114</v>
      </c>
      <c r="C118" s="200" t="s">
        <v>1400</v>
      </c>
      <c r="D118" s="200" t="s">
        <v>1857</v>
      </c>
      <c r="E118" s="200" t="s">
        <v>560</v>
      </c>
      <c r="F118" s="252" t="s">
        <v>1836</v>
      </c>
      <c r="G118" s="200" t="s">
        <v>46</v>
      </c>
      <c r="H118" s="200" t="s">
        <v>1606</v>
      </c>
      <c r="I118" s="200" t="s">
        <v>555</v>
      </c>
      <c r="J118" s="200" t="s">
        <v>187</v>
      </c>
      <c r="K118" s="196" t="s">
        <v>76</v>
      </c>
      <c r="L118" s="200" t="s">
        <v>74</v>
      </c>
      <c r="M118" s="200" t="s">
        <v>1838</v>
      </c>
      <c r="N118" s="200" t="s">
        <v>1123</v>
      </c>
      <c r="O118" s="200" t="s">
        <v>555</v>
      </c>
      <c r="P118" s="201" t="s">
        <v>60</v>
      </c>
      <c r="Q118" s="204" t="s">
        <v>1750</v>
      </c>
      <c r="R118" s="204" t="s">
        <v>1608</v>
      </c>
    </row>
    <row r="119" spans="2:18" ht="81.75" customHeight="1">
      <c r="B119" s="197">
        <v>115</v>
      </c>
      <c r="C119" s="200" t="s">
        <v>1837</v>
      </c>
      <c r="D119" s="200" t="e">
        <v>#N/A</v>
      </c>
      <c r="E119" s="200" t="s">
        <v>559</v>
      </c>
      <c r="F119" s="252" t="s">
        <v>1858</v>
      </c>
      <c r="G119" s="200" t="s">
        <v>121</v>
      </c>
      <c r="H119" s="200" t="s">
        <v>1606</v>
      </c>
      <c r="I119" s="200" t="s">
        <v>555</v>
      </c>
      <c r="J119" s="200" t="s">
        <v>187</v>
      </c>
      <c r="K119" s="196" t="s">
        <v>74</v>
      </c>
      <c r="L119" s="200" t="s">
        <v>74</v>
      </c>
      <c r="M119" s="200" t="s">
        <v>1849</v>
      </c>
      <c r="N119" s="200" t="s">
        <v>1123</v>
      </c>
      <c r="O119" s="200" t="s">
        <v>555</v>
      </c>
      <c r="P119" s="201" t="s">
        <v>60</v>
      </c>
      <c r="Q119" s="204" t="s">
        <v>1750</v>
      </c>
      <c r="R119" s="204" t="s">
        <v>1608</v>
      </c>
    </row>
    <row r="120" spans="2:18" ht="81.75" customHeight="1">
      <c r="B120" s="197">
        <v>116</v>
      </c>
      <c r="C120" s="200" t="s">
        <v>1388</v>
      </c>
      <c r="D120" s="200" t="s">
        <v>1859</v>
      </c>
      <c r="E120" s="200" t="s">
        <v>560</v>
      </c>
      <c r="F120" s="252" t="s">
        <v>1836</v>
      </c>
      <c r="G120" s="200" t="s">
        <v>46</v>
      </c>
      <c r="H120" s="200" t="s">
        <v>1606</v>
      </c>
      <c r="I120" s="200" t="s">
        <v>555</v>
      </c>
      <c r="J120" s="200" t="s">
        <v>187</v>
      </c>
      <c r="K120" s="196" t="s">
        <v>76</v>
      </c>
      <c r="L120" s="200" t="s">
        <v>74</v>
      </c>
      <c r="M120" s="200" t="s">
        <v>1838</v>
      </c>
      <c r="N120" s="200" t="s">
        <v>1123</v>
      </c>
      <c r="O120" s="200" t="s">
        <v>555</v>
      </c>
      <c r="P120" s="201" t="s">
        <v>60</v>
      </c>
      <c r="Q120" s="204" t="s">
        <v>1750</v>
      </c>
      <c r="R120" s="204" t="s">
        <v>1608</v>
      </c>
    </row>
    <row r="121" spans="2:18" ht="81.75" customHeight="1">
      <c r="B121" s="197">
        <v>117</v>
      </c>
      <c r="C121" s="200" t="s">
        <v>1860</v>
      </c>
      <c r="D121" s="200" t="e">
        <v>#N/A</v>
      </c>
      <c r="E121" s="200" t="s">
        <v>560</v>
      </c>
      <c r="F121" s="252" t="s">
        <v>1836</v>
      </c>
      <c r="G121" s="200" t="s">
        <v>46</v>
      </c>
      <c r="H121" s="200" t="s">
        <v>1606</v>
      </c>
      <c r="I121" s="200" t="s">
        <v>555</v>
      </c>
      <c r="J121" s="200" t="s">
        <v>187</v>
      </c>
      <c r="K121" s="196" t="s">
        <v>76</v>
      </c>
      <c r="L121" s="200" t="s">
        <v>74</v>
      </c>
      <c r="M121" s="200" t="s">
        <v>1838</v>
      </c>
      <c r="N121" s="200" t="s">
        <v>1123</v>
      </c>
      <c r="O121" s="200" t="s">
        <v>555</v>
      </c>
      <c r="P121" s="201" t="s">
        <v>60</v>
      </c>
      <c r="Q121" s="204" t="s">
        <v>1750</v>
      </c>
      <c r="R121" s="204" t="s">
        <v>1608</v>
      </c>
    </row>
    <row r="122" spans="2:18" ht="81.75" customHeight="1">
      <c r="B122" s="197">
        <v>118</v>
      </c>
      <c r="C122" s="200" t="s">
        <v>1366</v>
      </c>
      <c r="D122" s="200" t="s">
        <v>1861</v>
      </c>
      <c r="E122" s="200" t="s">
        <v>560</v>
      </c>
      <c r="F122" s="252" t="s">
        <v>1848</v>
      </c>
      <c r="G122" s="200" t="s">
        <v>46</v>
      </c>
      <c r="H122" s="200" t="s">
        <v>1606</v>
      </c>
      <c r="I122" s="200" t="s">
        <v>555</v>
      </c>
      <c r="J122" s="200" t="s">
        <v>187</v>
      </c>
      <c r="K122" s="196" t="s">
        <v>1146</v>
      </c>
      <c r="L122" s="200" t="s">
        <v>74</v>
      </c>
      <c r="M122" s="200" t="s">
        <v>1840</v>
      </c>
      <c r="N122" s="200" t="s">
        <v>1123</v>
      </c>
      <c r="O122" s="200" t="s">
        <v>555</v>
      </c>
      <c r="P122" s="201" t="s">
        <v>55</v>
      </c>
      <c r="Q122" s="204" t="s">
        <v>1750</v>
      </c>
      <c r="R122" s="204" t="s">
        <v>1630</v>
      </c>
    </row>
    <row r="123" spans="2:18" ht="81.75" customHeight="1">
      <c r="B123" s="197">
        <v>119</v>
      </c>
      <c r="C123" s="200" t="s">
        <v>1862</v>
      </c>
      <c r="D123" s="200" t="e">
        <v>#N/A</v>
      </c>
      <c r="E123" s="200" t="s">
        <v>559</v>
      </c>
      <c r="F123" s="252" t="s">
        <v>2073</v>
      </c>
      <c r="G123" s="200" t="s">
        <v>1987</v>
      </c>
      <c r="H123" s="200" t="s">
        <v>1606</v>
      </c>
      <c r="I123" s="200" t="s">
        <v>555</v>
      </c>
      <c r="J123" s="200" t="s">
        <v>244</v>
      </c>
      <c r="K123" s="196" t="s">
        <v>836</v>
      </c>
      <c r="L123" s="200" t="s">
        <v>73</v>
      </c>
      <c r="M123" s="200" t="s">
        <v>1863</v>
      </c>
      <c r="N123" s="200" t="s">
        <v>1123</v>
      </c>
      <c r="O123" s="200" t="s">
        <v>555</v>
      </c>
      <c r="P123" s="201" t="s">
        <v>60</v>
      </c>
      <c r="Q123" s="204">
        <v>41732</v>
      </c>
      <c r="R123" s="204">
        <v>44301</v>
      </c>
    </row>
    <row r="124" spans="2:18" ht="81.75" customHeight="1">
      <c r="B124" s="197">
        <v>120</v>
      </c>
      <c r="C124" s="200" t="s">
        <v>1864</v>
      </c>
      <c r="D124" s="200" t="e">
        <v>#N/A</v>
      </c>
      <c r="E124" s="200" t="s">
        <v>560</v>
      </c>
      <c r="F124" s="252" t="s">
        <v>1864</v>
      </c>
      <c r="G124" s="200" t="s">
        <v>1987</v>
      </c>
      <c r="H124" s="200" t="s">
        <v>1606</v>
      </c>
      <c r="I124" s="200" t="s">
        <v>1116</v>
      </c>
      <c r="J124" s="200" t="s">
        <v>244</v>
      </c>
      <c r="K124" s="196" t="s">
        <v>274</v>
      </c>
      <c r="L124" s="200" t="s">
        <v>274</v>
      </c>
      <c r="M124" s="200" t="s">
        <v>84</v>
      </c>
      <c r="N124" s="200" t="s">
        <v>1123</v>
      </c>
      <c r="O124" s="200" t="s">
        <v>555</v>
      </c>
      <c r="P124" s="201" t="s">
        <v>57</v>
      </c>
      <c r="Q124" s="204" t="s">
        <v>1750</v>
      </c>
      <c r="R124" s="204" t="s">
        <v>1621</v>
      </c>
    </row>
    <row r="125" spans="2:18" ht="81.75" customHeight="1">
      <c r="B125" s="197">
        <v>121</v>
      </c>
      <c r="C125" s="200" t="s">
        <v>1865</v>
      </c>
      <c r="D125" s="200" t="e">
        <v>#N/A</v>
      </c>
      <c r="E125" s="200" t="s">
        <v>560</v>
      </c>
      <c r="F125" s="252" t="s">
        <v>2100</v>
      </c>
      <c r="G125" s="200" t="s">
        <v>1987</v>
      </c>
      <c r="H125" s="200" t="s">
        <v>1606</v>
      </c>
      <c r="I125" s="200" t="s">
        <v>555</v>
      </c>
      <c r="J125" s="200" t="s">
        <v>244</v>
      </c>
      <c r="K125" s="196" t="s">
        <v>274</v>
      </c>
      <c r="L125" s="200" t="s">
        <v>274</v>
      </c>
      <c r="M125" s="200" t="s">
        <v>84</v>
      </c>
      <c r="N125" s="200" t="s">
        <v>1123</v>
      </c>
      <c r="O125" s="200" t="s">
        <v>555</v>
      </c>
      <c r="P125" s="201" t="s">
        <v>561</v>
      </c>
      <c r="Q125" s="204" t="s">
        <v>1750</v>
      </c>
      <c r="R125" s="204" t="s">
        <v>1621</v>
      </c>
    </row>
    <row r="126" spans="2:18" ht="81.75" customHeight="1">
      <c r="B126" s="197">
        <v>122</v>
      </c>
      <c r="C126" s="200" t="s">
        <v>1866</v>
      </c>
      <c r="D126" s="200" t="e">
        <v>#N/A</v>
      </c>
      <c r="E126" s="200" t="s">
        <v>559</v>
      </c>
      <c r="F126" s="252" t="s">
        <v>1867</v>
      </c>
      <c r="G126" s="200" t="s">
        <v>44</v>
      </c>
      <c r="H126" s="200" t="s">
        <v>1606</v>
      </c>
      <c r="I126" s="200" t="s">
        <v>1116</v>
      </c>
      <c r="J126" s="200" t="s">
        <v>244</v>
      </c>
      <c r="K126" s="196" t="s">
        <v>274</v>
      </c>
      <c r="L126" s="200" t="s">
        <v>274</v>
      </c>
      <c r="M126" s="200" t="s">
        <v>84</v>
      </c>
      <c r="N126" s="200" t="s">
        <v>1123</v>
      </c>
      <c r="O126" s="200" t="s">
        <v>555</v>
      </c>
      <c r="P126" s="201" t="s">
        <v>57</v>
      </c>
      <c r="Q126" s="204" t="s">
        <v>1750</v>
      </c>
      <c r="R126" s="204" t="s">
        <v>1621</v>
      </c>
    </row>
    <row r="127" spans="2:18" ht="81.75" customHeight="1">
      <c r="B127" s="197">
        <v>123</v>
      </c>
      <c r="C127" s="200" t="s">
        <v>293</v>
      </c>
      <c r="D127" s="200" t="e">
        <v>#N/A</v>
      </c>
      <c r="E127" s="200" t="s">
        <v>559</v>
      </c>
      <c r="F127" s="252" t="s">
        <v>1868</v>
      </c>
      <c r="G127" s="200" t="s">
        <v>44</v>
      </c>
      <c r="H127" s="200" t="s">
        <v>1606</v>
      </c>
      <c r="I127" s="200" t="s">
        <v>555</v>
      </c>
      <c r="J127" s="200" t="s">
        <v>244</v>
      </c>
      <c r="K127" s="196" t="s">
        <v>274</v>
      </c>
      <c r="L127" s="200" t="s">
        <v>274</v>
      </c>
      <c r="M127" s="200" t="s">
        <v>84</v>
      </c>
      <c r="N127" s="200" t="s">
        <v>656</v>
      </c>
      <c r="O127" s="200" t="s">
        <v>1869</v>
      </c>
      <c r="P127" s="201" t="s">
        <v>57</v>
      </c>
      <c r="Q127" s="204" t="s">
        <v>1750</v>
      </c>
      <c r="R127" s="204" t="s">
        <v>1621</v>
      </c>
    </row>
    <row r="128" spans="2:18" ht="81.75" customHeight="1">
      <c r="B128" s="197">
        <v>124</v>
      </c>
      <c r="C128" s="200" t="s">
        <v>1870</v>
      </c>
      <c r="D128" s="200" t="e">
        <v>#N/A</v>
      </c>
      <c r="E128" s="200" t="s">
        <v>559</v>
      </c>
      <c r="F128" s="252" t="s">
        <v>1871</v>
      </c>
      <c r="G128" s="200" t="s">
        <v>45</v>
      </c>
      <c r="H128" s="200" t="s">
        <v>1606</v>
      </c>
      <c r="I128" s="200" t="s">
        <v>555</v>
      </c>
      <c r="J128" s="200" t="s">
        <v>244</v>
      </c>
      <c r="K128" s="196" t="s">
        <v>274</v>
      </c>
      <c r="L128" s="200" t="s">
        <v>274</v>
      </c>
      <c r="M128" s="200" t="s">
        <v>84</v>
      </c>
      <c r="N128" s="200" t="s">
        <v>656</v>
      </c>
      <c r="O128" s="200" t="s">
        <v>1872</v>
      </c>
      <c r="P128" s="201" t="s">
        <v>56</v>
      </c>
      <c r="Q128" s="204" t="s">
        <v>1750</v>
      </c>
      <c r="R128" s="204" t="s">
        <v>1873</v>
      </c>
    </row>
    <row r="129" spans="2:18" ht="81.75" customHeight="1">
      <c r="B129" s="197">
        <v>125</v>
      </c>
      <c r="C129" s="200" t="s">
        <v>1874</v>
      </c>
      <c r="D129" s="200" t="e">
        <v>#N/A</v>
      </c>
      <c r="E129" s="200" t="s">
        <v>560</v>
      </c>
      <c r="F129" s="252" t="s">
        <v>1875</v>
      </c>
      <c r="G129" s="200" t="s">
        <v>46</v>
      </c>
      <c r="H129" s="200" t="s">
        <v>1606</v>
      </c>
      <c r="I129" s="200" t="s">
        <v>555</v>
      </c>
      <c r="J129" s="200" t="s">
        <v>244</v>
      </c>
      <c r="K129" s="196" t="s">
        <v>274</v>
      </c>
      <c r="L129" s="200" t="s">
        <v>274</v>
      </c>
      <c r="M129" s="200" t="s">
        <v>84</v>
      </c>
      <c r="N129" s="200" t="s">
        <v>1123</v>
      </c>
      <c r="O129" s="200" t="s">
        <v>555</v>
      </c>
      <c r="P129" s="201" t="s">
        <v>561</v>
      </c>
      <c r="Q129" s="204" t="s">
        <v>1750</v>
      </c>
      <c r="R129" s="204" t="s">
        <v>1621</v>
      </c>
    </row>
    <row r="130" spans="2:18" ht="81.75" customHeight="1">
      <c r="B130" s="197">
        <v>126</v>
      </c>
      <c r="C130" s="200" t="s">
        <v>1876</v>
      </c>
      <c r="D130" s="200" t="e">
        <v>#N/A</v>
      </c>
      <c r="E130" s="200" t="s">
        <v>559</v>
      </c>
      <c r="F130" s="252" t="s">
        <v>1877</v>
      </c>
      <c r="G130" s="200" t="s">
        <v>46</v>
      </c>
      <c r="H130" s="200" t="s">
        <v>1606</v>
      </c>
      <c r="I130" s="200" t="s">
        <v>1115</v>
      </c>
      <c r="J130" s="200" t="s">
        <v>244</v>
      </c>
      <c r="K130" s="196" t="s">
        <v>272</v>
      </c>
      <c r="L130" s="200" t="s">
        <v>272</v>
      </c>
      <c r="M130" s="200" t="s">
        <v>1878</v>
      </c>
      <c r="N130" s="200" t="s">
        <v>656</v>
      </c>
      <c r="O130" s="200" t="s">
        <v>1879</v>
      </c>
      <c r="P130" s="201" t="s">
        <v>561</v>
      </c>
      <c r="Q130" s="204">
        <v>42156</v>
      </c>
      <c r="R130" s="204">
        <v>44195</v>
      </c>
    </row>
    <row r="131" spans="2:18" ht="81.75" customHeight="1">
      <c r="B131" s="197">
        <v>127</v>
      </c>
      <c r="C131" s="200" t="s">
        <v>1880</v>
      </c>
      <c r="D131" s="200" t="e">
        <v>#N/A</v>
      </c>
      <c r="E131" s="200" t="s">
        <v>559</v>
      </c>
      <c r="F131" s="252" t="s">
        <v>1881</v>
      </c>
      <c r="G131" s="200" t="s">
        <v>1987</v>
      </c>
      <c r="H131" s="200" t="s">
        <v>1606</v>
      </c>
      <c r="I131" s="200" t="s">
        <v>555</v>
      </c>
      <c r="J131" s="200" t="s">
        <v>244</v>
      </c>
      <c r="K131" s="196" t="s">
        <v>272</v>
      </c>
      <c r="L131" s="200" t="s">
        <v>272</v>
      </c>
      <c r="M131" s="200" t="s">
        <v>1882</v>
      </c>
      <c r="N131" s="200" t="s">
        <v>1123</v>
      </c>
      <c r="O131" s="200" t="s">
        <v>555</v>
      </c>
      <c r="P131" s="201" t="s">
        <v>59</v>
      </c>
      <c r="Q131" s="204">
        <v>42426</v>
      </c>
      <c r="R131" s="204">
        <v>44301</v>
      </c>
    </row>
    <row r="132" spans="2:18" ht="81.75" customHeight="1">
      <c r="B132" s="197">
        <v>128</v>
      </c>
      <c r="C132" s="200" t="s">
        <v>1883</v>
      </c>
      <c r="D132" s="200" t="e">
        <v>#N/A</v>
      </c>
      <c r="E132" s="200" t="s">
        <v>559</v>
      </c>
      <c r="F132" s="252" t="s">
        <v>1884</v>
      </c>
      <c r="G132" s="200" t="s">
        <v>1987</v>
      </c>
      <c r="H132" s="200" t="s">
        <v>1606</v>
      </c>
      <c r="I132" s="200" t="s">
        <v>555</v>
      </c>
      <c r="J132" s="200" t="s">
        <v>244</v>
      </c>
      <c r="K132" s="196" t="s">
        <v>272</v>
      </c>
      <c r="L132" s="200" t="s">
        <v>272</v>
      </c>
      <c r="M132" s="200" t="s">
        <v>1882</v>
      </c>
      <c r="N132" s="200" t="s">
        <v>1123</v>
      </c>
      <c r="O132" s="200" t="s">
        <v>555</v>
      </c>
      <c r="P132" s="201" t="s">
        <v>57</v>
      </c>
      <c r="Q132" s="204">
        <v>42422</v>
      </c>
      <c r="R132" s="204">
        <v>44295</v>
      </c>
    </row>
    <row r="133" spans="2:18" ht="81.75" customHeight="1">
      <c r="B133" s="197">
        <v>129</v>
      </c>
      <c r="C133" s="200" t="s">
        <v>1885</v>
      </c>
      <c r="D133" s="200" t="e">
        <v>#N/A</v>
      </c>
      <c r="E133" s="200" t="s">
        <v>559</v>
      </c>
      <c r="F133" s="252" t="s">
        <v>1886</v>
      </c>
      <c r="G133" s="200" t="s">
        <v>1987</v>
      </c>
      <c r="H133" s="200" t="s">
        <v>1606</v>
      </c>
      <c r="I133" s="200" t="s">
        <v>555</v>
      </c>
      <c r="J133" s="200" t="s">
        <v>244</v>
      </c>
      <c r="K133" s="196" t="s">
        <v>272</v>
      </c>
      <c r="L133" s="200" t="s">
        <v>272</v>
      </c>
      <c r="M133" s="200" t="s">
        <v>1882</v>
      </c>
      <c r="N133" s="200" t="s">
        <v>1123</v>
      </c>
      <c r="O133" s="200" t="s">
        <v>555</v>
      </c>
      <c r="P133" s="201" t="s">
        <v>57</v>
      </c>
      <c r="Q133" s="204">
        <v>43515</v>
      </c>
      <c r="R133" s="204">
        <v>44301</v>
      </c>
    </row>
    <row r="134" spans="2:18" ht="81.75" customHeight="1">
      <c r="B134" s="197">
        <v>130</v>
      </c>
      <c r="C134" s="200" t="s">
        <v>1887</v>
      </c>
      <c r="D134" s="200" t="e">
        <v>#N/A</v>
      </c>
      <c r="E134" s="200" t="s">
        <v>559</v>
      </c>
      <c r="F134" s="252" t="s">
        <v>1888</v>
      </c>
      <c r="G134" s="200" t="s">
        <v>45</v>
      </c>
      <c r="H134" s="200" t="s">
        <v>1606</v>
      </c>
      <c r="I134" s="200" t="s">
        <v>555</v>
      </c>
      <c r="J134" s="200" t="s">
        <v>244</v>
      </c>
      <c r="K134" s="196" t="s">
        <v>272</v>
      </c>
      <c r="L134" s="200" t="s">
        <v>272</v>
      </c>
      <c r="M134" s="200" t="s">
        <v>1889</v>
      </c>
      <c r="N134" s="200" t="s">
        <v>1123</v>
      </c>
      <c r="O134" s="200" t="s">
        <v>555</v>
      </c>
      <c r="P134" s="201" t="s">
        <v>61</v>
      </c>
      <c r="Q134" s="204">
        <v>42265</v>
      </c>
      <c r="R134" s="204">
        <v>44281</v>
      </c>
    </row>
    <row r="135" spans="2:18" ht="81.75" customHeight="1">
      <c r="B135" s="197">
        <v>131</v>
      </c>
      <c r="C135" s="200" t="s">
        <v>1890</v>
      </c>
      <c r="D135" s="200" t="e">
        <v>#N/A</v>
      </c>
      <c r="E135" s="200" t="s">
        <v>560</v>
      </c>
      <c r="F135" s="252" t="s">
        <v>2101</v>
      </c>
      <c r="G135" s="200" t="s">
        <v>45</v>
      </c>
      <c r="H135" s="200" t="s">
        <v>1606</v>
      </c>
      <c r="I135" s="200" t="s">
        <v>555</v>
      </c>
      <c r="J135" s="200" t="s">
        <v>244</v>
      </c>
      <c r="K135" s="196" t="s">
        <v>272</v>
      </c>
      <c r="L135" s="200" t="s">
        <v>272</v>
      </c>
      <c r="M135" s="200" t="s">
        <v>1891</v>
      </c>
      <c r="N135" s="200" t="s">
        <v>1123</v>
      </c>
      <c r="O135" s="200" t="s">
        <v>555</v>
      </c>
      <c r="P135" s="201" t="s">
        <v>561</v>
      </c>
      <c r="Q135" s="204">
        <v>41927</v>
      </c>
      <c r="R135" s="204">
        <v>44295</v>
      </c>
    </row>
    <row r="136" spans="2:18" ht="81.75" customHeight="1">
      <c r="B136" s="197">
        <v>132</v>
      </c>
      <c r="C136" s="200" t="s">
        <v>1892</v>
      </c>
      <c r="D136" s="200" t="e">
        <v>#N/A</v>
      </c>
      <c r="E136" s="200" t="s">
        <v>560</v>
      </c>
      <c r="F136" s="252" t="s">
        <v>2102</v>
      </c>
      <c r="G136" s="200" t="s">
        <v>1987</v>
      </c>
      <c r="H136" s="200" t="s">
        <v>1606</v>
      </c>
      <c r="I136" s="200" t="s">
        <v>555</v>
      </c>
      <c r="J136" s="200" t="s">
        <v>244</v>
      </c>
      <c r="K136" s="196" t="s">
        <v>272</v>
      </c>
      <c r="L136" s="200" t="s">
        <v>272</v>
      </c>
      <c r="M136" s="200" t="s">
        <v>1891</v>
      </c>
      <c r="N136" s="200" t="s">
        <v>1123</v>
      </c>
      <c r="O136" s="200" t="s">
        <v>555</v>
      </c>
      <c r="P136" s="201" t="s">
        <v>561</v>
      </c>
      <c r="Q136" s="204">
        <v>41927</v>
      </c>
      <c r="R136" s="204">
        <v>44286</v>
      </c>
    </row>
    <row r="137" spans="2:18" ht="81.75" customHeight="1">
      <c r="B137" s="197">
        <v>133</v>
      </c>
      <c r="C137" s="200" t="s">
        <v>2103</v>
      </c>
      <c r="D137" s="200" t="e">
        <v>#N/A</v>
      </c>
      <c r="E137" s="200" t="s">
        <v>559</v>
      </c>
      <c r="F137" s="252" t="s">
        <v>2104</v>
      </c>
      <c r="G137" s="200" t="s">
        <v>46</v>
      </c>
      <c r="H137" s="200" t="s">
        <v>1606</v>
      </c>
      <c r="I137" s="200" t="s">
        <v>555</v>
      </c>
      <c r="J137" s="200" t="s">
        <v>244</v>
      </c>
      <c r="K137" s="196" t="s">
        <v>272</v>
      </c>
      <c r="L137" s="200" t="s">
        <v>272</v>
      </c>
      <c r="M137" s="200" t="s">
        <v>1893</v>
      </c>
      <c r="N137" s="200" t="s">
        <v>1123</v>
      </c>
      <c r="O137" s="200" t="s">
        <v>555</v>
      </c>
      <c r="P137" s="201" t="s">
        <v>57</v>
      </c>
      <c r="Q137" s="204">
        <v>41927</v>
      </c>
      <c r="R137" s="204" t="s">
        <v>1621</v>
      </c>
    </row>
    <row r="138" spans="2:18" ht="81.75" customHeight="1">
      <c r="B138" s="197">
        <v>134</v>
      </c>
      <c r="C138" s="200" t="s">
        <v>1894</v>
      </c>
      <c r="D138" s="200" t="e">
        <v>#N/A</v>
      </c>
      <c r="E138" s="200" t="s">
        <v>559</v>
      </c>
      <c r="F138" s="252" t="s">
        <v>1895</v>
      </c>
      <c r="G138" s="200" t="s">
        <v>1987</v>
      </c>
      <c r="H138" s="200" t="s">
        <v>1606</v>
      </c>
      <c r="I138" s="200" t="s">
        <v>555</v>
      </c>
      <c r="J138" s="200" t="s">
        <v>244</v>
      </c>
      <c r="K138" s="196" t="s">
        <v>272</v>
      </c>
      <c r="L138" s="200" t="s">
        <v>272</v>
      </c>
      <c r="M138" s="200" t="s">
        <v>1896</v>
      </c>
      <c r="N138" s="200" t="s">
        <v>1123</v>
      </c>
      <c r="O138" s="200" t="s">
        <v>555</v>
      </c>
      <c r="P138" s="201" t="s">
        <v>57</v>
      </c>
      <c r="Q138" s="204">
        <v>42370</v>
      </c>
      <c r="R138" s="204" t="s">
        <v>1621</v>
      </c>
    </row>
    <row r="139" spans="2:18" ht="81.75" customHeight="1">
      <c r="B139" s="197">
        <v>135</v>
      </c>
      <c r="C139" s="200" t="s">
        <v>1747</v>
      </c>
      <c r="D139" s="200" t="e">
        <v>#N/A</v>
      </c>
      <c r="E139" s="200" t="s">
        <v>560</v>
      </c>
      <c r="F139" s="252" t="s">
        <v>1897</v>
      </c>
      <c r="G139" s="200" t="s">
        <v>45</v>
      </c>
      <c r="H139" s="200" t="s">
        <v>1606</v>
      </c>
      <c r="I139" s="200" t="s">
        <v>555</v>
      </c>
      <c r="J139" s="200" t="s">
        <v>244</v>
      </c>
      <c r="K139" s="196" t="s">
        <v>272</v>
      </c>
      <c r="L139" s="200" t="s">
        <v>272</v>
      </c>
      <c r="M139" s="200" t="s">
        <v>1878</v>
      </c>
      <c r="N139" s="200" t="s">
        <v>656</v>
      </c>
      <c r="O139" s="200" t="s">
        <v>1898</v>
      </c>
      <c r="P139" s="201" t="s">
        <v>561</v>
      </c>
      <c r="Q139" s="204" t="s">
        <v>1899</v>
      </c>
      <c r="R139" s="204">
        <v>44201</v>
      </c>
    </row>
    <row r="140" spans="2:18" ht="81.75" customHeight="1">
      <c r="B140" s="197">
        <v>136</v>
      </c>
      <c r="C140" s="200" t="s">
        <v>723</v>
      </c>
      <c r="D140" s="200" t="e">
        <v>#N/A</v>
      </c>
      <c r="E140" s="200" t="s">
        <v>560</v>
      </c>
      <c r="F140" s="252" t="s">
        <v>1900</v>
      </c>
      <c r="G140" s="200" t="s">
        <v>45</v>
      </c>
      <c r="H140" s="200" t="s">
        <v>1606</v>
      </c>
      <c r="I140" s="200" t="s">
        <v>555</v>
      </c>
      <c r="J140" s="200" t="s">
        <v>244</v>
      </c>
      <c r="K140" s="196" t="s">
        <v>272</v>
      </c>
      <c r="L140" s="200" t="s">
        <v>272</v>
      </c>
      <c r="M140" s="200" t="s">
        <v>1901</v>
      </c>
      <c r="N140" s="200" t="s">
        <v>1123</v>
      </c>
      <c r="O140" s="200" t="s">
        <v>555</v>
      </c>
      <c r="P140" s="201" t="s">
        <v>561</v>
      </c>
      <c r="Q140" s="204">
        <v>43339</v>
      </c>
      <c r="R140" s="204" t="s">
        <v>1621</v>
      </c>
    </row>
    <row r="141" spans="2:18" ht="81.75" customHeight="1">
      <c r="B141" s="197">
        <v>137</v>
      </c>
      <c r="C141" s="200" t="s">
        <v>1902</v>
      </c>
      <c r="D141" s="200" t="e">
        <v>#N/A</v>
      </c>
      <c r="E141" s="200" t="s">
        <v>560</v>
      </c>
      <c r="F141" s="252" t="s">
        <v>1903</v>
      </c>
      <c r="G141" s="200" t="s">
        <v>45</v>
      </c>
      <c r="H141" s="200" t="s">
        <v>1606</v>
      </c>
      <c r="I141" s="200" t="s">
        <v>555</v>
      </c>
      <c r="J141" s="200" t="s">
        <v>244</v>
      </c>
      <c r="K141" s="196" t="s">
        <v>272</v>
      </c>
      <c r="L141" s="200" t="s">
        <v>272</v>
      </c>
      <c r="M141" s="200" t="s">
        <v>1878</v>
      </c>
      <c r="N141" s="200" t="s">
        <v>1123</v>
      </c>
      <c r="O141" s="200" t="s">
        <v>555</v>
      </c>
      <c r="P141" s="201" t="s">
        <v>561</v>
      </c>
      <c r="Q141" s="204">
        <v>43339</v>
      </c>
      <c r="R141" s="204" t="s">
        <v>1621</v>
      </c>
    </row>
    <row r="142" spans="2:18" ht="81.75" customHeight="1">
      <c r="B142" s="197">
        <v>138</v>
      </c>
      <c r="C142" s="200" t="s">
        <v>1904</v>
      </c>
      <c r="D142" s="200" t="e">
        <v>#N/A</v>
      </c>
      <c r="E142" s="200" t="s">
        <v>559</v>
      </c>
      <c r="F142" s="252" t="s">
        <v>1905</v>
      </c>
      <c r="G142" s="200" t="s">
        <v>1987</v>
      </c>
      <c r="H142" s="200" t="s">
        <v>1606</v>
      </c>
      <c r="I142" s="200" t="s">
        <v>1115</v>
      </c>
      <c r="J142" s="200" t="s">
        <v>244</v>
      </c>
      <c r="K142" s="196" t="s">
        <v>272</v>
      </c>
      <c r="L142" s="200" t="s">
        <v>272</v>
      </c>
      <c r="M142" s="200" t="s">
        <v>1906</v>
      </c>
      <c r="N142" s="200" t="s">
        <v>1123</v>
      </c>
      <c r="O142" s="200" t="s">
        <v>555</v>
      </c>
      <c r="P142" s="201" t="s">
        <v>57</v>
      </c>
      <c r="Q142" s="204">
        <v>42370</v>
      </c>
      <c r="R142" s="204" t="s">
        <v>1621</v>
      </c>
    </row>
    <row r="143" spans="2:18" ht="81.75" customHeight="1">
      <c r="B143" s="197">
        <v>139</v>
      </c>
      <c r="C143" s="200" t="s">
        <v>1907</v>
      </c>
      <c r="D143" s="200" t="e">
        <v>#N/A</v>
      </c>
      <c r="E143" s="200" t="s">
        <v>559</v>
      </c>
      <c r="F143" s="252" t="s">
        <v>1908</v>
      </c>
      <c r="G143" s="200" t="s">
        <v>1987</v>
      </c>
      <c r="H143" s="200" t="s">
        <v>1606</v>
      </c>
      <c r="I143" s="200" t="s">
        <v>1116</v>
      </c>
      <c r="J143" s="200" t="s">
        <v>244</v>
      </c>
      <c r="K143" s="196" t="s">
        <v>272</v>
      </c>
      <c r="L143" s="200" t="s">
        <v>272</v>
      </c>
      <c r="M143" s="200" t="s">
        <v>1906</v>
      </c>
      <c r="N143" s="200" t="s">
        <v>1123</v>
      </c>
      <c r="O143" s="200" t="s">
        <v>555</v>
      </c>
      <c r="P143" s="201" t="s">
        <v>57</v>
      </c>
      <c r="Q143" s="204">
        <v>42370</v>
      </c>
      <c r="R143" s="204" t="s">
        <v>1621</v>
      </c>
    </row>
    <row r="144" spans="2:18" ht="81.75" customHeight="1">
      <c r="B144" s="197">
        <v>140</v>
      </c>
      <c r="C144" s="200" t="s">
        <v>1909</v>
      </c>
      <c r="D144" s="200" t="e">
        <v>#N/A</v>
      </c>
      <c r="E144" s="200" t="s">
        <v>559</v>
      </c>
      <c r="F144" s="252" t="s">
        <v>1910</v>
      </c>
      <c r="G144" s="200" t="s">
        <v>121</v>
      </c>
      <c r="H144" s="200" t="s">
        <v>1606</v>
      </c>
      <c r="I144" s="200" t="s">
        <v>1116</v>
      </c>
      <c r="J144" s="200" t="s">
        <v>244</v>
      </c>
      <c r="K144" s="196" t="s">
        <v>272</v>
      </c>
      <c r="L144" s="200" t="s">
        <v>272</v>
      </c>
      <c r="M144" s="200" t="s">
        <v>1911</v>
      </c>
      <c r="N144" s="200" t="s">
        <v>1123</v>
      </c>
      <c r="O144" s="200" t="s">
        <v>555</v>
      </c>
      <c r="P144" s="201" t="s">
        <v>561</v>
      </c>
      <c r="Q144" s="204">
        <v>42370</v>
      </c>
      <c r="R144" s="204" t="s">
        <v>1621</v>
      </c>
    </row>
    <row r="145" spans="2:18" ht="81.75" customHeight="1">
      <c r="B145" s="197">
        <v>141</v>
      </c>
      <c r="C145" s="200" t="s">
        <v>1912</v>
      </c>
      <c r="D145" s="200" t="e">
        <v>#N/A</v>
      </c>
      <c r="E145" s="200" t="s">
        <v>559</v>
      </c>
      <c r="F145" s="252" t="s">
        <v>2105</v>
      </c>
      <c r="G145" s="200" t="s">
        <v>1987</v>
      </c>
      <c r="H145" s="200" t="s">
        <v>1606</v>
      </c>
      <c r="I145" s="200" t="s">
        <v>555</v>
      </c>
      <c r="J145" s="200" t="s">
        <v>244</v>
      </c>
      <c r="K145" s="196" t="s">
        <v>272</v>
      </c>
      <c r="L145" s="200" t="s">
        <v>272</v>
      </c>
      <c r="M145" s="200" t="s">
        <v>1901</v>
      </c>
      <c r="N145" s="200" t="s">
        <v>1123</v>
      </c>
      <c r="O145" s="200" t="s">
        <v>555</v>
      </c>
      <c r="P145" s="201" t="s">
        <v>60</v>
      </c>
      <c r="Q145" s="204">
        <v>42370</v>
      </c>
      <c r="R145" s="204" t="s">
        <v>1621</v>
      </c>
    </row>
    <row r="146" spans="2:18" ht="81.75" customHeight="1">
      <c r="B146" s="197">
        <v>142</v>
      </c>
      <c r="C146" s="200" t="s">
        <v>2106</v>
      </c>
      <c r="D146" s="200" t="e">
        <v>#N/A</v>
      </c>
      <c r="E146" s="200" t="s">
        <v>559</v>
      </c>
      <c r="F146" s="252" t="s">
        <v>2107</v>
      </c>
      <c r="G146" s="200" t="s">
        <v>1987</v>
      </c>
      <c r="H146" s="200" t="s">
        <v>1606</v>
      </c>
      <c r="I146" s="200" t="s">
        <v>555</v>
      </c>
      <c r="J146" s="200" t="s">
        <v>244</v>
      </c>
      <c r="K146" s="196" t="s">
        <v>272</v>
      </c>
      <c r="L146" s="200" t="s">
        <v>272</v>
      </c>
      <c r="M146" s="200" t="s">
        <v>1901</v>
      </c>
      <c r="N146" s="200" t="s">
        <v>1123</v>
      </c>
      <c r="O146" s="200" t="s">
        <v>555</v>
      </c>
      <c r="P146" s="201" t="s">
        <v>60</v>
      </c>
      <c r="Q146" s="204">
        <v>42371</v>
      </c>
      <c r="R146" s="204" t="s">
        <v>1621</v>
      </c>
    </row>
    <row r="147" spans="2:18" ht="81.75" customHeight="1">
      <c r="B147" s="197">
        <v>143</v>
      </c>
      <c r="C147" s="200" t="s">
        <v>2108</v>
      </c>
      <c r="D147" s="200" t="e">
        <v>#N/A</v>
      </c>
      <c r="E147" s="200" t="s">
        <v>559</v>
      </c>
      <c r="F147" s="252" t="s">
        <v>2109</v>
      </c>
      <c r="G147" s="200" t="s">
        <v>1987</v>
      </c>
      <c r="H147" s="200" t="s">
        <v>1606</v>
      </c>
      <c r="I147" s="200" t="s">
        <v>555</v>
      </c>
      <c r="J147" s="200" t="s">
        <v>244</v>
      </c>
      <c r="K147" s="196" t="s">
        <v>82</v>
      </c>
      <c r="L147" s="200" t="s">
        <v>1601</v>
      </c>
      <c r="M147" s="200" t="s">
        <v>1913</v>
      </c>
      <c r="N147" s="200" t="s">
        <v>656</v>
      </c>
      <c r="O147" s="200" t="s">
        <v>1914</v>
      </c>
      <c r="P147" s="201" t="s">
        <v>59</v>
      </c>
      <c r="Q147" s="204">
        <v>37662</v>
      </c>
      <c r="R147" s="204" t="s">
        <v>1834</v>
      </c>
    </row>
    <row r="148" spans="2:18" ht="81.75" customHeight="1">
      <c r="B148" s="197">
        <v>144</v>
      </c>
      <c r="C148" s="200" t="s">
        <v>2110</v>
      </c>
      <c r="D148" s="200" t="e">
        <v>#N/A</v>
      </c>
      <c r="E148" s="200" t="s">
        <v>559</v>
      </c>
      <c r="F148" s="252" t="s">
        <v>2111</v>
      </c>
      <c r="G148" s="200" t="s">
        <v>1987</v>
      </c>
      <c r="H148" s="200" t="s">
        <v>1606</v>
      </c>
      <c r="I148" s="200" t="s">
        <v>555</v>
      </c>
      <c r="J148" s="200" t="s">
        <v>244</v>
      </c>
      <c r="K148" s="196" t="s">
        <v>82</v>
      </c>
      <c r="L148" s="200" t="s">
        <v>1601</v>
      </c>
      <c r="M148" s="200" t="s">
        <v>1913</v>
      </c>
      <c r="N148" s="200" t="s">
        <v>656</v>
      </c>
      <c r="O148" s="200" t="s">
        <v>1914</v>
      </c>
      <c r="P148" s="201" t="s">
        <v>59</v>
      </c>
      <c r="Q148" s="204">
        <v>43013</v>
      </c>
      <c r="R148" s="204" t="s">
        <v>1834</v>
      </c>
    </row>
    <row r="149" spans="2:18" ht="81.75" customHeight="1">
      <c r="B149" s="197">
        <v>145</v>
      </c>
      <c r="C149" s="200" t="s">
        <v>1915</v>
      </c>
      <c r="D149" s="200" t="e">
        <v>#N/A</v>
      </c>
      <c r="E149" s="200" t="s">
        <v>559</v>
      </c>
      <c r="F149" s="252" t="s">
        <v>1915</v>
      </c>
      <c r="G149" s="200" t="s">
        <v>1987</v>
      </c>
      <c r="H149" s="200" t="s">
        <v>1606</v>
      </c>
      <c r="I149" s="200" t="s">
        <v>1116</v>
      </c>
      <c r="J149" s="200" t="s">
        <v>244</v>
      </c>
      <c r="K149" s="196" t="s">
        <v>83</v>
      </c>
      <c r="L149" s="200" t="s">
        <v>1601</v>
      </c>
      <c r="M149" s="200" t="s">
        <v>1913</v>
      </c>
      <c r="N149" s="200" t="s">
        <v>656</v>
      </c>
      <c r="O149" s="200" t="s">
        <v>1916</v>
      </c>
      <c r="P149" s="201" t="s">
        <v>60</v>
      </c>
      <c r="Q149" s="204">
        <v>37830</v>
      </c>
      <c r="R149" s="204" t="s">
        <v>1621</v>
      </c>
    </row>
    <row r="150" spans="2:18" ht="81.75" customHeight="1">
      <c r="B150" s="197">
        <v>146</v>
      </c>
      <c r="C150" s="200" t="s">
        <v>1917</v>
      </c>
      <c r="D150" s="200" t="e">
        <v>#N/A</v>
      </c>
      <c r="E150" s="200" t="s">
        <v>559</v>
      </c>
      <c r="F150" s="252" t="s">
        <v>1917</v>
      </c>
      <c r="G150" s="200" t="s">
        <v>44</v>
      </c>
      <c r="H150" s="200" t="s">
        <v>1606</v>
      </c>
      <c r="I150" s="200" t="s">
        <v>555</v>
      </c>
      <c r="J150" s="200" t="s">
        <v>244</v>
      </c>
      <c r="K150" s="196" t="s">
        <v>83</v>
      </c>
      <c r="L150" s="200" t="s">
        <v>83</v>
      </c>
      <c r="M150" s="200" t="s">
        <v>1913</v>
      </c>
      <c r="N150" s="200" t="s">
        <v>656</v>
      </c>
      <c r="O150" s="200" t="s">
        <v>1916</v>
      </c>
      <c r="P150" s="201" t="s">
        <v>561</v>
      </c>
      <c r="Q150" s="204">
        <v>42368</v>
      </c>
      <c r="R150" s="204" t="s">
        <v>1621</v>
      </c>
    </row>
    <row r="151" spans="2:18" ht="81.75" customHeight="1">
      <c r="B151" s="197">
        <v>147</v>
      </c>
      <c r="C151" s="200" t="s">
        <v>1918</v>
      </c>
      <c r="D151" s="200" t="e">
        <v>#N/A</v>
      </c>
      <c r="E151" s="200" t="s">
        <v>559</v>
      </c>
      <c r="F151" s="252" t="s">
        <v>1919</v>
      </c>
      <c r="G151" s="200" t="s">
        <v>44</v>
      </c>
      <c r="H151" s="200" t="s">
        <v>1606</v>
      </c>
      <c r="I151" s="200" t="s">
        <v>1116</v>
      </c>
      <c r="J151" s="200" t="s">
        <v>244</v>
      </c>
      <c r="K151" s="196" t="s">
        <v>83</v>
      </c>
      <c r="L151" s="200" t="s">
        <v>1601</v>
      </c>
      <c r="M151" s="200" t="s">
        <v>1913</v>
      </c>
      <c r="N151" s="200" t="s">
        <v>1123</v>
      </c>
      <c r="O151" s="200" t="s">
        <v>555</v>
      </c>
      <c r="P151" s="201" t="s">
        <v>561</v>
      </c>
      <c r="Q151" s="204">
        <v>43025</v>
      </c>
      <c r="R151" s="204" t="s">
        <v>1621</v>
      </c>
    </row>
    <row r="152" spans="2:18" ht="81.75" customHeight="1">
      <c r="B152" s="197">
        <v>148</v>
      </c>
      <c r="C152" s="200" t="s">
        <v>1920</v>
      </c>
      <c r="D152" s="200" t="e">
        <v>#N/A</v>
      </c>
      <c r="E152" s="200" t="s">
        <v>559</v>
      </c>
      <c r="F152" s="252" t="s">
        <v>1921</v>
      </c>
      <c r="G152" s="200" t="s">
        <v>46</v>
      </c>
      <c r="H152" s="200" t="s">
        <v>1606</v>
      </c>
      <c r="I152" s="200" t="s">
        <v>1116</v>
      </c>
      <c r="J152" s="200" t="s">
        <v>244</v>
      </c>
      <c r="K152" s="196" t="s">
        <v>83</v>
      </c>
      <c r="L152" s="200" t="s">
        <v>1601</v>
      </c>
      <c r="M152" s="200" t="s">
        <v>1913</v>
      </c>
      <c r="N152" s="200" t="s">
        <v>656</v>
      </c>
      <c r="O152" s="200" t="s">
        <v>1922</v>
      </c>
      <c r="P152" s="201" t="s">
        <v>561</v>
      </c>
      <c r="Q152" s="204">
        <v>41518</v>
      </c>
      <c r="R152" s="204" t="s">
        <v>1621</v>
      </c>
    </row>
    <row r="153" spans="2:18" ht="81.75" customHeight="1">
      <c r="B153" s="197">
        <v>149</v>
      </c>
      <c r="C153" s="200" t="s">
        <v>1923</v>
      </c>
      <c r="D153" s="200" t="e">
        <v>#N/A</v>
      </c>
      <c r="E153" s="200" t="s">
        <v>559</v>
      </c>
      <c r="F153" s="252" t="s">
        <v>1924</v>
      </c>
      <c r="G153" s="200" t="s">
        <v>1987</v>
      </c>
      <c r="H153" s="200" t="s">
        <v>1606</v>
      </c>
      <c r="I153" s="200" t="s">
        <v>555</v>
      </c>
      <c r="J153" s="200" t="s">
        <v>244</v>
      </c>
      <c r="K153" s="196" t="s">
        <v>83</v>
      </c>
      <c r="L153" s="200" t="s">
        <v>83</v>
      </c>
      <c r="M153" s="200" t="s">
        <v>1913</v>
      </c>
      <c r="N153" s="200" t="s">
        <v>1123</v>
      </c>
      <c r="O153" s="200" t="s">
        <v>555</v>
      </c>
      <c r="P153" s="201" t="s">
        <v>60</v>
      </c>
      <c r="Q153" s="204">
        <v>41444</v>
      </c>
      <c r="R153" s="204" t="s">
        <v>1621</v>
      </c>
    </row>
    <row r="154" spans="2:18" ht="81.75" customHeight="1">
      <c r="B154" s="197">
        <v>150</v>
      </c>
      <c r="C154" s="200" t="s">
        <v>2112</v>
      </c>
      <c r="D154" s="200" t="e">
        <v>#N/A</v>
      </c>
      <c r="E154" s="200" t="s">
        <v>559</v>
      </c>
      <c r="F154" s="252" t="s">
        <v>2112</v>
      </c>
      <c r="G154" s="200" t="s">
        <v>1987</v>
      </c>
      <c r="H154" s="200" t="s">
        <v>1606</v>
      </c>
      <c r="I154" s="200" t="s">
        <v>555</v>
      </c>
      <c r="J154" s="200" t="s">
        <v>244</v>
      </c>
      <c r="K154" s="196" t="s">
        <v>83</v>
      </c>
      <c r="L154" s="200" t="s">
        <v>83</v>
      </c>
      <c r="M154" s="200" t="s">
        <v>1913</v>
      </c>
      <c r="N154" s="200" t="s">
        <v>1123</v>
      </c>
      <c r="O154" s="200" t="s">
        <v>555</v>
      </c>
      <c r="P154" s="201" t="s">
        <v>58</v>
      </c>
      <c r="Q154" s="204">
        <v>43018</v>
      </c>
      <c r="R154" s="204" t="s">
        <v>1621</v>
      </c>
    </row>
    <row r="155" spans="2:18" ht="81.75" customHeight="1">
      <c r="B155" s="197">
        <v>151</v>
      </c>
      <c r="C155" s="200" t="s">
        <v>2113</v>
      </c>
      <c r="D155" s="200" t="e">
        <v>#N/A</v>
      </c>
      <c r="E155" s="200" t="s">
        <v>559</v>
      </c>
      <c r="F155" s="252" t="s">
        <v>2114</v>
      </c>
      <c r="G155" s="200" t="s">
        <v>1987</v>
      </c>
      <c r="H155" s="200" t="s">
        <v>1606</v>
      </c>
      <c r="I155" s="200" t="s">
        <v>1116</v>
      </c>
      <c r="J155" s="200" t="s">
        <v>244</v>
      </c>
      <c r="K155" s="196" t="s">
        <v>83</v>
      </c>
      <c r="L155" s="200" t="s">
        <v>83</v>
      </c>
      <c r="M155" s="200" t="s">
        <v>1913</v>
      </c>
      <c r="N155" s="200" t="s">
        <v>1123</v>
      </c>
      <c r="O155" s="200" t="s">
        <v>555</v>
      </c>
      <c r="P155" s="201" t="s">
        <v>59</v>
      </c>
      <c r="Q155" s="204">
        <v>38596</v>
      </c>
      <c r="R155" s="204" t="s">
        <v>1621</v>
      </c>
    </row>
    <row r="156" spans="2:18" ht="81.75" customHeight="1">
      <c r="B156" s="197">
        <v>152</v>
      </c>
      <c r="C156" s="200" t="s">
        <v>1925</v>
      </c>
      <c r="D156" s="200" t="e">
        <v>#N/A</v>
      </c>
      <c r="E156" s="200" t="s">
        <v>559</v>
      </c>
      <c r="F156" s="252" t="s">
        <v>1926</v>
      </c>
      <c r="G156" s="200" t="s">
        <v>1987</v>
      </c>
      <c r="H156" s="200" t="s">
        <v>1606</v>
      </c>
      <c r="I156" s="200" t="s">
        <v>1116</v>
      </c>
      <c r="J156" s="200" t="s">
        <v>244</v>
      </c>
      <c r="K156" s="196" t="s">
        <v>83</v>
      </c>
      <c r="L156" s="200" t="s">
        <v>83</v>
      </c>
      <c r="M156" s="200" t="s">
        <v>1913</v>
      </c>
      <c r="N156" s="200" t="s">
        <v>656</v>
      </c>
      <c r="O156" s="200" t="s">
        <v>1916</v>
      </c>
      <c r="P156" s="201" t="s">
        <v>58</v>
      </c>
      <c r="Q156" s="204">
        <v>42361</v>
      </c>
      <c r="R156" s="204" t="s">
        <v>1621</v>
      </c>
    </row>
    <row r="157" spans="2:18" ht="81.75" customHeight="1">
      <c r="B157" s="197">
        <v>153</v>
      </c>
      <c r="C157" s="205" t="s">
        <v>2115</v>
      </c>
      <c r="D157" s="205" t="e">
        <v>#N/A</v>
      </c>
      <c r="E157" s="205" t="s">
        <v>559</v>
      </c>
      <c r="F157" s="252" t="s">
        <v>2116</v>
      </c>
      <c r="G157" s="205" t="s">
        <v>46</v>
      </c>
      <c r="H157" s="205" t="s">
        <v>1606</v>
      </c>
      <c r="I157" s="205" t="s">
        <v>1116</v>
      </c>
      <c r="J157" s="205" t="s">
        <v>244</v>
      </c>
      <c r="K157" s="95" t="s">
        <v>83</v>
      </c>
      <c r="L157" s="205" t="s">
        <v>83</v>
      </c>
      <c r="M157" s="205" t="s">
        <v>1927</v>
      </c>
      <c r="N157" s="205" t="s">
        <v>1123</v>
      </c>
      <c r="O157" s="205" t="s">
        <v>555</v>
      </c>
      <c r="P157" s="201" t="s">
        <v>561</v>
      </c>
      <c r="Q157" s="204">
        <v>41234</v>
      </c>
      <c r="R157" s="204">
        <v>44260</v>
      </c>
    </row>
    <row r="158" spans="2:18" ht="81.75" customHeight="1">
      <c r="B158" s="197">
        <v>154</v>
      </c>
      <c r="C158" s="205" t="s">
        <v>2117</v>
      </c>
      <c r="D158" s="205" t="e">
        <v>#N/A</v>
      </c>
      <c r="E158" s="205" t="s">
        <v>559</v>
      </c>
      <c r="F158" s="252" t="s">
        <v>2118</v>
      </c>
      <c r="G158" s="205" t="s">
        <v>44</v>
      </c>
      <c r="H158" s="205" t="s">
        <v>1606</v>
      </c>
      <c r="I158" s="205" t="s">
        <v>1115</v>
      </c>
      <c r="J158" s="205" t="s">
        <v>244</v>
      </c>
      <c r="K158" s="95" t="s">
        <v>83</v>
      </c>
      <c r="L158" s="205" t="s">
        <v>83</v>
      </c>
      <c r="M158" s="205" t="s">
        <v>1927</v>
      </c>
      <c r="N158" s="205" t="s">
        <v>1123</v>
      </c>
      <c r="O158" s="205" t="s">
        <v>555</v>
      </c>
      <c r="P158" s="201" t="s">
        <v>59</v>
      </c>
      <c r="Q158" s="204">
        <v>41953</v>
      </c>
      <c r="R158" s="204" t="s">
        <v>1621</v>
      </c>
    </row>
    <row r="159" spans="2:18" ht="81.75" customHeight="1">
      <c r="B159" s="197">
        <v>155</v>
      </c>
      <c r="C159" s="205" t="s">
        <v>2119</v>
      </c>
      <c r="D159" s="205" t="e">
        <v>#N/A</v>
      </c>
      <c r="E159" s="205" t="s">
        <v>560</v>
      </c>
      <c r="F159" s="252" t="s">
        <v>2120</v>
      </c>
      <c r="G159" s="205" t="s">
        <v>46</v>
      </c>
      <c r="H159" s="205" t="s">
        <v>1606</v>
      </c>
      <c r="I159" s="205" t="s">
        <v>555</v>
      </c>
      <c r="J159" s="205" t="s">
        <v>244</v>
      </c>
      <c r="K159" s="95" t="s">
        <v>83</v>
      </c>
      <c r="L159" s="205" t="s">
        <v>83</v>
      </c>
      <c r="M159" s="205" t="s">
        <v>1928</v>
      </c>
      <c r="N159" s="205" t="s">
        <v>1123</v>
      </c>
      <c r="O159" s="205" t="s">
        <v>555</v>
      </c>
      <c r="P159" s="201" t="s">
        <v>59</v>
      </c>
      <c r="Q159" s="204">
        <v>42055</v>
      </c>
      <c r="R159" s="204" t="s">
        <v>1621</v>
      </c>
    </row>
    <row r="160" spans="2:18" ht="81.75" customHeight="1">
      <c r="B160" s="197">
        <v>156</v>
      </c>
      <c r="C160" s="205" t="s">
        <v>1929</v>
      </c>
      <c r="D160" s="205" t="e">
        <v>#N/A</v>
      </c>
      <c r="E160" s="205" t="s">
        <v>559</v>
      </c>
      <c r="F160" s="252" t="s">
        <v>1930</v>
      </c>
      <c r="G160" s="205" t="s">
        <v>44</v>
      </c>
      <c r="H160" s="205" t="s">
        <v>1606</v>
      </c>
      <c r="I160" s="205" t="s">
        <v>555</v>
      </c>
      <c r="J160" s="205" t="s">
        <v>244</v>
      </c>
      <c r="K160" s="95" t="s">
        <v>83</v>
      </c>
      <c r="L160" s="205" t="s">
        <v>83</v>
      </c>
      <c r="M160" s="205" t="s">
        <v>1928</v>
      </c>
      <c r="N160" s="205" t="s">
        <v>1123</v>
      </c>
      <c r="O160" s="205" t="s">
        <v>555</v>
      </c>
      <c r="P160" s="201" t="s">
        <v>561</v>
      </c>
      <c r="Q160" s="204">
        <v>41740</v>
      </c>
      <c r="R160" s="204" t="s">
        <v>1931</v>
      </c>
    </row>
    <row r="161" spans="2:18" ht="81.75" customHeight="1">
      <c r="B161" s="197">
        <v>157</v>
      </c>
      <c r="C161" s="205" t="s">
        <v>2121</v>
      </c>
      <c r="D161" s="205" t="e">
        <v>#N/A</v>
      </c>
      <c r="E161" s="205" t="s">
        <v>560</v>
      </c>
      <c r="F161" s="252" t="s">
        <v>2122</v>
      </c>
      <c r="G161" s="205" t="s">
        <v>44</v>
      </c>
      <c r="H161" s="205" t="s">
        <v>1606</v>
      </c>
      <c r="I161" s="205" t="s">
        <v>555</v>
      </c>
      <c r="J161" s="205" t="s">
        <v>244</v>
      </c>
      <c r="K161" s="95" t="s">
        <v>83</v>
      </c>
      <c r="L161" s="205" t="s">
        <v>83</v>
      </c>
      <c r="M161" s="205" t="s">
        <v>1932</v>
      </c>
      <c r="N161" s="205" t="s">
        <v>1123</v>
      </c>
      <c r="O161" s="205" t="s">
        <v>555</v>
      </c>
      <c r="P161" s="201" t="s">
        <v>561</v>
      </c>
      <c r="Q161" s="204">
        <v>41887</v>
      </c>
      <c r="R161" s="204" t="s">
        <v>1621</v>
      </c>
    </row>
    <row r="162" spans="2:18" ht="81.75" customHeight="1">
      <c r="B162" s="197">
        <v>158</v>
      </c>
      <c r="C162" s="205" t="s">
        <v>2123</v>
      </c>
      <c r="D162" s="205" t="e">
        <v>#N/A</v>
      </c>
      <c r="E162" s="205" t="s">
        <v>559</v>
      </c>
      <c r="F162" s="252" t="s">
        <v>2124</v>
      </c>
      <c r="G162" s="205" t="s">
        <v>46</v>
      </c>
      <c r="H162" s="205" t="s">
        <v>1606</v>
      </c>
      <c r="I162" s="205" t="s">
        <v>555</v>
      </c>
      <c r="J162" s="205" t="s">
        <v>244</v>
      </c>
      <c r="K162" s="95" t="s">
        <v>83</v>
      </c>
      <c r="L162" s="205" t="s">
        <v>83</v>
      </c>
      <c r="M162" s="205" t="s">
        <v>1933</v>
      </c>
      <c r="N162" s="205" t="s">
        <v>1123</v>
      </c>
      <c r="O162" s="205" t="s">
        <v>555</v>
      </c>
      <c r="P162" s="201" t="s">
        <v>561</v>
      </c>
      <c r="Q162" s="204">
        <v>42543</v>
      </c>
      <c r="R162" s="204" t="s">
        <v>1621</v>
      </c>
    </row>
    <row r="163" spans="2:18" ht="81.75" customHeight="1">
      <c r="B163" s="197">
        <v>159</v>
      </c>
      <c r="C163" s="205" t="s">
        <v>1934</v>
      </c>
      <c r="D163" s="205" t="e">
        <v>#N/A</v>
      </c>
      <c r="E163" s="205" t="s">
        <v>559</v>
      </c>
      <c r="F163" s="252" t="s">
        <v>2125</v>
      </c>
      <c r="G163" s="205" t="s">
        <v>46</v>
      </c>
      <c r="H163" s="205" t="s">
        <v>1606</v>
      </c>
      <c r="I163" s="205" t="s">
        <v>555</v>
      </c>
      <c r="J163" s="205" t="s">
        <v>244</v>
      </c>
      <c r="K163" s="95" t="s">
        <v>83</v>
      </c>
      <c r="L163" s="205" t="s">
        <v>83</v>
      </c>
      <c r="M163" s="205" t="s">
        <v>1933</v>
      </c>
      <c r="N163" s="205" t="s">
        <v>1123</v>
      </c>
      <c r="O163" s="205" t="s">
        <v>555</v>
      </c>
      <c r="P163" s="201" t="s">
        <v>561</v>
      </c>
      <c r="Q163" s="204">
        <v>41993</v>
      </c>
      <c r="R163" s="204" t="s">
        <v>1621</v>
      </c>
    </row>
    <row r="164" spans="2:18" ht="81.75" customHeight="1">
      <c r="B164" s="197">
        <v>160</v>
      </c>
      <c r="C164" s="205" t="s">
        <v>1935</v>
      </c>
      <c r="D164" s="205" t="e">
        <v>#N/A</v>
      </c>
      <c r="E164" s="205" t="s">
        <v>559</v>
      </c>
      <c r="F164" s="252" t="s">
        <v>2126</v>
      </c>
      <c r="G164" s="205" t="s">
        <v>1987</v>
      </c>
      <c r="H164" s="205" t="s">
        <v>1606</v>
      </c>
      <c r="I164" s="205" t="s">
        <v>555</v>
      </c>
      <c r="J164" s="205" t="s">
        <v>244</v>
      </c>
      <c r="K164" s="95" t="s">
        <v>83</v>
      </c>
      <c r="L164" s="205" t="s">
        <v>83</v>
      </c>
      <c r="M164" s="205" t="s">
        <v>1936</v>
      </c>
      <c r="N164" s="205" t="s">
        <v>1123</v>
      </c>
      <c r="O164" s="205" t="s">
        <v>555</v>
      </c>
      <c r="P164" s="201" t="s">
        <v>561</v>
      </c>
      <c r="Q164" s="204">
        <v>41974</v>
      </c>
      <c r="R164" s="204" t="s">
        <v>1621</v>
      </c>
    </row>
    <row r="165" spans="2:18" ht="81.75" customHeight="1">
      <c r="B165" s="197">
        <v>161</v>
      </c>
      <c r="C165" s="205" t="s">
        <v>2127</v>
      </c>
      <c r="D165" s="205" t="e">
        <v>#N/A</v>
      </c>
      <c r="E165" s="205" t="s">
        <v>559</v>
      </c>
      <c r="F165" s="252" t="s">
        <v>2128</v>
      </c>
      <c r="G165" s="205" t="s">
        <v>46</v>
      </c>
      <c r="H165" s="205" t="s">
        <v>1606</v>
      </c>
      <c r="I165" s="205" t="s">
        <v>555</v>
      </c>
      <c r="J165" s="205" t="s">
        <v>244</v>
      </c>
      <c r="K165" s="95" t="s">
        <v>83</v>
      </c>
      <c r="L165" s="205" t="s">
        <v>83</v>
      </c>
      <c r="M165" s="205" t="s">
        <v>1937</v>
      </c>
      <c r="N165" s="205" t="s">
        <v>656</v>
      </c>
      <c r="O165" s="205" t="s">
        <v>1938</v>
      </c>
      <c r="P165" s="201" t="s">
        <v>561</v>
      </c>
      <c r="Q165" s="204">
        <v>42002</v>
      </c>
      <c r="R165" s="204" t="s">
        <v>1621</v>
      </c>
    </row>
    <row r="166" spans="2:18" ht="81.75" customHeight="1">
      <c r="B166" s="197">
        <v>162</v>
      </c>
      <c r="C166" s="205" t="s">
        <v>2129</v>
      </c>
      <c r="D166" s="205" t="e">
        <v>#N/A</v>
      </c>
      <c r="E166" s="205" t="s">
        <v>559</v>
      </c>
      <c r="F166" s="252" t="s">
        <v>2130</v>
      </c>
      <c r="G166" s="205" t="s">
        <v>46</v>
      </c>
      <c r="H166" s="205" t="s">
        <v>1606</v>
      </c>
      <c r="I166" s="205" t="s">
        <v>555</v>
      </c>
      <c r="J166" s="205" t="s">
        <v>244</v>
      </c>
      <c r="K166" s="95" t="s">
        <v>83</v>
      </c>
      <c r="L166" s="205" t="s">
        <v>83</v>
      </c>
      <c r="M166" s="205" t="s">
        <v>1933</v>
      </c>
      <c r="N166" s="205" t="s">
        <v>1123</v>
      </c>
      <c r="O166" s="205" t="s">
        <v>555</v>
      </c>
      <c r="P166" s="201" t="s">
        <v>561</v>
      </c>
      <c r="Q166" s="204">
        <v>42002</v>
      </c>
      <c r="R166" s="204" t="s">
        <v>1621</v>
      </c>
    </row>
    <row r="167" spans="2:18" ht="81.75" customHeight="1">
      <c r="B167" s="197">
        <v>163</v>
      </c>
      <c r="C167" s="205" t="s">
        <v>1939</v>
      </c>
      <c r="D167" s="205" t="e">
        <v>#N/A</v>
      </c>
      <c r="E167" s="205" t="s">
        <v>560</v>
      </c>
      <c r="F167" s="252" t="s">
        <v>2131</v>
      </c>
      <c r="G167" s="205" t="s">
        <v>1987</v>
      </c>
      <c r="H167" s="205" t="s">
        <v>1606</v>
      </c>
      <c r="I167" s="205" t="s">
        <v>555</v>
      </c>
      <c r="J167" s="205" t="s">
        <v>244</v>
      </c>
      <c r="K167" s="95" t="s">
        <v>83</v>
      </c>
      <c r="L167" s="205" t="s">
        <v>83</v>
      </c>
      <c r="M167" s="205" t="s">
        <v>1937</v>
      </c>
      <c r="N167" s="205" t="s">
        <v>1123</v>
      </c>
      <c r="O167" s="205" t="s">
        <v>555</v>
      </c>
      <c r="P167" s="201" t="s">
        <v>60</v>
      </c>
      <c r="Q167" s="204">
        <v>42002</v>
      </c>
      <c r="R167" s="204" t="s">
        <v>1621</v>
      </c>
    </row>
    <row r="168" spans="2:18" ht="81.75" customHeight="1">
      <c r="B168" s="197">
        <v>164</v>
      </c>
      <c r="C168" s="205" t="s">
        <v>1940</v>
      </c>
      <c r="D168" s="205" t="e">
        <v>#N/A</v>
      </c>
      <c r="E168" s="205" t="s">
        <v>560</v>
      </c>
      <c r="F168" s="252" t="s">
        <v>2132</v>
      </c>
      <c r="G168" s="205" t="s">
        <v>46</v>
      </c>
      <c r="H168" s="205" t="s">
        <v>1606</v>
      </c>
      <c r="I168" s="205" t="s">
        <v>555</v>
      </c>
      <c r="J168" s="205" t="s">
        <v>244</v>
      </c>
      <c r="K168" s="95" t="s">
        <v>83</v>
      </c>
      <c r="L168" s="205" t="s">
        <v>83</v>
      </c>
      <c r="M168" s="205" t="s">
        <v>1941</v>
      </c>
      <c r="N168" s="205" t="s">
        <v>656</v>
      </c>
      <c r="O168" s="205" t="s">
        <v>1938</v>
      </c>
      <c r="P168" s="201" t="s">
        <v>561</v>
      </c>
      <c r="Q168" s="204">
        <v>42186</v>
      </c>
      <c r="R168" s="204" t="s">
        <v>1621</v>
      </c>
    </row>
    <row r="169" spans="2:18" ht="81.75" customHeight="1">
      <c r="B169" s="197">
        <v>165</v>
      </c>
      <c r="C169" s="205" t="s">
        <v>1942</v>
      </c>
      <c r="D169" s="205" t="e">
        <v>#N/A</v>
      </c>
      <c r="E169" s="205" t="s">
        <v>560</v>
      </c>
      <c r="F169" s="252" t="s">
        <v>2133</v>
      </c>
      <c r="G169" s="205" t="s">
        <v>46</v>
      </c>
      <c r="H169" s="205" t="s">
        <v>1606</v>
      </c>
      <c r="I169" s="205" t="s">
        <v>555</v>
      </c>
      <c r="J169" s="205" t="s">
        <v>244</v>
      </c>
      <c r="K169" s="95" t="s">
        <v>83</v>
      </c>
      <c r="L169" s="205" t="s">
        <v>83</v>
      </c>
      <c r="M169" s="205" t="s">
        <v>1943</v>
      </c>
      <c r="N169" s="205" t="s">
        <v>656</v>
      </c>
      <c r="O169" s="205" t="s">
        <v>1938</v>
      </c>
      <c r="P169" s="201" t="s">
        <v>561</v>
      </c>
      <c r="Q169" s="204">
        <v>42766</v>
      </c>
      <c r="R169" s="204" t="s">
        <v>1621</v>
      </c>
    </row>
    <row r="170" spans="2:18" ht="81.75" customHeight="1">
      <c r="B170" s="197">
        <v>166</v>
      </c>
      <c r="C170" s="205" t="s">
        <v>1944</v>
      </c>
      <c r="D170" s="205" t="e">
        <v>#N/A</v>
      </c>
      <c r="E170" s="205" t="s">
        <v>560</v>
      </c>
      <c r="F170" s="252" t="s">
        <v>2134</v>
      </c>
      <c r="G170" s="205" t="s">
        <v>44</v>
      </c>
      <c r="H170" s="205" t="s">
        <v>1606</v>
      </c>
      <c r="I170" s="205" t="s">
        <v>555</v>
      </c>
      <c r="J170" s="205" t="s">
        <v>244</v>
      </c>
      <c r="K170" s="95" t="s">
        <v>83</v>
      </c>
      <c r="L170" s="205" t="s">
        <v>83</v>
      </c>
      <c r="M170" s="205" t="s">
        <v>1945</v>
      </c>
      <c r="N170" s="205" t="s">
        <v>656</v>
      </c>
      <c r="O170" s="205" t="s">
        <v>1946</v>
      </c>
      <c r="P170" s="201" t="s">
        <v>561</v>
      </c>
      <c r="Q170" s="204">
        <v>42371</v>
      </c>
      <c r="R170" s="204" t="s">
        <v>1621</v>
      </c>
    </row>
    <row r="171" spans="2:18" ht="81.75" customHeight="1">
      <c r="B171" s="197">
        <v>167</v>
      </c>
      <c r="C171" s="205" t="s">
        <v>2135</v>
      </c>
      <c r="D171" s="205" t="e">
        <v>#N/A</v>
      </c>
      <c r="E171" s="205" t="s">
        <v>559</v>
      </c>
      <c r="F171" s="252" t="s">
        <v>2136</v>
      </c>
      <c r="G171" s="205" t="s">
        <v>46</v>
      </c>
      <c r="H171" s="205" t="s">
        <v>1606</v>
      </c>
      <c r="I171" s="205" t="s">
        <v>555</v>
      </c>
      <c r="J171" s="205" t="s">
        <v>244</v>
      </c>
      <c r="K171" s="95" t="s">
        <v>83</v>
      </c>
      <c r="L171" s="205" t="s">
        <v>83</v>
      </c>
      <c r="M171" s="205" t="s">
        <v>1947</v>
      </c>
      <c r="N171" s="205" t="s">
        <v>656</v>
      </c>
      <c r="O171" s="205" t="s">
        <v>1938</v>
      </c>
      <c r="P171" s="201" t="s">
        <v>561</v>
      </c>
      <c r="Q171" s="204">
        <v>41640</v>
      </c>
      <c r="R171" s="204" t="s">
        <v>1621</v>
      </c>
    </row>
    <row r="172" spans="2:18" ht="81.75" customHeight="1">
      <c r="B172" s="197">
        <v>168</v>
      </c>
      <c r="C172" s="205" t="s">
        <v>1948</v>
      </c>
      <c r="D172" s="205" t="e">
        <v>#N/A</v>
      </c>
      <c r="E172" s="205" t="s">
        <v>559</v>
      </c>
      <c r="F172" s="252" t="s">
        <v>2137</v>
      </c>
      <c r="G172" s="205" t="s">
        <v>44</v>
      </c>
      <c r="H172" s="205" t="s">
        <v>1606</v>
      </c>
      <c r="I172" s="205" t="s">
        <v>555</v>
      </c>
      <c r="J172" s="205" t="s">
        <v>244</v>
      </c>
      <c r="K172" s="95" t="s">
        <v>83</v>
      </c>
      <c r="L172" s="205" t="s">
        <v>83</v>
      </c>
      <c r="M172" s="205" t="s">
        <v>2138</v>
      </c>
      <c r="N172" s="205" t="s">
        <v>1123</v>
      </c>
      <c r="O172" s="205" t="s">
        <v>555</v>
      </c>
      <c r="P172" s="201" t="s">
        <v>60</v>
      </c>
      <c r="Q172" s="204">
        <v>40929</v>
      </c>
      <c r="R172" s="204" t="s">
        <v>1834</v>
      </c>
    </row>
    <row r="173" spans="2:18" ht="81.75" customHeight="1">
      <c r="B173" s="197">
        <v>169</v>
      </c>
      <c r="C173" s="205" t="s">
        <v>1949</v>
      </c>
      <c r="D173" s="205" t="e">
        <v>#N/A</v>
      </c>
      <c r="E173" s="205" t="s">
        <v>560</v>
      </c>
      <c r="F173" s="252" t="s">
        <v>2139</v>
      </c>
      <c r="G173" s="205" t="s">
        <v>1987</v>
      </c>
      <c r="H173" s="205" t="s">
        <v>1606</v>
      </c>
      <c r="I173" s="205" t="s">
        <v>1116</v>
      </c>
      <c r="J173" s="205" t="s">
        <v>244</v>
      </c>
      <c r="K173" s="95" t="s">
        <v>83</v>
      </c>
      <c r="L173" s="205" t="s">
        <v>83</v>
      </c>
      <c r="M173" s="205" t="s">
        <v>1950</v>
      </c>
      <c r="N173" s="205" t="s">
        <v>1123</v>
      </c>
      <c r="O173" s="205" t="s">
        <v>555</v>
      </c>
      <c r="P173" s="201" t="s">
        <v>561</v>
      </c>
      <c r="Q173" s="204">
        <v>40929</v>
      </c>
      <c r="R173" s="204" t="s">
        <v>1834</v>
      </c>
    </row>
    <row r="174" spans="2:18" ht="81.75" customHeight="1">
      <c r="B174" s="197">
        <v>170</v>
      </c>
      <c r="C174" s="205" t="s">
        <v>1951</v>
      </c>
      <c r="D174" s="205" t="e">
        <v>#N/A</v>
      </c>
      <c r="E174" s="205" t="s">
        <v>559</v>
      </c>
      <c r="F174" s="252" t="s">
        <v>1952</v>
      </c>
      <c r="G174" s="205" t="s">
        <v>1987</v>
      </c>
      <c r="H174" s="205" t="s">
        <v>1606</v>
      </c>
      <c r="I174" s="205" t="s">
        <v>555</v>
      </c>
      <c r="J174" s="205" t="s">
        <v>244</v>
      </c>
      <c r="K174" s="95" t="s">
        <v>83</v>
      </c>
      <c r="L174" s="205" t="s">
        <v>83</v>
      </c>
      <c r="M174" s="205" t="s">
        <v>1953</v>
      </c>
      <c r="N174" s="205" t="s">
        <v>656</v>
      </c>
      <c r="O174" s="205" t="s">
        <v>1954</v>
      </c>
      <c r="P174" s="201" t="s">
        <v>561</v>
      </c>
      <c r="Q174" s="204">
        <v>42516</v>
      </c>
      <c r="R174" s="204" t="s">
        <v>1621</v>
      </c>
    </row>
    <row r="175" spans="2:18" ht="81.75" customHeight="1">
      <c r="B175" s="197">
        <v>171</v>
      </c>
      <c r="C175" s="205" t="s">
        <v>1955</v>
      </c>
      <c r="D175" s="205" t="e">
        <v>#N/A</v>
      </c>
      <c r="E175" s="205" t="s">
        <v>560</v>
      </c>
      <c r="F175" s="252" t="s">
        <v>1956</v>
      </c>
      <c r="G175" s="205" t="s">
        <v>1987</v>
      </c>
      <c r="H175" s="205" t="s">
        <v>1606</v>
      </c>
      <c r="I175" s="205" t="s">
        <v>1116</v>
      </c>
      <c r="J175" s="205" t="s">
        <v>244</v>
      </c>
      <c r="K175" s="95" t="s">
        <v>83</v>
      </c>
      <c r="L175" s="205" t="s">
        <v>83</v>
      </c>
      <c r="M175" s="205" t="s">
        <v>1957</v>
      </c>
      <c r="N175" s="205" t="s">
        <v>656</v>
      </c>
      <c r="O175" s="205" t="s">
        <v>1954</v>
      </c>
      <c r="P175" s="201" t="s">
        <v>561</v>
      </c>
      <c r="Q175" s="204">
        <v>41269</v>
      </c>
      <c r="R175" s="204" t="s">
        <v>1621</v>
      </c>
    </row>
    <row r="176" spans="2:18" ht="81.75" customHeight="1">
      <c r="B176" s="197">
        <v>172</v>
      </c>
      <c r="C176" s="205" t="s">
        <v>1958</v>
      </c>
      <c r="D176" s="205" t="e">
        <v>#N/A</v>
      </c>
      <c r="E176" s="205" t="s">
        <v>560</v>
      </c>
      <c r="F176" s="252" t="s">
        <v>1959</v>
      </c>
      <c r="G176" s="205" t="s">
        <v>1987</v>
      </c>
      <c r="H176" s="205" t="s">
        <v>1606</v>
      </c>
      <c r="I176" s="205" t="s">
        <v>1116</v>
      </c>
      <c r="J176" s="205" t="s">
        <v>244</v>
      </c>
      <c r="K176" s="95" t="s">
        <v>83</v>
      </c>
      <c r="L176" s="205" t="s">
        <v>83</v>
      </c>
      <c r="M176" s="205" t="s">
        <v>1957</v>
      </c>
      <c r="N176" s="205" t="s">
        <v>656</v>
      </c>
      <c r="O176" s="205" t="s">
        <v>1954</v>
      </c>
      <c r="P176" s="201" t="s">
        <v>561</v>
      </c>
      <c r="Q176" s="204">
        <v>42202</v>
      </c>
      <c r="R176" s="204" t="s">
        <v>1621</v>
      </c>
    </row>
    <row r="177" spans="2:18" ht="81.75" customHeight="1">
      <c r="B177" s="197">
        <v>173</v>
      </c>
      <c r="C177" s="205" t="s">
        <v>1960</v>
      </c>
      <c r="D177" s="205" t="e">
        <v>#N/A</v>
      </c>
      <c r="E177" s="205" t="s">
        <v>560</v>
      </c>
      <c r="F177" s="252" t="s">
        <v>1961</v>
      </c>
      <c r="G177" s="205" t="s">
        <v>1987</v>
      </c>
      <c r="H177" s="205" t="s">
        <v>1606</v>
      </c>
      <c r="I177" s="205" t="s">
        <v>1116</v>
      </c>
      <c r="J177" s="205" t="s">
        <v>244</v>
      </c>
      <c r="K177" s="95" t="s">
        <v>83</v>
      </c>
      <c r="L177" s="205" t="s">
        <v>83</v>
      </c>
      <c r="M177" s="205" t="s">
        <v>1962</v>
      </c>
      <c r="N177" s="205" t="s">
        <v>656</v>
      </c>
      <c r="O177" s="205" t="s">
        <v>1954</v>
      </c>
      <c r="P177" s="201" t="s">
        <v>561</v>
      </c>
      <c r="Q177" s="204">
        <v>42575</v>
      </c>
      <c r="R177" s="204" t="s">
        <v>1621</v>
      </c>
    </row>
    <row r="178" spans="2:18" ht="81.75" customHeight="1">
      <c r="B178" s="197">
        <v>174</v>
      </c>
      <c r="C178" s="205" t="s">
        <v>1963</v>
      </c>
      <c r="D178" s="205" t="e">
        <v>#N/A</v>
      </c>
      <c r="E178" s="205" t="s">
        <v>560</v>
      </c>
      <c r="F178" s="252" t="s">
        <v>1964</v>
      </c>
      <c r="G178" s="205" t="s">
        <v>1987</v>
      </c>
      <c r="H178" s="205" t="s">
        <v>1606</v>
      </c>
      <c r="I178" s="205" t="s">
        <v>1116</v>
      </c>
      <c r="J178" s="205" t="s">
        <v>244</v>
      </c>
      <c r="K178" s="95" t="s">
        <v>83</v>
      </c>
      <c r="L178" s="205" t="s">
        <v>83</v>
      </c>
      <c r="M178" s="205" t="s">
        <v>1962</v>
      </c>
      <c r="N178" s="205" t="s">
        <v>656</v>
      </c>
      <c r="O178" s="205" t="s">
        <v>1954</v>
      </c>
      <c r="P178" s="201" t="s">
        <v>561</v>
      </c>
      <c r="Q178" s="204">
        <v>41509</v>
      </c>
      <c r="R178" s="204" t="s">
        <v>1621</v>
      </c>
    </row>
    <row r="179" spans="2:18" ht="81.75" customHeight="1">
      <c r="B179" s="197">
        <v>175</v>
      </c>
      <c r="C179" s="205" t="s">
        <v>2140</v>
      </c>
      <c r="D179" s="205" t="e">
        <v>#N/A</v>
      </c>
      <c r="E179" s="205" t="s">
        <v>559</v>
      </c>
      <c r="F179" s="252" t="s">
        <v>2136</v>
      </c>
      <c r="G179" s="205" t="s">
        <v>1987</v>
      </c>
      <c r="H179" s="205" t="s">
        <v>1606</v>
      </c>
      <c r="I179" s="205" t="s">
        <v>555</v>
      </c>
      <c r="J179" s="205" t="s">
        <v>244</v>
      </c>
      <c r="K179" s="95" t="s">
        <v>83</v>
      </c>
      <c r="L179" s="205" t="s">
        <v>83</v>
      </c>
      <c r="M179" s="205" t="s">
        <v>1965</v>
      </c>
      <c r="N179" s="205" t="s">
        <v>656</v>
      </c>
      <c r="O179" s="205" t="s">
        <v>1914</v>
      </c>
      <c r="P179" s="201" t="s">
        <v>59</v>
      </c>
      <c r="Q179" s="204">
        <v>42846</v>
      </c>
      <c r="R179" s="204" t="s">
        <v>1834</v>
      </c>
    </row>
    <row r="180" spans="2:18" ht="81.75" customHeight="1">
      <c r="B180" s="197">
        <v>176</v>
      </c>
      <c r="C180" s="205" t="s">
        <v>2141</v>
      </c>
      <c r="D180" s="205" t="e">
        <v>#N/A</v>
      </c>
      <c r="E180" s="205" t="s">
        <v>559</v>
      </c>
      <c r="F180" s="252" t="s">
        <v>1966</v>
      </c>
      <c r="G180" s="205" t="s">
        <v>1987</v>
      </c>
      <c r="H180" s="205" t="s">
        <v>1606</v>
      </c>
      <c r="I180" s="205" t="s">
        <v>555</v>
      </c>
      <c r="J180" s="205" t="s">
        <v>244</v>
      </c>
      <c r="K180" s="95" t="s">
        <v>83</v>
      </c>
      <c r="L180" s="205" t="s">
        <v>83</v>
      </c>
      <c r="M180" s="205" t="s">
        <v>1965</v>
      </c>
      <c r="N180" s="205" t="s">
        <v>656</v>
      </c>
      <c r="O180" s="205" t="s">
        <v>1914</v>
      </c>
      <c r="P180" s="201" t="s">
        <v>59</v>
      </c>
      <c r="Q180" s="204">
        <v>42255</v>
      </c>
      <c r="R180" s="204" t="s">
        <v>1834</v>
      </c>
    </row>
    <row r="181" spans="2:18" ht="81.75" customHeight="1">
      <c r="B181" s="197">
        <v>177</v>
      </c>
      <c r="C181" s="205" t="s">
        <v>1967</v>
      </c>
      <c r="D181" s="205" t="e">
        <v>#N/A</v>
      </c>
      <c r="E181" s="205" t="s">
        <v>560</v>
      </c>
      <c r="F181" s="252" t="s">
        <v>1968</v>
      </c>
      <c r="G181" s="205" t="s">
        <v>118</v>
      </c>
      <c r="H181" s="205" t="s">
        <v>1606</v>
      </c>
      <c r="I181" s="205" t="s">
        <v>555</v>
      </c>
      <c r="J181" s="205" t="s">
        <v>244</v>
      </c>
      <c r="K181" s="95" t="s">
        <v>83</v>
      </c>
      <c r="L181" s="205" t="s">
        <v>83</v>
      </c>
      <c r="M181" s="205" t="s">
        <v>1969</v>
      </c>
      <c r="N181" s="205" t="s">
        <v>1123</v>
      </c>
      <c r="O181" s="205" t="s">
        <v>555</v>
      </c>
      <c r="P181" s="201" t="s">
        <v>561</v>
      </c>
      <c r="Q181" s="204">
        <v>43018</v>
      </c>
      <c r="R181" s="204" t="s">
        <v>1834</v>
      </c>
    </row>
    <row r="182" spans="2:18" ht="81.75" customHeight="1">
      <c r="B182" s="197">
        <v>178</v>
      </c>
      <c r="C182" s="205" t="s">
        <v>232</v>
      </c>
      <c r="D182" s="205" t="e">
        <v>#N/A</v>
      </c>
      <c r="E182" s="205" t="s">
        <v>560</v>
      </c>
      <c r="F182" s="252" t="s">
        <v>1970</v>
      </c>
      <c r="G182" s="205" t="s">
        <v>118</v>
      </c>
      <c r="H182" s="205" t="s">
        <v>1606</v>
      </c>
      <c r="I182" s="205" t="s">
        <v>555</v>
      </c>
      <c r="J182" s="205" t="s">
        <v>244</v>
      </c>
      <c r="K182" s="95" t="s">
        <v>83</v>
      </c>
      <c r="L182" s="205" t="s">
        <v>83</v>
      </c>
      <c r="M182" s="205" t="s">
        <v>2142</v>
      </c>
      <c r="N182" s="205" t="s">
        <v>1123</v>
      </c>
      <c r="O182" s="205" t="s">
        <v>555</v>
      </c>
      <c r="P182" s="201" t="s">
        <v>60</v>
      </c>
      <c r="Q182" s="204" t="s">
        <v>1971</v>
      </c>
      <c r="R182" s="204" t="s">
        <v>1834</v>
      </c>
    </row>
    <row r="183" spans="2:18" ht="81.75" customHeight="1">
      <c r="B183" s="197">
        <v>179</v>
      </c>
      <c r="C183" s="205" t="s">
        <v>1972</v>
      </c>
      <c r="D183" s="205" t="e">
        <v>#N/A</v>
      </c>
      <c r="E183" s="205" t="s">
        <v>123</v>
      </c>
      <c r="F183" s="252" t="s">
        <v>2143</v>
      </c>
      <c r="G183" s="205" t="s">
        <v>118</v>
      </c>
      <c r="H183" s="205" t="s">
        <v>1606</v>
      </c>
      <c r="I183" s="205" t="s">
        <v>555</v>
      </c>
      <c r="J183" s="205" t="s">
        <v>244</v>
      </c>
      <c r="K183" s="95" t="s">
        <v>83</v>
      </c>
      <c r="L183" s="205" t="s">
        <v>83</v>
      </c>
      <c r="M183" s="205" t="s">
        <v>1973</v>
      </c>
      <c r="N183" s="205" t="s">
        <v>1123</v>
      </c>
      <c r="O183" s="205" t="s">
        <v>555</v>
      </c>
      <c r="P183" s="201" t="s">
        <v>561</v>
      </c>
      <c r="Q183" s="204">
        <v>42002</v>
      </c>
      <c r="R183" s="204" t="s">
        <v>1834</v>
      </c>
    </row>
    <row r="184" spans="2:18" ht="81.75" customHeight="1">
      <c r="B184" s="197">
        <v>180</v>
      </c>
      <c r="C184" s="205" t="s">
        <v>1909</v>
      </c>
      <c r="D184" s="205" t="e">
        <v>#N/A</v>
      </c>
      <c r="E184" s="205" t="s">
        <v>559</v>
      </c>
      <c r="F184" s="252" t="s">
        <v>1974</v>
      </c>
      <c r="G184" s="205" t="s">
        <v>121</v>
      </c>
      <c r="H184" s="205" t="s">
        <v>1606</v>
      </c>
      <c r="I184" s="205" t="s">
        <v>1116</v>
      </c>
      <c r="J184" s="205" t="s">
        <v>32</v>
      </c>
      <c r="K184" s="95" t="s">
        <v>225</v>
      </c>
      <c r="L184" s="205" t="s">
        <v>1601</v>
      </c>
      <c r="M184" s="205" t="s">
        <v>225</v>
      </c>
      <c r="N184" s="205" t="s">
        <v>1123</v>
      </c>
      <c r="O184" s="205"/>
      <c r="P184" s="201" t="s">
        <v>561</v>
      </c>
      <c r="Q184" s="204" t="s">
        <v>1692</v>
      </c>
      <c r="R184" s="204" t="s">
        <v>1621</v>
      </c>
    </row>
    <row r="185" spans="2:18" ht="81.75" customHeight="1">
      <c r="B185" s="197">
        <v>181</v>
      </c>
      <c r="C185" s="205" t="s">
        <v>1975</v>
      </c>
      <c r="D185" s="205" t="e">
        <v>#N/A</v>
      </c>
      <c r="E185" s="205" t="s">
        <v>559</v>
      </c>
      <c r="F185" s="252" t="s">
        <v>2144</v>
      </c>
      <c r="G185" s="205" t="s">
        <v>1987</v>
      </c>
      <c r="H185" s="205" t="s">
        <v>1606</v>
      </c>
      <c r="I185" s="205" t="s">
        <v>555</v>
      </c>
      <c r="J185" s="205" t="s">
        <v>32</v>
      </c>
      <c r="K185" s="95" t="s">
        <v>225</v>
      </c>
      <c r="L185" s="205" t="s">
        <v>1601</v>
      </c>
      <c r="M185" s="205" t="s">
        <v>225</v>
      </c>
      <c r="N185" s="205" t="s">
        <v>1123</v>
      </c>
      <c r="O185" s="205" t="s">
        <v>555</v>
      </c>
      <c r="P185" s="201" t="s">
        <v>60</v>
      </c>
      <c r="Q185" s="204" t="s">
        <v>1692</v>
      </c>
      <c r="R185" s="204" t="s">
        <v>1621</v>
      </c>
    </row>
    <row r="186" spans="2:18" ht="81.75" customHeight="1">
      <c r="B186" s="197">
        <v>182</v>
      </c>
      <c r="C186" s="205" t="s">
        <v>1976</v>
      </c>
      <c r="D186" s="205" t="e">
        <v>#N/A</v>
      </c>
      <c r="E186" s="205" t="s">
        <v>560</v>
      </c>
      <c r="F186" s="252" t="s">
        <v>2145</v>
      </c>
      <c r="G186" s="205" t="s">
        <v>1987</v>
      </c>
      <c r="H186" s="205" t="s">
        <v>1606</v>
      </c>
      <c r="I186" s="205" t="s">
        <v>1116</v>
      </c>
      <c r="J186" s="205" t="s">
        <v>32</v>
      </c>
      <c r="K186" s="95" t="s">
        <v>225</v>
      </c>
      <c r="L186" s="205" t="s">
        <v>109</v>
      </c>
      <c r="M186" s="205" t="s">
        <v>225</v>
      </c>
      <c r="N186" s="205" t="s">
        <v>1123</v>
      </c>
      <c r="O186" s="205" t="s">
        <v>555</v>
      </c>
      <c r="P186" s="201" t="s">
        <v>561</v>
      </c>
      <c r="Q186" s="204" t="s">
        <v>1692</v>
      </c>
      <c r="R186" s="204" t="s">
        <v>1621</v>
      </c>
    </row>
    <row r="187" spans="2:18" ht="81.75" customHeight="1">
      <c r="B187" s="197">
        <v>183</v>
      </c>
      <c r="C187" s="205" t="s">
        <v>284</v>
      </c>
      <c r="D187" s="205" t="s">
        <v>1977</v>
      </c>
      <c r="E187" s="205" t="s">
        <v>123</v>
      </c>
      <c r="F187" s="252" t="s">
        <v>1978</v>
      </c>
      <c r="G187" s="205" t="s">
        <v>46</v>
      </c>
      <c r="H187" s="205" t="s">
        <v>1606</v>
      </c>
      <c r="I187" s="205" t="s">
        <v>555</v>
      </c>
      <c r="J187" s="205" t="s">
        <v>235</v>
      </c>
      <c r="K187" s="95" t="s">
        <v>69</v>
      </c>
      <c r="L187" s="205" t="s">
        <v>1599</v>
      </c>
      <c r="M187" s="205" t="s">
        <v>1979</v>
      </c>
      <c r="N187" s="205" t="s">
        <v>1123</v>
      </c>
      <c r="O187" s="205" t="s">
        <v>118</v>
      </c>
      <c r="P187" s="201" t="s">
        <v>118</v>
      </c>
      <c r="Q187" s="202">
        <v>42004</v>
      </c>
      <c r="R187" s="202">
        <v>43769</v>
      </c>
    </row>
    <row r="188" spans="2:18" ht="81.75" customHeight="1">
      <c r="B188" s="197">
        <v>184</v>
      </c>
      <c r="C188" s="205" t="s">
        <v>1980</v>
      </c>
      <c r="D188" s="205" t="s">
        <v>118</v>
      </c>
      <c r="E188" s="205" t="s">
        <v>560</v>
      </c>
      <c r="F188" s="252" t="s">
        <v>1981</v>
      </c>
      <c r="G188" s="205" t="s">
        <v>46</v>
      </c>
      <c r="H188" s="205" t="s">
        <v>1606</v>
      </c>
      <c r="I188" s="205" t="s">
        <v>555</v>
      </c>
      <c r="J188" s="205" t="s">
        <v>235</v>
      </c>
      <c r="K188" s="95" t="s">
        <v>69</v>
      </c>
      <c r="L188" s="205" t="s">
        <v>1599</v>
      </c>
      <c r="M188" s="205" t="s">
        <v>1979</v>
      </c>
      <c r="N188" s="205" t="s">
        <v>1123</v>
      </c>
      <c r="O188" s="205" t="s">
        <v>118</v>
      </c>
      <c r="P188" s="201" t="s">
        <v>561</v>
      </c>
      <c r="Q188" s="202">
        <v>41790</v>
      </c>
      <c r="R188" s="202" t="s">
        <v>1982</v>
      </c>
    </row>
    <row r="189" spans="2:18" ht="81.75" customHeight="1">
      <c r="B189" s="197">
        <v>185</v>
      </c>
      <c r="C189" s="205" t="s">
        <v>1983</v>
      </c>
      <c r="D189" s="205" t="s">
        <v>118</v>
      </c>
      <c r="E189" s="205" t="s">
        <v>560</v>
      </c>
      <c r="F189" s="252" t="s">
        <v>1984</v>
      </c>
      <c r="G189" s="205" t="s">
        <v>46</v>
      </c>
      <c r="H189" s="205" t="s">
        <v>1606</v>
      </c>
      <c r="I189" s="205" t="s">
        <v>555</v>
      </c>
      <c r="J189" s="205" t="s">
        <v>235</v>
      </c>
      <c r="K189" s="95" t="s">
        <v>69</v>
      </c>
      <c r="L189" s="205" t="s">
        <v>1599</v>
      </c>
      <c r="M189" s="205" t="s">
        <v>1979</v>
      </c>
      <c r="N189" s="205" t="s">
        <v>1123</v>
      </c>
      <c r="O189" s="205" t="s">
        <v>118</v>
      </c>
      <c r="P189" s="201" t="s">
        <v>561</v>
      </c>
      <c r="Q189" s="202">
        <v>41790</v>
      </c>
      <c r="R189" s="202" t="s">
        <v>1982</v>
      </c>
    </row>
    <row r="190" spans="2:18" ht="81.75" customHeight="1">
      <c r="B190" s="197">
        <v>186</v>
      </c>
      <c r="C190" s="205" t="s">
        <v>1985</v>
      </c>
      <c r="D190" s="205" t="s">
        <v>118</v>
      </c>
      <c r="E190" s="205" t="s">
        <v>559</v>
      </c>
      <c r="F190" s="252" t="s">
        <v>1986</v>
      </c>
      <c r="G190" s="205" t="s">
        <v>1987</v>
      </c>
      <c r="H190" s="205" t="s">
        <v>1606</v>
      </c>
      <c r="I190" s="205" t="s">
        <v>555</v>
      </c>
      <c r="J190" s="205" t="s">
        <v>235</v>
      </c>
      <c r="K190" s="95" t="s">
        <v>1599</v>
      </c>
      <c r="L190" s="205" t="s">
        <v>1599</v>
      </c>
      <c r="M190" s="205" t="s">
        <v>1988</v>
      </c>
      <c r="N190" s="205" t="s">
        <v>656</v>
      </c>
      <c r="O190" s="205" t="s">
        <v>1989</v>
      </c>
      <c r="P190" s="201" t="s">
        <v>57</v>
      </c>
      <c r="Q190" s="202">
        <v>41639</v>
      </c>
      <c r="R190" s="202" t="s">
        <v>1982</v>
      </c>
    </row>
    <row r="191" spans="2:18" ht="81.75" customHeight="1">
      <c r="B191" s="197">
        <v>187</v>
      </c>
      <c r="C191" s="205" t="s">
        <v>1990</v>
      </c>
      <c r="D191" s="205" t="s">
        <v>118</v>
      </c>
      <c r="E191" s="205" t="s">
        <v>559</v>
      </c>
      <c r="F191" s="252" t="s">
        <v>1986</v>
      </c>
      <c r="G191" s="205" t="s">
        <v>1987</v>
      </c>
      <c r="H191" s="205" t="s">
        <v>1606</v>
      </c>
      <c r="I191" s="205" t="s">
        <v>555</v>
      </c>
      <c r="J191" s="205" t="s">
        <v>235</v>
      </c>
      <c r="K191" s="95" t="s">
        <v>1599</v>
      </c>
      <c r="L191" s="205" t="s">
        <v>1599</v>
      </c>
      <c r="M191" s="205" t="s">
        <v>1991</v>
      </c>
      <c r="N191" s="205" t="s">
        <v>656</v>
      </c>
      <c r="O191" s="205" t="s">
        <v>1992</v>
      </c>
      <c r="P191" s="201" t="s">
        <v>561</v>
      </c>
      <c r="Q191" s="202">
        <v>40909</v>
      </c>
      <c r="R191" s="202" t="s">
        <v>1982</v>
      </c>
    </row>
    <row r="192" spans="2:18" ht="70.5" customHeight="1">
      <c r="B192" s="197">
        <v>188</v>
      </c>
      <c r="C192" s="205" t="s">
        <v>1993</v>
      </c>
      <c r="D192" s="205" t="s">
        <v>118</v>
      </c>
      <c r="E192" s="205" t="s">
        <v>559</v>
      </c>
      <c r="F192" s="252" t="s">
        <v>1986</v>
      </c>
      <c r="G192" s="205" t="s">
        <v>1987</v>
      </c>
      <c r="H192" s="205" t="s">
        <v>1606</v>
      </c>
      <c r="I192" s="205" t="s">
        <v>555</v>
      </c>
      <c r="J192" s="205" t="s">
        <v>235</v>
      </c>
      <c r="K192" s="95" t="s">
        <v>1599</v>
      </c>
      <c r="L192" s="205" t="s">
        <v>1599</v>
      </c>
      <c r="M192" s="205" t="s">
        <v>1994</v>
      </c>
      <c r="N192" s="205" t="s">
        <v>656</v>
      </c>
      <c r="O192" s="205" t="s">
        <v>1995</v>
      </c>
      <c r="P192" s="201" t="s">
        <v>561</v>
      </c>
      <c r="Q192" s="202">
        <v>41670</v>
      </c>
      <c r="R192" s="202" t="s">
        <v>1982</v>
      </c>
    </row>
    <row r="193" spans="2:18" ht="81.75" customHeight="1">
      <c r="B193" s="197">
        <v>189</v>
      </c>
      <c r="C193" s="205" t="s">
        <v>1996</v>
      </c>
      <c r="D193" s="205" t="s">
        <v>118</v>
      </c>
      <c r="E193" s="205" t="s">
        <v>559</v>
      </c>
      <c r="F193" s="252" t="s">
        <v>1986</v>
      </c>
      <c r="G193" s="205" t="s">
        <v>1987</v>
      </c>
      <c r="H193" s="205" t="s">
        <v>1606</v>
      </c>
      <c r="I193" s="205" t="s">
        <v>555</v>
      </c>
      <c r="J193" s="205" t="s">
        <v>235</v>
      </c>
      <c r="K193" s="95" t="s">
        <v>1599</v>
      </c>
      <c r="L193" s="205" t="s">
        <v>1599</v>
      </c>
      <c r="M193" s="205" t="s">
        <v>1994</v>
      </c>
      <c r="N193" s="205" t="s">
        <v>656</v>
      </c>
      <c r="O193" s="205" t="s">
        <v>1995</v>
      </c>
      <c r="P193" s="201" t="s">
        <v>561</v>
      </c>
      <c r="Q193" s="202">
        <v>41305</v>
      </c>
      <c r="R193" s="202" t="s">
        <v>1982</v>
      </c>
    </row>
    <row r="194" spans="2:18" ht="81.75" customHeight="1">
      <c r="B194" s="197">
        <v>190</v>
      </c>
      <c r="C194" s="205" t="s">
        <v>1997</v>
      </c>
      <c r="D194" s="205" t="s">
        <v>118</v>
      </c>
      <c r="E194" s="205" t="s">
        <v>559</v>
      </c>
      <c r="F194" s="252" t="s">
        <v>1998</v>
      </c>
      <c r="G194" s="205" t="s">
        <v>46</v>
      </c>
      <c r="H194" s="205" t="s">
        <v>1606</v>
      </c>
      <c r="I194" s="205" t="s">
        <v>555</v>
      </c>
      <c r="J194" s="205" t="s">
        <v>235</v>
      </c>
      <c r="K194" s="95" t="s">
        <v>1597</v>
      </c>
      <c r="L194" s="205" t="s">
        <v>1999</v>
      </c>
      <c r="M194" s="205" t="s">
        <v>2000</v>
      </c>
      <c r="N194" s="205" t="s">
        <v>1123</v>
      </c>
      <c r="O194" s="205" t="s">
        <v>555</v>
      </c>
      <c r="P194" s="201" t="s">
        <v>61</v>
      </c>
      <c r="Q194" s="202">
        <v>44286</v>
      </c>
      <c r="R194" s="202" t="s">
        <v>1982</v>
      </c>
    </row>
    <row r="195" spans="2:18" ht="89.25" customHeight="1">
      <c r="B195" s="197">
        <v>191</v>
      </c>
      <c r="C195" s="205" t="s">
        <v>390</v>
      </c>
      <c r="D195" s="205" t="s">
        <v>118</v>
      </c>
      <c r="E195" s="205" t="s">
        <v>560</v>
      </c>
      <c r="F195" s="252" t="s">
        <v>2001</v>
      </c>
      <c r="G195" s="205" t="s">
        <v>1987</v>
      </c>
      <c r="H195" s="205" t="s">
        <v>1606</v>
      </c>
      <c r="I195" s="205" t="s">
        <v>555</v>
      </c>
      <c r="J195" s="205" t="s">
        <v>235</v>
      </c>
      <c r="K195" s="95" t="s">
        <v>1597</v>
      </c>
      <c r="L195" s="205" t="s">
        <v>1999</v>
      </c>
      <c r="M195" s="205" t="s">
        <v>2002</v>
      </c>
      <c r="N195" s="205" t="s">
        <v>1123</v>
      </c>
      <c r="O195" s="205" t="s">
        <v>555</v>
      </c>
      <c r="P195" s="201" t="s">
        <v>55</v>
      </c>
      <c r="Q195" s="202">
        <v>42401</v>
      </c>
      <c r="R195" s="202" t="s">
        <v>1982</v>
      </c>
    </row>
    <row r="196" spans="2:18" ht="81.75" customHeight="1">
      <c r="B196" s="197">
        <v>192</v>
      </c>
      <c r="C196" s="205" t="s">
        <v>2003</v>
      </c>
      <c r="D196" s="205" t="s">
        <v>118</v>
      </c>
      <c r="E196" s="205" t="s">
        <v>560</v>
      </c>
      <c r="F196" s="252" t="s">
        <v>2004</v>
      </c>
      <c r="G196" s="205" t="s">
        <v>46</v>
      </c>
      <c r="H196" s="205" t="s">
        <v>1606</v>
      </c>
      <c r="I196" s="205" t="s">
        <v>555</v>
      </c>
      <c r="J196" s="205" t="s">
        <v>235</v>
      </c>
      <c r="K196" s="95" t="s">
        <v>1597</v>
      </c>
      <c r="L196" s="205" t="s">
        <v>1999</v>
      </c>
      <c r="M196" s="205" t="s">
        <v>2002</v>
      </c>
      <c r="N196" s="205" t="s">
        <v>1123</v>
      </c>
      <c r="O196" s="205" t="s">
        <v>555</v>
      </c>
      <c r="P196" s="201" t="s">
        <v>561</v>
      </c>
      <c r="Q196" s="202">
        <v>42887</v>
      </c>
      <c r="R196" s="202" t="s">
        <v>1982</v>
      </c>
    </row>
    <row r="197" spans="2:18" ht="81.75" customHeight="1">
      <c r="B197" s="197">
        <v>193</v>
      </c>
      <c r="C197" s="205" t="s">
        <v>2005</v>
      </c>
      <c r="D197" s="205" t="s">
        <v>118</v>
      </c>
      <c r="E197" s="205" t="s">
        <v>560</v>
      </c>
      <c r="F197" s="252" t="s">
        <v>2006</v>
      </c>
      <c r="G197" s="205" t="s">
        <v>46</v>
      </c>
      <c r="H197" s="205" t="s">
        <v>1606</v>
      </c>
      <c r="I197" s="205" t="s">
        <v>555</v>
      </c>
      <c r="J197" s="205" t="s">
        <v>235</v>
      </c>
      <c r="K197" s="95" t="s">
        <v>1597</v>
      </c>
      <c r="L197" s="205" t="s">
        <v>1999</v>
      </c>
      <c r="M197" s="205" t="s">
        <v>2002</v>
      </c>
      <c r="N197" s="205" t="s">
        <v>1123</v>
      </c>
      <c r="O197" s="205" t="s">
        <v>555</v>
      </c>
      <c r="P197" s="201" t="s">
        <v>561</v>
      </c>
      <c r="Q197" s="202">
        <v>40848</v>
      </c>
      <c r="R197" s="202" t="s">
        <v>1982</v>
      </c>
    </row>
    <row r="198" spans="2:18" ht="81.75" customHeight="1">
      <c r="B198" s="197">
        <v>194</v>
      </c>
      <c r="C198" s="205" t="s">
        <v>2007</v>
      </c>
      <c r="D198" s="205" t="s">
        <v>118</v>
      </c>
      <c r="E198" s="205" t="s">
        <v>559</v>
      </c>
      <c r="F198" s="252" t="s">
        <v>2008</v>
      </c>
      <c r="G198" s="205" t="s">
        <v>1987</v>
      </c>
      <c r="H198" s="205" t="s">
        <v>1606</v>
      </c>
      <c r="I198" s="205" t="s">
        <v>555</v>
      </c>
      <c r="J198" s="205" t="s">
        <v>235</v>
      </c>
      <c r="K198" s="95" t="s">
        <v>1600</v>
      </c>
      <c r="L198" s="205" t="s">
        <v>1600</v>
      </c>
      <c r="M198" s="205" t="s">
        <v>2009</v>
      </c>
      <c r="N198" s="205" t="s">
        <v>656</v>
      </c>
      <c r="O198" s="205" t="s">
        <v>2010</v>
      </c>
      <c r="P198" s="201" t="s">
        <v>561</v>
      </c>
      <c r="Q198" s="202">
        <v>43535</v>
      </c>
      <c r="R198" s="202" t="s">
        <v>1982</v>
      </c>
    </row>
    <row r="199" spans="2:18" ht="81.75" customHeight="1">
      <c r="B199" s="197">
        <v>195</v>
      </c>
      <c r="C199" s="205" t="s">
        <v>2011</v>
      </c>
      <c r="D199" s="205" t="s">
        <v>118</v>
      </c>
      <c r="E199" s="205" t="s">
        <v>560</v>
      </c>
      <c r="F199" s="252" t="s">
        <v>2012</v>
      </c>
      <c r="G199" s="205" t="s">
        <v>1987</v>
      </c>
      <c r="H199" s="205" t="s">
        <v>1606</v>
      </c>
      <c r="I199" s="205" t="s">
        <v>555</v>
      </c>
      <c r="J199" s="205" t="s">
        <v>235</v>
      </c>
      <c r="K199" s="95" t="s">
        <v>1600</v>
      </c>
      <c r="L199" s="205" t="s">
        <v>1600</v>
      </c>
      <c r="M199" s="205" t="s">
        <v>1131</v>
      </c>
      <c r="N199" s="205" t="s">
        <v>656</v>
      </c>
      <c r="O199" s="205" t="s">
        <v>2013</v>
      </c>
      <c r="P199" s="201" t="s">
        <v>57</v>
      </c>
      <c r="Q199" s="202">
        <v>44227</v>
      </c>
      <c r="R199" s="202" t="s">
        <v>1982</v>
      </c>
    </row>
    <row r="200" spans="2:18" ht="81.75" customHeight="1">
      <c r="B200" s="197">
        <v>196</v>
      </c>
      <c r="C200" s="205" t="s">
        <v>2014</v>
      </c>
      <c r="D200" s="205" t="s">
        <v>118</v>
      </c>
      <c r="E200" s="205" t="s">
        <v>560</v>
      </c>
      <c r="F200" s="252" t="s">
        <v>2015</v>
      </c>
      <c r="G200" s="205" t="s">
        <v>1987</v>
      </c>
      <c r="H200" s="205" t="s">
        <v>1606</v>
      </c>
      <c r="I200" s="205" t="s">
        <v>555</v>
      </c>
      <c r="J200" s="205" t="s">
        <v>235</v>
      </c>
      <c r="K200" s="95" t="s">
        <v>1600</v>
      </c>
      <c r="L200" s="205" t="s">
        <v>1600</v>
      </c>
      <c r="M200" s="205" t="s">
        <v>1131</v>
      </c>
      <c r="N200" s="205" t="s">
        <v>1123</v>
      </c>
      <c r="O200" s="205" t="s">
        <v>118</v>
      </c>
      <c r="P200" s="201" t="s">
        <v>561</v>
      </c>
      <c r="Q200" s="202">
        <v>43849</v>
      </c>
      <c r="R200" s="202" t="s">
        <v>1982</v>
      </c>
    </row>
    <row r="201" spans="2:18" ht="81.75" customHeight="1">
      <c r="B201" s="197">
        <v>197</v>
      </c>
      <c r="C201" s="205" t="s">
        <v>2016</v>
      </c>
      <c r="D201" s="205" t="s">
        <v>118</v>
      </c>
      <c r="E201" s="205" t="s">
        <v>559</v>
      </c>
      <c r="F201" s="252" t="s">
        <v>2017</v>
      </c>
      <c r="G201" s="205" t="s">
        <v>1987</v>
      </c>
      <c r="H201" s="205" t="s">
        <v>1606</v>
      </c>
      <c r="I201" s="205" t="s">
        <v>555</v>
      </c>
      <c r="J201" s="205" t="s">
        <v>235</v>
      </c>
      <c r="K201" s="95" t="s">
        <v>1600</v>
      </c>
      <c r="L201" s="205" t="s">
        <v>1600</v>
      </c>
      <c r="M201" s="205" t="s">
        <v>2018</v>
      </c>
      <c r="N201" s="205" t="s">
        <v>1123</v>
      </c>
      <c r="O201" s="205" t="s">
        <v>555</v>
      </c>
      <c r="P201" s="201" t="s">
        <v>55</v>
      </c>
      <c r="Q201" s="202">
        <v>44075</v>
      </c>
      <c r="R201" s="202" t="s">
        <v>1982</v>
      </c>
    </row>
    <row r="202" spans="2:18" ht="81.75" customHeight="1">
      <c r="B202" s="197">
        <v>198</v>
      </c>
      <c r="C202" s="205" t="s">
        <v>2019</v>
      </c>
      <c r="D202" s="205" t="s">
        <v>118</v>
      </c>
      <c r="E202" s="205" t="s">
        <v>559</v>
      </c>
      <c r="F202" s="252" t="s">
        <v>2020</v>
      </c>
      <c r="G202" s="205" t="s">
        <v>44</v>
      </c>
      <c r="H202" s="205" t="s">
        <v>1606</v>
      </c>
      <c r="I202" s="205" t="s">
        <v>555</v>
      </c>
      <c r="J202" s="205" t="s">
        <v>235</v>
      </c>
      <c r="K202" s="95" t="s">
        <v>1600</v>
      </c>
      <c r="L202" s="205" t="s">
        <v>1600</v>
      </c>
      <c r="M202" s="205" t="s">
        <v>2018</v>
      </c>
      <c r="N202" s="205" t="s">
        <v>1123</v>
      </c>
      <c r="O202" s="205" t="s">
        <v>555</v>
      </c>
      <c r="P202" s="201" t="s">
        <v>55</v>
      </c>
      <c r="Q202" s="202">
        <v>44348</v>
      </c>
      <c r="R202" s="202" t="s">
        <v>1982</v>
      </c>
    </row>
    <row r="203" spans="2:18" ht="81.75" customHeight="1">
      <c r="B203" s="197">
        <v>199</v>
      </c>
      <c r="C203" s="205" t="s">
        <v>2021</v>
      </c>
      <c r="D203" s="205" t="s">
        <v>118</v>
      </c>
      <c r="E203" s="205" t="s">
        <v>559</v>
      </c>
      <c r="F203" s="252" t="s">
        <v>2022</v>
      </c>
      <c r="G203" s="205" t="s">
        <v>46</v>
      </c>
      <c r="H203" s="205" t="s">
        <v>1606</v>
      </c>
      <c r="I203" s="205" t="s">
        <v>555</v>
      </c>
      <c r="J203" s="205" t="s">
        <v>235</v>
      </c>
      <c r="K203" s="95" t="s">
        <v>1600</v>
      </c>
      <c r="L203" s="205" t="s">
        <v>1600</v>
      </c>
      <c r="M203" s="205" t="s">
        <v>2018</v>
      </c>
      <c r="N203" s="205" t="s">
        <v>656</v>
      </c>
      <c r="O203" s="205" t="s">
        <v>2023</v>
      </c>
      <c r="P203" s="201" t="s">
        <v>55</v>
      </c>
      <c r="Q203" s="202">
        <v>44044</v>
      </c>
      <c r="R203" s="202" t="s">
        <v>1982</v>
      </c>
    </row>
    <row r="204" spans="2:18" ht="81.75" customHeight="1">
      <c r="B204" s="197">
        <v>200</v>
      </c>
      <c r="C204" s="205" t="s">
        <v>2024</v>
      </c>
      <c r="D204" s="205" t="s">
        <v>118</v>
      </c>
      <c r="E204" s="205" t="s">
        <v>559</v>
      </c>
      <c r="F204" s="252" t="s">
        <v>2025</v>
      </c>
      <c r="G204" s="205" t="s">
        <v>46</v>
      </c>
      <c r="H204" s="205" t="s">
        <v>1606</v>
      </c>
      <c r="I204" s="205" t="s">
        <v>555</v>
      </c>
      <c r="J204" s="205" t="s">
        <v>242</v>
      </c>
      <c r="K204" s="95" t="s">
        <v>1599</v>
      </c>
      <c r="L204" s="205" t="s">
        <v>1599</v>
      </c>
      <c r="M204" s="205" t="s">
        <v>1991</v>
      </c>
      <c r="N204" s="205" t="s">
        <v>656</v>
      </c>
      <c r="O204" s="205" t="s">
        <v>2026</v>
      </c>
      <c r="P204" s="201" t="s">
        <v>1712</v>
      </c>
      <c r="Q204" s="202">
        <v>42369</v>
      </c>
      <c r="R204" s="202" t="s">
        <v>1982</v>
      </c>
    </row>
    <row r="205" spans="2:18" ht="92.25" customHeight="1">
      <c r="B205" s="197">
        <v>201</v>
      </c>
      <c r="C205" s="205" t="s">
        <v>2027</v>
      </c>
      <c r="D205" s="205" t="s">
        <v>118</v>
      </c>
      <c r="E205" s="205" t="s">
        <v>559</v>
      </c>
      <c r="F205" s="252" t="s">
        <v>2028</v>
      </c>
      <c r="G205" s="205" t="s">
        <v>46</v>
      </c>
      <c r="H205" s="205" t="s">
        <v>1606</v>
      </c>
      <c r="I205" s="205" t="s">
        <v>555</v>
      </c>
      <c r="J205" s="205" t="s">
        <v>242</v>
      </c>
      <c r="K205" s="95" t="s">
        <v>1599</v>
      </c>
      <c r="L205" s="205" t="s">
        <v>1599</v>
      </c>
      <c r="M205" s="205" t="s">
        <v>2029</v>
      </c>
      <c r="N205" s="205" t="s">
        <v>656</v>
      </c>
      <c r="O205" s="205" t="s">
        <v>2030</v>
      </c>
      <c r="P205" s="201" t="s">
        <v>1712</v>
      </c>
      <c r="Q205" s="202">
        <v>39539</v>
      </c>
      <c r="R205" s="202" t="s">
        <v>1982</v>
      </c>
    </row>
    <row r="206" spans="2:18" ht="81.75" customHeight="1">
      <c r="B206" s="197">
        <v>202</v>
      </c>
      <c r="C206" s="205" t="s">
        <v>2031</v>
      </c>
      <c r="D206" s="205" t="s">
        <v>118</v>
      </c>
      <c r="E206" s="205" t="s">
        <v>559</v>
      </c>
      <c r="F206" s="252" t="s">
        <v>2032</v>
      </c>
      <c r="G206" s="205" t="s">
        <v>46</v>
      </c>
      <c r="H206" s="205" t="s">
        <v>1606</v>
      </c>
      <c r="I206" s="205" t="s">
        <v>555</v>
      </c>
      <c r="J206" s="205" t="s">
        <v>242</v>
      </c>
      <c r="K206" s="95" t="s">
        <v>1599</v>
      </c>
      <c r="L206" s="205" t="s">
        <v>1599</v>
      </c>
      <c r="M206" s="205" t="s">
        <v>2029</v>
      </c>
      <c r="N206" s="205" t="s">
        <v>1123</v>
      </c>
      <c r="O206" s="205" t="s">
        <v>118</v>
      </c>
      <c r="P206" s="201" t="s">
        <v>1712</v>
      </c>
      <c r="Q206" s="202">
        <v>43830</v>
      </c>
      <c r="R206" s="202" t="s">
        <v>1982</v>
      </c>
    </row>
    <row r="207" spans="2:18" ht="81.75" customHeight="1">
      <c r="B207" s="197">
        <v>203</v>
      </c>
      <c r="C207" s="205" t="s">
        <v>2033</v>
      </c>
      <c r="D207" s="205" t="s">
        <v>118</v>
      </c>
      <c r="E207" s="205" t="s">
        <v>559</v>
      </c>
      <c r="F207" s="252" t="s">
        <v>2034</v>
      </c>
      <c r="G207" s="205" t="s">
        <v>46</v>
      </c>
      <c r="H207" s="205" t="s">
        <v>1606</v>
      </c>
      <c r="I207" s="205" t="s">
        <v>555</v>
      </c>
      <c r="J207" s="205" t="s">
        <v>242</v>
      </c>
      <c r="K207" s="95" t="s">
        <v>1599</v>
      </c>
      <c r="L207" s="205" t="s">
        <v>1599</v>
      </c>
      <c r="M207" s="205" t="s">
        <v>2029</v>
      </c>
      <c r="N207" s="205" t="s">
        <v>656</v>
      </c>
      <c r="O207" s="205" t="s">
        <v>2026</v>
      </c>
      <c r="P207" s="201" t="s">
        <v>1712</v>
      </c>
      <c r="Q207" s="202">
        <v>43273</v>
      </c>
      <c r="R207" s="202" t="s">
        <v>1982</v>
      </c>
    </row>
    <row r="208" spans="2:18" ht="81.75" customHeight="1">
      <c r="B208" s="197">
        <v>204</v>
      </c>
      <c r="C208" s="205" t="s">
        <v>2035</v>
      </c>
      <c r="D208" s="205" t="s">
        <v>118</v>
      </c>
      <c r="E208" s="205" t="s">
        <v>559</v>
      </c>
      <c r="F208" s="252" t="s">
        <v>2036</v>
      </c>
      <c r="G208" s="205" t="s">
        <v>46</v>
      </c>
      <c r="H208" s="205" t="s">
        <v>1606</v>
      </c>
      <c r="I208" s="205" t="s">
        <v>555</v>
      </c>
      <c r="J208" s="205" t="s">
        <v>242</v>
      </c>
      <c r="K208" s="95" t="s">
        <v>1599</v>
      </c>
      <c r="L208" s="205" t="s">
        <v>1599</v>
      </c>
      <c r="M208" s="205" t="s">
        <v>2029</v>
      </c>
      <c r="N208" s="205" t="s">
        <v>656</v>
      </c>
      <c r="O208" s="205" t="s">
        <v>2030</v>
      </c>
      <c r="P208" s="201" t="s">
        <v>1712</v>
      </c>
      <c r="Q208" s="202">
        <v>41152</v>
      </c>
      <c r="R208" s="202" t="s">
        <v>1982</v>
      </c>
    </row>
    <row r="209" spans="2:18" ht="81.75" customHeight="1">
      <c r="B209" s="197">
        <v>205</v>
      </c>
      <c r="C209" s="205" t="s">
        <v>2037</v>
      </c>
      <c r="D209" s="205" t="s">
        <v>118</v>
      </c>
      <c r="E209" s="205" t="s">
        <v>559</v>
      </c>
      <c r="F209" s="252" t="s">
        <v>2038</v>
      </c>
      <c r="G209" s="205" t="s">
        <v>46</v>
      </c>
      <c r="H209" s="205" t="s">
        <v>1606</v>
      </c>
      <c r="I209" s="205" t="s">
        <v>555</v>
      </c>
      <c r="J209" s="205" t="s">
        <v>242</v>
      </c>
      <c r="K209" s="95" t="s">
        <v>1599</v>
      </c>
      <c r="L209" s="205" t="s">
        <v>1599</v>
      </c>
      <c r="M209" s="205" t="s">
        <v>2039</v>
      </c>
      <c r="N209" s="205" t="s">
        <v>656</v>
      </c>
      <c r="O209" s="205" t="s">
        <v>2040</v>
      </c>
      <c r="P209" s="201" t="s">
        <v>1712</v>
      </c>
      <c r="Q209" s="202">
        <v>43281</v>
      </c>
      <c r="R209" s="202" t="s">
        <v>1982</v>
      </c>
    </row>
    <row r="210" spans="2:18" ht="81.75" customHeight="1">
      <c r="B210" s="197">
        <v>206</v>
      </c>
      <c r="C210" s="205" t="s">
        <v>2041</v>
      </c>
      <c r="D210" s="205" t="s">
        <v>118</v>
      </c>
      <c r="E210" s="205" t="s">
        <v>559</v>
      </c>
      <c r="F210" s="252" t="s">
        <v>2042</v>
      </c>
      <c r="G210" s="205" t="s">
        <v>46</v>
      </c>
      <c r="H210" s="205" t="s">
        <v>1606</v>
      </c>
      <c r="I210" s="205" t="s">
        <v>555</v>
      </c>
      <c r="J210" s="205" t="s">
        <v>242</v>
      </c>
      <c r="K210" s="95" t="s">
        <v>1599</v>
      </c>
      <c r="L210" s="205" t="s">
        <v>1599</v>
      </c>
      <c r="M210" s="205" t="s">
        <v>1991</v>
      </c>
      <c r="N210" s="205" t="s">
        <v>656</v>
      </c>
      <c r="O210" s="205" t="s">
        <v>1992</v>
      </c>
      <c r="P210" s="201" t="s">
        <v>57</v>
      </c>
      <c r="Q210" s="202">
        <v>41274</v>
      </c>
      <c r="R210" s="202" t="s">
        <v>1982</v>
      </c>
    </row>
    <row r="211" spans="2:18" ht="81.75" customHeight="1">
      <c r="B211" s="197">
        <v>207</v>
      </c>
      <c r="C211" s="205" t="s">
        <v>2043</v>
      </c>
      <c r="D211" s="205" t="s">
        <v>118</v>
      </c>
      <c r="E211" s="205" t="s">
        <v>559</v>
      </c>
      <c r="F211" s="252" t="s">
        <v>2042</v>
      </c>
      <c r="G211" s="205" t="s">
        <v>46</v>
      </c>
      <c r="H211" s="205" t="s">
        <v>1606</v>
      </c>
      <c r="I211" s="205" t="s">
        <v>555</v>
      </c>
      <c r="J211" s="205" t="s">
        <v>242</v>
      </c>
      <c r="K211" s="95" t="s">
        <v>1599</v>
      </c>
      <c r="L211" s="205" t="s">
        <v>1599</v>
      </c>
      <c r="M211" s="205" t="s">
        <v>1994</v>
      </c>
      <c r="N211" s="205" t="s">
        <v>656</v>
      </c>
      <c r="O211" s="205" t="s">
        <v>1995</v>
      </c>
      <c r="P211" s="201" t="s">
        <v>61</v>
      </c>
      <c r="Q211" s="202">
        <v>42825</v>
      </c>
      <c r="R211" s="202" t="s">
        <v>1982</v>
      </c>
    </row>
    <row r="212" spans="2:18" ht="81.75" customHeight="1">
      <c r="B212" s="197">
        <v>208</v>
      </c>
      <c r="C212" s="205" t="s">
        <v>2044</v>
      </c>
      <c r="D212" s="205" t="s">
        <v>118</v>
      </c>
      <c r="E212" s="205" t="s">
        <v>559</v>
      </c>
      <c r="F212" s="252" t="s">
        <v>2042</v>
      </c>
      <c r="G212" s="205" t="s">
        <v>46</v>
      </c>
      <c r="H212" s="205" t="s">
        <v>1606</v>
      </c>
      <c r="I212" s="205" t="s">
        <v>555</v>
      </c>
      <c r="J212" s="205" t="s">
        <v>242</v>
      </c>
      <c r="K212" s="95" t="s">
        <v>1599</v>
      </c>
      <c r="L212" s="205" t="s">
        <v>1599</v>
      </c>
      <c r="M212" s="205" t="s">
        <v>1994</v>
      </c>
      <c r="N212" s="205" t="s">
        <v>656</v>
      </c>
      <c r="O212" s="205" t="s">
        <v>1995</v>
      </c>
      <c r="P212" s="201" t="s">
        <v>61</v>
      </c>
      <c r="Q212" s="202">
        <v>43190</v>
      </c>
      <c r="R212" s="202" t="s">
        <v>1982</v>
      </c>
    </row>
    <row r="213" spans="2:18" ht="81.75" customHeight="1">
      <c r="B213" s="197">
        <v>209</v>
      </c>
      <c r="C213" s="205" t="s">
        <v>2045</v>
      </c>
      <c r="D213" s="205" t="s">
        <v>118</v>
      </c>
      <c r="E213" s="205" t="s">
        <v>560</v>
      </c>
      <c r="F213" s="252" t="s">
        <v>2046</v>
      </c>
      <c r="G213" s="205" t="s">
        <v>1987</v>
      </c>
      <c r="H213" s="205" t="s">
        <v>1606</v>
      </c>
      <c r="I213" s="205" t="s">
        <v>555</v>
      </c>
      <c r="J213" s="205" t="s">
        <v>242</v>
      </c>
      <c r="K213" s="95" t="s">
        <v>1600</v>
      </c>
      <c r="L213" s="205" t="s">
        <v>1600</v>
      </c>
      <c r="M213" s="205" t="s">
        <v>1131</v>
      </c>
      <c r="N213" s="205" t="s">
        <v>1123</v>
      </c>
      <c r="O213" s="205" t="s">
        <v>118</v>
      </c>
      <c r="P213" s="201" t="s">
        <v>561</v>
      </c>
      <c r="Q213" s="202">
        <v>43725</v>
      </c>
      <c r="R213" s="202" t="s">
        <v>1982</v>
      </c>
    </row>
    <row r="214" spans="2:18" ht="81.75" customHeight="1">
      <c r="B214" s="197">
        <v>210</v>
      </c>
      <c r="C214" s="205" t="s">
        <v>2047</v>
      </c>
      <c r="D214" s="205" t="s">
        <v>118</v>
      </c>
      <c r="E214" s="205" t="s">
        <v>559</v>
      </c>
      <c r="F214" s="252" t="s">
        <v>2048</v>
      </c>
      <c r="G214" s="205" t="s">
        <v>46</v>
      </c>
      <c r="H214" s="205" t="s">
        <v>1606</v>
      </c>
      <c r="I214" s="205" t="s">
        <v>555</v>
      </c>
      <c r="J214" s="205" t="s">
        <v>242</v>
      </c>
      <c r="K214" s="95" t="s">
        <v>1600</v>
      </c>
      <c r="L214" s="205" t="s">
        <v>1600</v>
      </c>
      <c r="M214" s="205" t="s">
        <v>1131</v>
      </c>
      <c r="N214" s="205" t="s">
        <v>656</v>
      </c>
      <c r="O214" s="205" t="s">
        <v>2049</v>
      </c>
      <c r="P214" s="201" t="s">
        <v>1712</v>
      </c>
      <c r="Q214" s="202">
        <v>43709</v>
      </c>
      <c r="R214" s="202" t="s">
        <v>1982</v>
      </c>
    </row>
    <row r="215" spans="2:18" ht="81.75" customHeight="1">
      <c r="B215" s="197">
        <v>211</v>
      </c>
      <c r="C215" s="205" t="s">
        <v>2050</v>
      </c>
      <c r="D215" s="205" t="s">
        <v>118</v>
      </c>
      <c r="E215" s="205" t="s">
        <v>559</v>
      </c>
      <c r="F215" s="252" t="s">
        <v>2051</v>
      </c>
      <c r="G215" s="205" t="s">
        <v>1987</v>
      </c>
      <c r="H215" s="205" t="s">
        <v>1606</v>
      </c>
      <c r="I215" s="205" t="s">
        <v>555</v>
      </c>
      <c r="J215" s="205" t="s">
        <v>242</v>
      </c>
      <c r="K215" s="95" t="s">
        <v>1600</v>
      </c>
      <c r="L215" s="205" t="s">
        <v>1600</v>
      </c>
      <c r="M215" s="205" t="s">
        <v>1131</v>
      </c>
      <c r="N215" s="205" t="s">
        <v>1123</v>
      </c>
      <c r="O215" s="205" t="s">
        <v>118</v>
      </c>
      <c r="P215" s="201" t="s">
        <v>1712</v>
      </c>
      <c r="Q215" s="202">
        <v>43903</v>
      </c>
      <c r="R215" s="202" t="s">
        <v>1982</v>
      </c>
    </row>
    <row r="217" spans="2:18">
      <c r="B217" s="72" t="s">
        <v>2155</v>
      </c>
    </row>
  </sheetData>
  <mergeCells count="1">
    <mergeCell ref="B2:R2"/>
  </mergeCells>
  <hyperlinks>
    <hyperlink ref="O8" r:id="rId1" xr:uid="{54BCC9A4-56FB-4427-AB45-E6441CD0F4C3}"/>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A300"/>
  <sheetViews>
    <sheetView topLeftCell="A3" zoomScale="80" zoomScaleNormal="80" workbookViewId="0">
      <selection activeCell="B7" sqref="B7"/>
    </sheetView>
  </sheetViews>
  <sheetFormatPr baseColWidth="10" defaultRowHeight="15"/>
  <cols>
    <col min="1" max="1" width="5" customWidth="1"/>
    <col min="2" max="2" width="25.28515625" customWidth="1"/>
    <col min="3" max="3" width="19.140625" customWidth="1"/>
    <col min="4" max="4" width="17.42578125" customWidth="1"/>
    <col min="5" max="5" width="13.42578125" customWidth="1"/>
    <col min="6" max="6" width="14.85546875" customWidth="1"/>
    <col min="8" max="8" width="13.85546875" customWidth="1"/>
    <col min="9" max="9" width="16.7109375" customWidth="1"/>
    <col min="10" max="10" width="17.28515625" customWidth="1"/>
    <col min="11" max="11" width="20.85546875" customWidth="1"/>
    <col min="12" max="12" width="18.28515625" customWidth="1"/>
    <col min="13" max="13" width="17.5703125" customWidth="1"/>
    <col min="14" max="14" width="16.42578125" customWidth="1"/>
    <col min="15" max="15" width="15.5703125" customWidth="1"/>
    <col min="16" max="17" width="16.28515625" customWidth="1"/>
    <col min="18" max="18" width="15.5703125" customWidth="1"/>
    <col min="19" max="19" width="16.5703125" customWidth="1"/>
    <col min="20" max="20" width="16.42578125" customWidth="1"/>
    <col min="21" max="21" width="10.42578125" style="122" customWidth="1"/>
    <col min="22" max="22" width="16.85546875" customWidth="1"/>
    <col min="23" max="23" width="15.85546875" customWidth="1"/>
    <col min="24" max="24" width="15" customWidth="1"/>
    <col min="25" max="25" width="14.42578125" customWidth="1"/>
    <col min="26" max="26" width="15.28515625" customWidth="1"/>
  </cols>
  <sheetData>
    <row r="1" spans="2:27" ht="7.5" customHeight="1"/>
    <row r="2" spans="2:27" ht="6.75" customHeight="1"/>
    <row r="3" spans="2:27" ht="6.75" customHeight="1" thickBot="1">
      <c r="B3" s="122"/>
      <c r="C3" s="122"/>
      <c r="D3" s="122"/>
      <c r="E3" s="122"/>
      <c r="F3" s="122"/>
      <c r="G3" s="122"/>
      <c r="H3" s="122"/>
      <c r="I3" s="122"/>
      <c r="J3" s="122"/>
      <c r="K3" s="122"/>
      <c r="L3" s="122"/>
      <c r="M3" s="122"/>
      <c r="N3" s="122"/>
      <c r="O3" s="122"/>
      <c r="P3" s="122"/>
      <c r="Q3" s="122"/>
      <c r="R3" s="122"/>
      <c r="S3" s="122"/>
      <c r="T3" s="122"/>
      <c r="V3" s="122"/>
      <c r="W3" s="122"/>
      <c r="X3" s="122"/>
      <c r="Y3" s="122"/>
      <c r="Z3" s="122"/>
      <c r="AA3" s="122"/>
    </row>
    <row r="4" spans="2:27" ht="51.75" customHeight="1" thickBot="1">
      <c r="B4" s="209" t="s">
        <v>629</v>
      </c>
      <c r="C4" s="210"/>
      <c r="D4" s="210"/>
      <c r="E4" s="210"/>
      <c r="F4" s="210"/>
      <c r="G4" s="210"/>
      <c r="H4" s="210"/>
      <c r="I4" s="210"/>
      <c r="J4" s="210"/>
      <c r="K4" s="210"/>
      <c r="L4" s="210"/>
      <c r="M4" s="210"/>
      <c r="N4" s="210"/>
      <c r="O4" s="210"/>
      <c r="P4" s="210"/>
      <c r="Q4" s="210"/>
      <c r="R4" s="210"/>
      <c r="S4" s="210"/>
      <c r="T4" s="210"/>
      <c r="U4" s="210"/>
      <c r="V4" s="210"/>
      <c r="W4" s="210"/>
      <c r="X4" s="210"/>
      <c r="Y4" s="210"/>
      <c r="Z4" s="210"/>
      <c r="AA4" s="211"/>
    </row>
    <row r="5" spans="2:27" ht="15.75" thickBot="1">
      <c r="B5" s="122"/>
      <c r="C5" s="122"/>
      <c r="D5" s="122"/>
      <c r="E5" s="122"/>
      <c r="F5" s="122"/>
      <c r="G5" s="122"/>
      <c r="H5" s="122"/>
      <c r="I5" s="122"/>
      <c r="J5" s="122"/>
      <c r="K5" s="122"/>
      <c r="L5" s="122"/>
      <c r="M5" s="122"/>
      <c r="N5" s="212" t="s">
        <v>630</v>
      </c>
      <c r="O5" s="213"/>
      <c r="P5" s="213"/>
      <c r="Q5" s="213"/>
      <c r="R5" s="213"/>
      <c r="S5" s="214"/>
      <c r="T5" s="206" t="s">
        <v>631</v>
      </c>
      <c r="U5" s="207"/>
      <c r="V5" s="207"/>
      <c r="W5" s="207"/>
      <c r="X5" s="207"/>
      <c r="Y5" s="207"/>
      <c r="Z5" s="207"/>
      <c r="AA5" s="208"/>
    </row>
    <row r="6" spans="2:27" ht="102.75" customHeight="1" thickBot="1">
      <c r="B6" s="126" t="s">
        <v>632</v>
      </c>
      <c r="C6" s="127" t="s">
        <v>633</v>
      </c>
      <c r="D6" s="127" t="s">
        <v>634</v>
      </c>
      <c r="E6" s="127" t="s">
        <v>558</v>
      </c>
      <c r="F6" s="139" t="s">
        <v>635</v>
      </c>
      <c r="G6" s="127" t="s">
        <v>636</v>
      </c>
      <c r="H6" s="127" t="s">
        <v>637</v>
      </c>
      <c r="I6" s="127" t="s">
        <v>638</v>
      </c>
      <c r="J6" s="127" t="s">
        <v>639</v>
      </c>
      <c r="K6" s="127" t="s">
        <v>640</v>
      </c>
      <c r="L6" s="127" t="s">
        <v>641</v>
      </c>
      <c r="M6" s="131" t="s">
        <v>642</v>
      </c>
      <c r="N6" s="126" t="s">
        <v>643</v>
      </c>
      <c r="O6" s="127" t="s">
        <v>644</v>
      </c>
      <c r="P6" s="127" t="s">
        <v>645</v>
      </c>
      <c r="Q6" s="127" t="s">
        <v>646</v>
      </c>
      <c r="R6" s="127" t="s">
        <v>647</v>
      </c>
      <c r="S6" s="131" t="s">
        <v>648</v>
      </c>
      <c r="T6" s="126" t="s">
        <v>649</v>
      </c>
      <c r="U6" s="140"/>
      <c r="V6" s="127" t="s">
        <v>650</v>
      </c>
      <c r="W6" s="127" t="s">
        <v>651</v>
      </c>
      <c r="X6" s="127" t="s">
        <v>652</v>
      </c>
      <c r="Y6" s="127" t="s">
        <v>653</v>
      </c>
      <c r="Z6" s="127" t="s">
        <v>654</v>
      </c>
      <c r="AA6" s="128" t="s">
        <v>655</v>
      </c>
    </row>
    <row r="7" spans="2:27" ht="105">
      <c r="B7" s="193" t="e">
        <f>IF(#REF!="","",#REF!)</f>
        <v>#REF!</v>
      </c>
      <c r="C7" s="125" t="e">
        <f>IF(#REF!="","",#REF!)</f>
        <v>#REF!</v>
      </c>
      <c r="D7" s="125" t="e">
        <f>IF(#REF!="","",#REF!)</f>
        <v>#REF!</v>
      </c>
      <c r="E7" s="125" t="e">
        <f>IF(#REF!="","",#REF!)</f>
        <v>#REF!</v>
      </c>
      <c r="F7" s="125" t="e">
        <f>IF(#REF!="","",#REF!)</f>
        <v>#REF!</v>
      </c>
      <c r="G7" s="125" t="e">
        <f>IF(#REF!="","",#REF!)</f>
        <v>#REF!</v>
      </c>
      <c r="H7" s="125" t="e">
        <f>IF(#REF!="","",CONCATENATE(#REF!," - ",#REF!))</f>
        <v>#REF!</v>
      </c>
      <c r="I7" s="125" t="e">
        <f>IF(#REF!="","",#REF!)</f>
        <v>#REF!</v>
      </c>
      <c r="J7" s="125" t="e">
        <f>IF(#REF!="","",#REF!)</f>
        <v>#REF!</v>
      </c>
      <c r="K7" s="125" t="e">
        <f>IF(#REF!="","",#REF!)</f>
        <v>#REF!</v>
      </c>
      <c r="L7" s="125" t="e">
        <f>IF(#REF!="","",#REF!)</f>
        <v>#REF!</v>
      </c>
      <c r="M7" s="129" t="e">
        <f>IF(#REF!="","",#REF!)</f>
        <v>#REF!</v>
      </c>
      <c r="N7" s="130" t="e">
        <f>IF(#REF!="","",#REF!)</f>
        <v>#REF!</v>
      </c>
      <c r="O7" s="125" t="e">
        <f>IF(#REF!="","",#REF!)</f>
        <v>#REF!</v>
      </c>
      <c r="P7" s="125" t="e">
        <f>IF(#REF!="","",#REF!)</f>
        <v>#REF!</v>
      </c>
      <c r="Q7" s="125" t="e">
        <f>IF(#REF!="","",#REF!)</f>
        <v>#REF!</v>
      </c>
      <c r="R7" s="125" t="e">
        <f>IF(#REF!="","",#REF!)</f>
        <v>#REF!</v>
      </c>
      <c r="S7" s="129" t="e">
        <f>IF(#REF!="","",#REF!)</f>
        <v>#REF!</v>
      </c>
      <c r="T7" s="134" t="e">
        <f>IF(#REF!="","",IF(#REF!="#N/A","NO","SI"))</f>
        <v>#REF!</v>
      </c>
      <c r="U7" s="134" t="e">
        <f>#REF!</f>
        <v>#REF!</v>
      </c>
      <c r="V7" s="134" t="e">
        <f>LEFT(U7,4)</f>
        <v>#REF!</v>
      </c>
      <c r="W7" s="134" t="e">
        <f>RIGHT(U7,4)</f>
        <v>#REF!</v>
      </c>
      <c r="X7" s="134" t="e">
        <f>IF(U7="","",VLOOKUP(U7,TRD!$F$5:$G$349,2,FALSE))</f>
        <v>#REF!</v>
      </c>
      <c r="Y7" s="134" t="e">
        <f>IF(U7="","",VLOOKUP(U7,TRD!$F$5:$T$349,5,FALSE))</f>
        <v>#REF!</v>
      </c>
      <c r="Z7" s="134" t="e">
        <f>IF(U7="","",VLOOKUP(U7,TRD_ORI!$E:$S,10,FALSE))</f>
        <v>#REF!</v>
      </c>
      <c r="AA7" s="134" t="e">
        <f>IF(U7="","",VLOOKUP(U7,TRD!F5:T349,15,FALSE))</f>
        <v>#REF!</v>
      </c>
    </row>
    <row r="8" spans="2:27" ht="45">
      <c r="B8" s="193" t="e">
        <f>IF(#REF!="","",#REF!)</f>
        <v>#REF!</v>
      </c>
      <c r="C8" s="125" t="e">
        <f>IF(#REF!="","",#REF!)</f>
        <v>#REF!</v>
      </c>
      <c r="D8" s="125" t="e">
        <f>IF(#REF!="","",#REF!)</f>
        <v>#REF!</v>
      </c>
      <c r="E8" s="125" t="e">
        <f>IF(#REF!="","",#REF!)</f>
        <v>#REF!</v>
      </c>
      <c r="F8" s="125" t="e">
        <f>IF(#REF!="","",#REF!)</f>
        <v>#REF!</v>
      </c>
      <c r="G8" s="125" t="e">
        <f>IF(#REF!="","",#REF!)</f>
        <v>#REF!</v>
      </c>
      <c r="H8" s="125" t="e">
        <f>IF(#REF!="","",CONCATENATE(#REF!," - ",#REF!))</f>
        <v>#REF!</v>
      </c>
      <c r="I8" s="125" t="e">
        <f>IF(#REF!="","",#REF!)</f>
        <v>#REF!</v>
      </c>
      <c r="J8" s="125" t="e">
        <f>IF(#REF!="","",#REF!)</f>
        <v>#REF!</v>
      </c>
      <c r="K8" s="125" t="e">
        <f>IF(#REF!="","",#REF!)</f>
        <v>#REF!</v>
      </c>
      <c r="L8" s="125" t="e">
        <f>IF(#REF!="","",#REF!)</f>
        <v>#REF!</v>
      </c>
      <c r="M8" s="129" t="e">
        <f>IF(#REF!="","",#REF!)</f>
        <v>#REF!</v>
      </c>
      <c r="N8" s="130" t="e">
        <f>IF(#REF!="","",#REF!)</f>
        <v>#REF!</v>
      </c>
      <c r="O8" s="125" t="e">
        <f>IF(#REF!="","",#REF!)</f>
        <v>#REF!</v>
      </c>
      <c r="P8" s="125" t="e">
        <f>IF(#REF!="","",#REF!)</f>
        <v>#REF!</v>
      </c>
      <c r="Q8" s="125" t="e">
        <f>IF(#REF!="","",#REF!)</f>
        <v>#REF!</v>
      </c>
      <c r="R8" s="125" t="e">
        <f>IF(#REF!="","",#REF!)</f>
        <v>#REF!</v>
      </c>
      <c r="S8" s="129" t="e">
        <f>IF(#REF!="","",#REF!)</f>
        <v>#REF!</v>
      </c>
      <c r="T8" s="134" t="e">
        <f>IF(#REF!="","",IF(#REF!="#N/A","NO","SI"))</f>
        <v>#REF!</v>
      </c>
      <c r="U8" s="134" t="e">
        <f>#REF!</f>
        <v>#REF!</v>
      </c>
      <c r="V8" s="134" t="e">
        <f t="shared" ref="V8:V71" si="0">LEFT(U8,4)</f>
        <v>#REF!</v>
      </c>
      <c r="W8" s="134" t="e">
        <f t="shared" ref="W8:W71" si="1">RIGHT(U8,4)</f>
        <v>#REF!</v>
      </c>
      <c r="X8" s="134" t="e">
        <f>IF(U8="","",VLOOKUP(U8,TRD!$F$5:$G$349,2,FALSE))</f>
        <v>#REF!</v>
      </c>
      <c r="Y8" s="134" t="e">
        <f>IF(U8="","",VLOOKUP(U8,TRD!$F$5:$T$349,5,FALSE))</f>
        <v>#REF!</v>
      </c>
      <c r="Z8" s="134" t="e">
        <f>IF(U8="","",VLOOKUP(U8,TRD_ORI!$E:$S,10,FALSE))</f>
        <v>#REF!</v>
      </c>
      <c r="AA8" s="134" t="e">
        <f>IF(U8="","",VLOOKUP(U8,TRD!F6:T350,15,FALSE))</f>
        <v>#REF!</v>
      </c>
    </row>
    <row r="9" spans="2:27" ht="195">
      <c r="B9" s="193" t="e">
        <f>IF(#REF!="","",#REF!)</f>
        <v>#REF!</v>
      </c>
      <c r="C9" s="125" t="e">
        <f>IF(#REF!="","",#REF!)</f>
        <v>#REF!</v>
      </c>
      <c r="D9" s="125" t="e">
        <f>IF(#REF!="","",#REF!)</f>
        <v>#REF!</v>
      </c>
      <c r="E9" s="125" t="e">
        <f>IF(#REF!="","",#REF!)</f>
        <v>#REF!</v>
      </c>
      <c r="F9" s="125" t="e">
        <f>IF(#REF!="","",#REF!)</f>
        <v>#REF!</v>
      </c>
      <c r="G9" s="125" t="e">
        <f>IF(#REF!="","",#REF!)</f>
        <v>#REF!</v>
      </c>
      <c r="H9" s="125" t="e">
        <f>IF(#REF!="","",CONCATENATE(#REF!," - ",#REF!))</f>
        <v>#REF!</v>
      </c>
      <c r="I9" s="125" t="e">
        <f>IF(#REF!="","",#REF!)</f>
        <v>#REF!</v>
      </c>
      <c r="J9" s="125" t="e">
        <f>IF(#REF!="","",#REF!)</f>
        <v>#REF!</v>
      </c>
      <c r="K9" s="125" t="e">
        <f>IF(#REF!="","",#REF!)</f>
        <v>#REF!</v>
      </c>
      <c r="L9" s="125" t="e">
        <f>IF(#REF!="","",#REF!)</f>
        <v>#REF!</v>
      </c>
      <c r="M9" s="129" t="e">
        <f>IF(#REF!="","",#REF!)</f>
        <v>#REF!</v>
      </c>
      <c r="N9" s="130" t="e">
        <f>IF(#REF!="","",#REF!)</f>
        <v>#REF!</v>
      </c>
      <c r="O9" s="125" t="e">
        <f>IF(#REF!="","",#REF!)</f>
        <v>#REF!</v>
      </c>
      <c r="P9" s="125" t="e">
        <f>IF(#REF!="","",#REF!)</f>
        <v>#REF!</v>
      </c>
      <c r="Q9" s="125" t="e">
        <f>IF(#REF!="","",#REF!)</f>
        <v>#REF!</v>
      </c>
      <c r="R9" s="125" t="e">
        <f>IF(#REF!="","",#REF!)</f>
        <v>#REF!</v>
      </c>
      <c r="S9" s="129" t="e">
        <f>IF(#REF!="","",#REF!)</f>
        <v>#REF!</v>
      </c>
      <c r="T9" s="134" t="e">
        <f>IF(#REF!="","",IF(#REF!="#N/A","NO","SI"))</f>
        <v>#REF!</v>
      </c>
      <c r="U9" s="134" t="e">
        <f>#REF!</f>
        <v>#REF!</v>
      </c>
      <c r="V9" s="134" t="e">
        <f t="shared" si="0"/>
        <v>#REF!</v>
      </c>
      <c r="W9" s="134" t="e">
        <f t="shared" si="1"/>
        <v>#REF!</v>
      </c>
      <c r="X9" s="134" t="e">
        <f>IF(U9="","",VLOOKUP(U9,TRD!$F$5:$G$349,2,FALSE))</f>
        <v>#REF!</v>
      </c>
      <c r="Y9" s="134" t="e">
        <f>IF(U9="","",VLOOKUP(U9,TRD!$F$5:$T$349,5,FALSE))</f>
        <v>#REF!</v>
      </c>
      <c r="Z9" s="134" t="e">
        <f>IF(U9="","",VLOOKUP(U9,TRD_ORI!$E:$S,10,FALSE))</f>
        <v>#REF!</v>
      </c>
      <c r="AA9" s="134" t="e">
        <f>IF(U9="","",VLOOKUP(U9,TRD!F7:T351,15,FALSE))</f>
        <v>#REF!</v>
      </c>
    </row>
    <row r="10" spans="2:27" ht="105">
      <c r="B10" s="193" t="e">
        <f>IF(#REF!="","",#REF!)</f>
        <v>#REF!</v>
      </c>
      <c r="C10" s="125" t="e">
        <f>IF(#REF!="","",#REF!)</f>
        <v>#REF!</v>
      </c>
      <c r="D10" s="125" t="e">
        <f>IF(#REF!="","",#REF!)</f>
        <v>#REF!</v>
      </c>
      <c r="E10" s="125" t="e">
        <f>IF(#REF!="","",#REF!)</f>
        <v>#REF!</v>
      </c>
      <c r="F10" s="125" t="e">
        <f>IF(#REF!="","",#REF!)</f>
        <v>#REF!</v>
      </c>
      <c r="G10" s="125" t="e">
        <f>IF(#REF!="","",#REF!)</f>
        <v>#REF!</v>
      </c>
      <c r="H10" s="125" t="e">
        <f>IF(#REF!="","",CONCATENATE(#REF!," - ",#REF!))</f>
        <v>#REF!</v>
      </c>
      <c r="I10" s="125" t="e">
        <f>IF(#REF!="","",#REF!)</f>
        <v>#REF!</v>
      </c>
      <c r="J10" s="125" t="e">
        <f>IF(#REF!="","",#REF!)</f>
        <v>#REF!</v>
      </c>
      <c r="K10" s="125" t="e">
        <f>IF(#REF!="","",#REF!)</f>
        <v>#REF!</v>
      </c>
      <c r="L10" s="125" t="e">
        <f>IF(#REF!="","",#REF!)</f>
        <v>#REF!</v>
      </c>
      <c r="M10" s="129" t="e">
        <f>IF(#REF!="","",#REF!)</f>
        <v>#REF!</v>
      </c>
      <c r="N10" s="130" t="e">
        <f>IF(#REF!="","",#REF!)</f>
        <v>#REF!</v>
      </c>
      <c r="O10" s="125" t="e">
        <f>IF(#REF!="","",#REF!)</f>
        <v>#REF!</v>
      </c>
      <c r="P10" s="125" t="e">
        <f>IF(#REF!="","",#REF!)</f>
        <v>#REF!</v>
      </c>
      <c r="Q10" s="125" t="e">
        <f>IF(#REF!="","",#REF!)</f>
        <v>#REF!</v>
      </c>
      <c r="R10" s="125" t="e">
        <f>IF(#REF!="","",#REF!)</f>
        <v>#REF!</v>
      </c>
      <c r="S10" s="129" t="e">
        <f>IF(#REF!="","",#REF!)</f>
        <v>#REF!</v>
      </c>
      <c r="T10" s="134" t="e">
        <f>IF(#REF!="","",IF(#REF!="#N/A","NO","SI"))</f>
        <v>#REF!</v>
      </c>
      <c r="U10" s="134" t="e">
        <f>#REF!</f>
        <v>#REF!</v>
      </c>
      <c r="V10" s="134" t="e">
        <f t="shared" si="0"/>
        <v>#REF!</v>
      </c>
      <c r="W10" s="134" t="e">
        <f t="shared" si="1"/>
        <v>#REF!</v>
      </c>
      <c r="X10" s="134" t="e">
        <f>IF(U10="","",VLOOKUP(U10,TRD!$F$5:$G$349,2,FALSE))</f>
        <v>#REF!</v>
      </c>
      <c r="Y10" s="134" t="e">
        <f>IF(U10="","",VLOOKUP(U10,TRD!$F$5:$T$349,5,FALSE))</f>
        <v>#REF!</v>
      </c>
      <c r="Z10" s="134" t="e">
        <f>IF(U10="","",VLOOKUP(U10,TRD_ORI!$E:$S,10,FALSE))</f>
        <v>#REF!</v>
      </c>
      <c r="AA10" s="134" t="e">
        <f>IF(U10="","",VLOOKUP(U10,TRD!F8:T352,15,FALSE))</f>
        <v>#REF!</v>
      </c>
    </row>
    <row r="11" spans="2:27" ht="105">
      <c r="B11" s="193" t="e">
        <f>IF(#REF!="","",#REF!)</f>
        <v>#REF!</v>
      </c>
      <c r="C11" s="125" t="e">
        <f>IF(#REF!="","",#REF!)</f>
        <v>#REF!</v>
      </c>
      <c r="D11" s="125" t="e">
        <f>IF(#REF!="","",#REF!)</f>
        <v>#REF!</v>
      </c>
      <c r="E11" s="125" t="e">
        <f>IF(#REF!="","",#REF!)</f>
        <v>#REF!</v>
      </c>
      <c r="F11" s="125" t="e">
        <f>IF(#REF!="","",#REF!)</f>
        <v>#REF!</v>
      </c>
      <c r="G11" s="125" t="e">
        <f>IF(#REF!="","",#REF!)</f>
        <v>#REF!</v>
      </c>
      <c r="H11" s="125" t="e">
        <f>IF(#REF!="","",CONCATENATE(#REF!," - ",#REF!))</f>
        <v>#REF!</v>
      </c>
      <c r="I11" s="125" t="e">
        <f>IF(#REF!="","",#REF!)</f>
        <v>#REF!</v>
      </c>
      <c r="J11" s="125" t="e">
        <f>IF(#REF!="","",#REF!)</f>
        <v>#REF!</v>
      </c>
      <c r="K11" s="125" t="e">
        <f>IF(#REF!="","",#REF!)</f>
        <v>#REF!</v>
      </c>
      <c r="L11" s="125" t="e">
        <f>IF(#REF!="","",#REF!)</f>
        <v>#REF!</v>
      </c>
      <c r="M11" s="129" t="e">
        <f>IF(#REF!="","",#REF!)</f>
        <v>#REF!</v>
      </c>
      <c r="N11" s="130" t="e">
        <f>IF(#REF!="","",#REF!)</f>
        <v>#REF!</v>
      </c>
      <c r="O11" s="125" t="e">
        <f>IF(#REF!="","",#REF!)</f>
        <v>#REF!</v>
      </c>
      <c r="P11" s="125" t="e">
        <f>IF(#REF!="","",#REF!)</f>
        <v>#REF!</v>
      </c>
      <c r="Q11" s="125" t="e">
        <f>IF(#REF!="","",#REF!)</f>
        <v>#REF!</v>
      </c>
      <c r="R11" s="125" t="e">
        <f>IF(#REF!="","",#REF!)</f>
        <v>#REF!</v>
      </c>
      <c r="S11" s="129" t="e">
        <f>IF(#REF!="","",#REF!)</f>
        <v>#REF!</v>
      </c>
      <c r="T11" s="134" t="e">
        <f>IF(#REF!="","",IF(#REF!="#N/A","NO","SI"))</f>
        <v>#REF!</v>
      </c>
      <c r="U11" s="134" t="e">
        <f>#REF!</f>
        <v>#REF!</v>
      </c>
      <c r="V11" s="134" t="e">
        <f t="shared" si="0"/>
        <v>#REF!</v>
      </c>
      <c r="W11" s="134" t="e">
        <f t="shared" si="1"/>
        <v>#REF!</v>
      </c>
      <c r="X11" s="134" t="e">
        <f>IF(U11="","",VLOOKUP(U11,TRD!$F$5:$G$349,2,FALSE))</f>
        <v>#REF!</v>
      </c>
      <c r="Y11" s="134" t="e">
        <f>IF(U11="","",VLOOKUP(U11,TRD!$F$5:$T$349,5,FALSE))</f>
        <v>#REF!</v>
      </c>
      <c r="Z11" s="134" t="e">
        <f>IF(U11="","",VLOOKUP(U11,TRD_ORI!$E:$S,10,FALSE))</f>
        <v>#REF!</v>
      </c>
      <c r="AA11" s="134" t="e">
        <f>IF(U11="","",VLOOKUP(U11,TRD!F9:T353,15,FALSE))</f>
        <v>#REF!</v>
      </c>
    </row>
    <row r="12" spans="2:27" ht="150">
      <c r="B12" s="193" t="e">
        <f>IF(#REF!="","",#REF!)</f>
        <v>#REF!</v>
      </c>
      <c r="C12" s="125" t="e">
        <f>IF(#REF!="","",#REF!)</f>
        <v>#REF!</v>
      </c>
      <c r="D12" s="125" t="e">
        <f>IF(#REF!="","",#REF!)</f>
        <v>#REF!</v>
      </c>
      <c r="E12" s="125" t="e">
        <f>IF(#REF!="","",#REF!)</f>
        <v>#REF!</v>
      </c>
      <c r="F12" s="125" t="e">
        <f>IF(#REF!="","",#REF!)</f>
        <v>#REF!</v>
      </c>
      <c r="G12" s="125" t="e">
        <f>IF(#REF!="","",#REF!)</f>
        <v>#REF!</v>
      </c>
      <c r="H12" s="125" t="e">
        <f>IF(#REF!="","",CONCATENATE(#REF!," - ",#REF!))</f>
        <v>#REF!</v>
      </c>
      <c r="I12" s="125" t="e">
        <f>IF(#REF!="","",#REF!)</f>
        <v>#REF!</v>
      </c>
      <c r="J12" s="125" t="e">
        <f>IF(#REF!="","",#REF!)</f>
        <v>#REF!</v>
      </c>
      <c r="K12" s="125" t="e">
        <f>IF(#REF!="","",#REF!)</f>
        <v>#REF!</v>
      </c>
      <c r="L12" s="125" t="e">
        <f>IF(#REF!="","",#REF!)</f>
        <v>#REF!</v>
      </c>
      <c r="M12" s="129" t="e">
        <f>IF(#REF!="","",#REF!)</f>
        <v>#REF!</v>
      </c>
      <c r="N12" s="130" t="e">
        <f>IF(#REF!="","",#REF!)</f>
        <v>#REF!</v>
      </c>
      <c r="O12" s="125" t="e">
        <f>IF(#REF!="","",#REF!)</f>
        <v>#REF!</v>
      </c>
      <c r="P12" s="125" t="e">
        <f>IF(#REF!="","",#REF!)</f>
        <v>#REF!</v>
      </c>
      <c r="Q12" s="125" t="e">
        <f>IF(#REF!="","",#REF!)</f>
        <v>#REF!</v>
      </c>
      <c r="R12" s="125" t="e">
        <f>IF(#REF!="","",#REF!)</f>
        <v>#REF!</v>
      </c>
      <c r="S12" s="129" t="e">
        <f>IF(#REF!="","",#REF!)</f>
        <v>#REF!</v>
      </c>
      <c r="T12" s="134" t="e">
        <f>IF(#REF!="","",IF(#REF!="#N/A","NO","SI"))</f>
        <v>#REF!</v>
      </c>
      <c r="U12" s="134" t="e">
        <f>#REF!</f>
        <v>#REF!</v>
      </c>
      <c r="V12" s="134" t="e">
        <f t="shared" si="0"/>
        <v>#REF!</v>
      </c>
      <c r="W12" s="134" t="e">
        <f t="shared" si="1"/>
        <v>#REF!</v>
      </c>
      <c r="X12" s="134" t="e">
        <f>IF(U12="","",VLOOKUP(U12,TRD!$F$5:$G$349,2,FALSE))</f>
        <v>#REF!</v>
      </c>
      <c r="Y12" s="134" t="e">
        <f>IF(U12="","",VLOOKUP(U12,TRD!$F$5:$T$349,5,FALSE))</f>
        <v>#REF!</v>
      </c>
      <c r="Z12" s="134" t="e">
        <f>IF(U12="","",VLOOKUP(U12,TRD_ORI!$E:$S,10,FALSE))</f>
        <v>#REF!</v>
      </c>
      <c r="AA12" s="134" t="e">
        <f>IF(U12="","",VLOOKUP(U12,TRD!F10:T354,15,FALSE))</f>
        <v>#REF!</v>
      </c>
    </row>
    <row r="13" spans="2:27" ht="165">
      <c r="B13" s="193" t="e">
        <f>IF(#REF!="","",#REF!)</f>
        <v>#REF!</v>
      </c>
      <c r="C13" s="125" t="e">
        <f>IF(#REF!="","",#REF!)</f>
        <v>#REF!</v>
      </c>
      <c r="D13" s="125" t="e">
        <f>IF(#REF!="","",#REF!)</f>
        <v>#REF!</v>
      </c>
      <c r="E13" s="125" t="e">
        <f>IF(#REF!="","",#REF!)</f>
        <v>#REF!</v>
      </c>
      <c r="F13" s="125" t="e">
        <f>IF(#REF!="","",#REF!)</f>
        <v>#REF!</v>
      </c>
      <c r="G13" s="125" t="e">
        <f>IF(#REF!="","",#REF!)</f>
        <v>#REF!</v>
      </c>
      <c r="H13" s="125" t="e">
        <f>IF(#REF!="","",CONCATENATE(#REF!," - ",#REF!))</f>
        <v>#REF!</v>
      </c>
      <c r="I13" s="125" t="e">
        <f>IF(#REF!="","",#REF!)</f>
        <v>#REF!</v>
      </c>
      <c r="J13" s="125" t="e">
        <f>IF(#REF!="","",#REF!)</f>
        <v>#REF!</v>
      </c>
      <c r="K13" s="125" t="e">
        <f>IF(#REF!="","",#REF!)</f>
        <v>#REF!</v>
      </c>
      <c r="L13" s="125" t="e">
        <f>IF(#REF!="","",#REF!)</f>
        <v>#REF!</v>
      </c>
      <c r="M13" s="129" t="e">
        <f>IF(#REF!="","",#REF!)</f>
        <v>#REF!</v>
      </c>
      <c r="N13" s="130" t="e">
        <f>IF(#REF!="","",#REF!)</f>
        <v>#REF!</v>
      </c>
      <c r="O13" s="125" t="e">
        <f>IF(#REF!="","",#REF!)</f>
        <v>#REF!</v>
      </c>
      <c r="P13" s="125" t="e">
        <f>IF(#REF!="","",#REF!)</f>
        <v>#REF!</v>
      </c>
      <c r="Q13" s="125" t="e">
        <f>IF(#REF!="","",#REF!)</f>
        <v>#REF!</v>
      </c>
      <c r="R13" s="125" t="e">
        <f>IF(#REF!="","",#REF!)</f>
        <v>#REF!</v>
      </c>
      <c r="S13" s="129" t="e">
        <f>IF(#REF!="","",#REF!)</f>
        <v>#REF!</v>
      </c>
      <c r="T13" s="134" t="e">
        <f>IF(#REF!="","",IF(#REF!="#N/A","NO","SI"))</f>
        <v>#REF!</v>
      </c>
      <c r="U13" s="134" t="e">
        <f>#REF!</f>
        <v>#REF!</v>
      </c>
      <c r="V13" s="134" t="e">
        <f t="shared" si="0"/>
        <v>#REF!</v>
      </c>
      <c r="W13" s="134" t="e">
        <f t="shared" si="1"/>
        <v>#REF!</v>
      </c>
      <c r="X13" s="134" t="e">
        <f>IF(U13="","",VLOOKUP(U13,TRD!$F$5:$G$349,2,FALSE))</f>
        <v>#REF!</v>
      </c>
      <c r="Y13" s="134" t="e">
        <f>IF(U13="","",VLOOKUP(U13,TRD!$F$5:$T$349,5,FALSE))</f>
        <v>#REF!</v>
      </c>
      <c r="Z13" s="134" t="e">
        <f>IF(U13="","",VLOOKUP(U13,TRD_ORI!$E:$S,10,FALSE))</f>
        <v>#REF!</v>
      </c>
      <c r="AA13" s="134" t="e">
        <f>IF(U13="","",VLOOKUP(U13,TRD!F11:T355,15,FALSE))</f>
        <v>#REF!</v>
      </c>
    </row>
    <row r="14" spans="2:27" ht="165">
      <c r="B14" s="193" t="e">
        <f>IF(#REF!="","",#REF!)</f>
        <v>#REF!</v>
      </c>
      <c r="C14" s="125" t="e">
        <f>IF(#REF!="","",#REF!)</f>
        <v>#REF!</v>
      </c>
      <c r="D14" s="125" t="e">
        <f>IF(#REF!="","",#REF!)</f>
        <v>#REF!</v>
      </c>
      <c r="E14" s="125" t="e">
        <f>IF(#REF!="","",#REF!)</f>
        <v>#REF!</v>
      </c>
      <c r="F14" s="125" t="e">
        <f>IF(#REF!="","",#REF!)</f>
        <v>#REF!</v>
      </c>
      <c r="G14" s="125" t="e">
        <f>IF(#REF!="","",#REF!)</f>
        <v>#REF!</v>
      </c>
      <c r="H14" s="125" t="e">
        <f>IF(#REF!="","",CONCATENATE(#REF!," - ",#REF!))</f>
        <v>#REF!</v>
      </c>
      <c r="I14" s="125" t="e">
        <f>IF(#REF!="","",#REF!)</f>
        <v>#REF!</v>
      </c>
      <c r="J14" s="125" t="e">
        <f>IF(#REF!="","",#REF!)</f>
        <v>#REF!</v>
      </c>
      <c r="K14" s="125" t="e">
        <f>IF(#REF!="","",#REF!)</f>
        <v>#REF!</v>
      </c>
      <c r="L14" s="125" t="e">
        <f>IF(#REF!="","",#REF!)</f>
        <v>#REF!</v>
      </c>
      <c r="M14" s="129" t="e">
        <f>IF(#REF!="","",#REF!)</f>
        <v>#REF!</v>
      </c>
      <c r="N14" s="130" t="e">
        <f>IF(#REF!="","",#REF!)</f>
        <v>#REF!</v>
      </c>
      <c r="O14" s="125" t="e">
        <f>IF(#REF!="","",#REF!)</f>
        <v>#REF!</v>
      </c>
      <c r="P14" s="125" t="e">
        <f>IF(#REF!="","",#REF!)</f>
        <v>#REF!</v>
      </c>
      <c r="Q14" s="125" t="e">
        <f>IF(#REF!="","",#REF!)</f>
        <v>#REF!</v>
      </c>
      <c r="R14" s="125" t="e">
        <f>IF(#REF!="","",#REF!)</f>
        <v>#REF!</v>
      </c>
      <c r="S14" s="129" t="e">
        <f>IF(#REF!="","",#REF!)</f>
        <v>#REF!</v>
      </c>
      <c r="T14" s="134" t="e">
        <f>IF(#REF!="","",IF(#REF!="#N/A","NO","SI"))</f>
        <v>#REF!</v>
      </c>
      <c r="U14" s="134" t="e">
        <f>#REF!</f>
        <v>#REF!</v>
      </c>
      <c r="V14" s="134" t="e">
        <f t="shared" si="0"/>
        <v>#REF!</v>
      </c>
      <c r="W14" s="134" t="e">
        <f t="shared" si="1"/>
        <v>#REF!</v>
      </c>
      <c r="X14" s="134" t="e">
        <f>IF(U14="","",VLOOKUP(U14,TRD!$F$5:$G$349,2,FALSE))</f>
        <v>#REF!</v>
      </c>
      <c r="Y14" s="134" t="e">
        <f>IF(U14="","",VLOOKUP(U14,TRD!$F$5:$T$349,5,FALSE))</f>
        <v>#REF!</v>
      </c>
      <c r="Z14" s="134" t="e">
        <f>IF(U14="","",VLOOKUP(U14,TRD_ORI!$E:$S,10,FALSE))</f>
        <v>#REF!</v>
      </c>
      <c r="AA14" s="134" t="e">
        <f>IF(U14="","",VLOOKUP(U14,TRD!F12:T356,15,FALSE))</f>
        <v>#REF!</v>
      </c>
    </row>
    <row r="15" spans="2:27" ht="210">
      <c r="B15" s="193" t="e">
        <f>IF(#REF!="","",#REF!)</f>
        <v>#REF!</v>
      </c>
      <c r="C15" s="125" t="e">
        <f>IF(#REF!="","",#REF!)</f>
        <v>#REF!</v>
      </c>
      <c r="D15" s="125" t="e">
        <f>IF(#REF!="","",#REF!)</f>
        <v>#REF!</v>
      </c>
      <c r="E15" s="125" t="e">
        <f>IF(#REF!="","",#REF!)</f>
        <v>#REF!</v>
      </c>
      <c r="F15" s="125" t="e">
        <f>IF(#REF!="","",#REF!)</f>
        <v>#REF!</v>
      </c>
      <c r="G15" s="125" t="e">
        <f>IF(#REF!="","",#REF!)</f>
        <v>#REF!</v>
      </c>
      <c r="H15" s="125" t="e">
        <f>IF(#REF!="","",CONCATENATE(#REF!," - ",#REF!))</f>
        <v>#REF!</v>
      </c>
      <c r="I15" s="125" t="e">
        <f>IF(#REF!="","",#REF!)</f>
        <v>#REF!</v>
      </c>
      <c r="J15" s="125" t="e">
        <f>IF(#REF!="","",#REF!)</f>
        <v>#REF!</v>
      </c>
      <c r="K15" s="125" t="e">
        <f>IF(#REF!="","",#REF!)</f>
        <v>#REF!</v>
      </c>
      <c r="L15" s="125" t="e">
        <f>IF(#REF!="","",#REF!)</f>
        <v>#REF!</v>
      </c>
      <c r="M15" s="129" t="e">
        <f>IF(#REF!="","",#REF!)</f>
        <v>#REF!</v>
      </c>
      <c r="N15" s="130" t="e">
        <f>IF(#REF!="","",#REF!)</f>
        <v>#REF!</v>
      </c>
      <c r="O15" s="125" t="e">
        <f>IF(#REF!="","",#REF!)</f>
        <v>#REF!</v>
      </c>
      <c r="P15" s="125" t="e">
        <f>IF(#REF!="","",#REF!)</f>
        <v>#REF!</v>
      </c>
      <c r="Q15" s="125" t="e">
        <f>IF(#REF!="","",#REF!)</f>
        <v>#REF!</v>
      </c>
      <c r="R15" s="125" t="e">
        <f>IF(#REF!="","",#REF!)</f>
        <v>#REF!</v>
      </c>
      <c r="S15" s="129" t="e">
        <f>IF(#REF!="","",#REF!)</f>
        <v>#REF!</v>
      </c>
      <c r="T15" s="134" t="e">
        <f>IF(#REF!="","",IF(#REF!="#N/A","NO","SI"))</f>
        <v>#REF!</v>
      </c>
      <c r="U15" s="134" t="e">
        <f>#REF!</f>
        <v>#REF!</v>
      </c>
      <c r="V15" s="134" t="e">
        <f t="shared" si="0"/>
        <v>#REF!</v>
      </c>
      <c r="W15" s="134" t="e">
        <f t="shared" si="1"/>
        <v>#REF!</v>
      </c>
      <c r="X15" s="134" t="e">
        <f>IF(U15="","",VLOOKUP(U15,TRD!$F$5:$G$349,2,FALSE))</f>
        <v>#REF!</v>
      </c>
      <c r="Y15" s="134" t="e">
        <f>IF(U15="","",VLOOKUP(U15,TRD!$F$5:$T$349,5,FALSE))</f>
        <v>#REF!</v>
      </c>
      <c r="Z15" s="134" t="e">
        <f>IF(U15="","",VLOOKUP(U15,TRD_ORI!$E:$S,10,FALSE))</f>
        <v>#REF!</v>
      </c>
      <c r="AA15" s="134" t="e">
        <f>IF(U15="","",VLOOKUP(U15,TRD!F13:T357,15,FALSE))</f>
        <v>#REF!</v>
      </c>
    </row>
    <row r="16" spans="2:27" ht="165">
      <c r="B16" s="193" t="e">
        <f>IF(#REF!="","",#REF!)</f>
        <v>#REF!</v>
      </c>
      <c r="C16" s="125" t="e">
        <f>IF(#REF!="","",#REF!)</f>
        <v>#REF!</v>
      </c>
      <c r="D16" s="125" t="e">
        <f>IF(#REF!="","",#REF!)</f>
        <v>#REF!</v>
      </c>
      <c r="E16" s="125" t="e">
        <f>IF(#REF!="","",#REF!)</f>
        <v>#REF!</v>
      </c>
      <c r="F16" s="125" t="e">
        <f>IF(#REF!="","",#REF!)</f>
        <v>#REF!</v>
      </c>
      <c r="G16" s="125" t="e">
        <f>IF(#REF!="","",#REF!)</f>
        <v>#REF!</v>
      </c>
      <c r="H16" s="125" t="e">
        <f>IF(#REF!="","",CONCATENATE(#REF!," - ",#REF!))</f>
        <v>#REF!</v>
      </c>
      <c r="I16" s="125" t="e">
        <f>IF(#REF!="","",#REF!)</f>
        <v>#REF!</v>
      </c>
      <c r="J16" s="125" t="e">
        <f>IF(#REF!="","",#REF!)</f>
        <v>#REF!</v>
      </c>
      <c r="K16" s="125" t="e">
        <f>IF(#REF!="","",#REF!)</f>
        <v>#REF!</v>
      </c>
      <c r="L16" s="125" t="e">
        <f>IF(#REF!="","",#REF!)</f>
        <v>#REF!</v>
      </c>
      <c r="M16" s="129" t="e">
        <f>IF(#REF!="","",#REF!)</f>
        <v>#REF!</v>
      </c>
      <c r="N16" s="130" t="e">
        <f>IF(#REF!="","",#REF!)</f>
        <v>#REF!</v>
      </c>
      <c r="O16" s="125" t="e">
        <f>IF(#REF!="","",#REF!)</f>
        <v>#REF!</v>
      </c>
      <c r="P16" s="125" t="e">
        <f>IF(#REF!="","",#REF!)</f>
        <v>#REF!</v>
      </c>
      <c r="Q16" s="125" t="e">
        <f>IF(#REF!="","",#REF!)</f>
        <v>#REF!</v>
      </c>
      <c r="R16" s="125" t="e">
        <f>IF(#REF!="","",#REF!)</f>
        <v>#REF!</v>
      </c>
      <c r="S16" s="129" t="e">
        <f>IF(#REF!="","",#REF!)</f>
        <v>#REF!</v>
      </c>
      <c r="T16" s="134" t="e">
        <f>IF(#REF!="","",IF(#REF!="#N/A","NO","SI"))</f>
        <v>#REF!</v>
      </c>
      <c r="U16" s="134" t="e">
        <f>#REF!</f>
        <v>#REF!</v>
      </c>
      <c r="V16" s="134" t="e">
        <f t="shared" si="0"/>
        <v>#REF!</v>
      </c>
      <c r="W16" s="134" t="e">
        <f t="shared" si="1"/>
        <v>#REF!</v>
      </c>
      <c r="X16" s="134" t="e">
        <f>IF(U16="","",VLOOKUP(U16,TRD!$F$5:$G$349,2,FALSE))</f>
        <v>#REF!</v>
      </c>
      <c r="Y16" s="134" t="e">
        <f>IF(U16="","",VLOOKUP(U16,TRD!$F$5:$T$349,5,FALSE))</f>
        <v>#REF!</v>
      </c>
      <c r="Z16" s="134" t="e">
        <f>IF(U16="","",VLOOKUP(U16,TRD_ORI!$E:$S,10,FALSE))</f>
        <v>#REF!</v>
      </c>
      <c r="AA16" s="134" t="e">
        <f>IF(U16="","",VLOOKUP(U16,TRD!F14:T358,15,FALSE))</f>
        <v>#REF!</v>
      </c>
    </row>
    <row r="17" spans="2:27" ht="165">
      <c r="B17" s="193" t="e">
        <f>IF(#REF!="","",#REF!)</f>
        <v>#REF!</v>
      </c>
      <c r="C17" s="125" t="e">
        <f>IF(#REF!="","",#REF!)</f>
        <v>#REF!</v>
      </c>
      <c r="D17" s="125" t="e">
        <f>IF(#REF!="","",#REF!)</f>
        <v>#REF!</v>
      </c>
      <c r="E17" s="125" t="e">
        <f>IF(#REF!="","",#REF!)</f>
        <v>#REF!</v>
      </c>
      <c r="F17" s="125" t="e">
        <f>IF(#REF!="","",#REF!)</f>
        <v>#REF!</v>
      </c>
      <c r="G17" s="125" t="e">
        <f>IF(#REF!="","",#REF!)</f>
        <v>#REF!</v>
      </c>
      <c r="H17" s="125" t="e">
        <f>IF(#REF!="","",CONCATENATE(#REF!," - ",#REF!))</f>
        <v>#REF!</v>
      </c>
      <c r="I17" s="125" t="e">
        <f>IF(#REF!="","",#REF!)</f>
        <v>#REF!</v>
      </c>
      <c r="J17" s="125" t="e">
        <f>IF(#REF!="","",#REF!)</f>
        <v>#REF!</v>
      </c>
      <c r="K17" s="125" t="e">
        <f>IF(#REF!="","",#REF!)</f>
        <v>#REF!</v>
      </c>
      <c r="L17" s="125" t="e">
        <f>IF(#REF!="","",#REF!)</f>
        <v>#REF!</v>
      </c>
      <c r="M17" s="129" t="e">
        <f>IF(#REF!="","",#REF!)</f>
        <v>#REF!</v>
      </c>
      <c r="N17" s="130" t="e">
        <f>IF(#REF!="","",#REF!)</f>
        <v>#REF!</v>
      </c>
      <c r="O17" s="125" t="e">
        <f>IF(#REF!="","",#REF!)</f>
        <v>#REF!</v>
      </c>
      <c r="P17" s="125" t="e">
        <f>IF(#REF!="","",#REF!)</f>
        <v>#REF!</v>
      </c>
      <c r="Q17" s="125" t="e">
        <f>IF(#REF!="","",#REF!)</f>
        <v>#REF!</v>
      </c>
      <c r="R17" s="125" t="e">
        <f>IF(#REF!="","",#REF!)</f>
        <v>#REF!</v>
      </c>
      <c r="S17" s="129" t="e">
        <f>IF(#REF!="","",#REF!)</f>
        <v>#REF!</v>
      </c>
      <c r="T17" s="134" t="e">
        <f>IF(#REF!="","",IF(#REF!="#N/A","NO","SI"))</f>
        <v>#REF!</v>
      </c>
      <c r="U17" s="134" t="e">
        <f>#REF!</f>
        <v>#REF!</v>
      </c>
      <c r="V17" s="134" t="e">
        <f t="shared" si="0"/>
        <v>#REF!</v>
      </c>
      <c r="W17" s="134" t="e">
        <f t="shared" si="1"/>
        <v>#REF!</v>
      </c>
      <c r="X17" s="134" t="e">
        <f>IF(U17="","",VLOOKUP(U17,TRD!$F$5:$G$349,2,FALSE))</f>
        <v>#REF!</v>
      </c>
      <c r="Y17" s="134" t="e">
        <f>IF(U17="","",VLOOKUP(U17,TRD!$F$5:$T$349,5,FALSE))</f>
        <v>#REF!</v>
      </c>
      <c r="Z17" s="134" t="e">
        <f>IF(U17="","",VLOOKUP(U17,TRD_ORI!$E:$S,10,FALSE))</f>
        <v>#REF!</v>
      </c>
      <c r="AA17" s="134" t="e">
        <f>IF(U17="","",VLOOKUP(U17,TRD!F15:T359,15,FALSE))</f>
        <v>#REF!</v>
      </c>
    </row>
    <row r="18" spans="2:27" ht="150">
      <c r="B18" s="193" t="e">
        <f>IF(#REF!="","",#REF!)</f>
        <v>#REF!</v>
      </c>
      <c r="C18" s="125" t="e">
        <f>IF(#REF!="","",#REF!)</f>
        <v>#REF!</v>
      </c>
      <c r="D18" s="125" t="e">
        <f>IF(#REF!="","",#REF!)</f>
        <v>#REF!</v>
      </c>
      <c r="E18" s="125" t="e">
        <f>IF(#REF!="","",#REF!)</f>
        <v>#REF!</v>
      </c>
      <c r="F18" s="125" t="e">
        <f>IF(#REF!="","",#REF!)</f>
        <v>#REF!</v>
      </c>
      <c r="G18" s="125" t="e">
        <f>IF(#REF!="","",#REF!)</f>
        <v>#REF!</v>
      </c>
      <c r="H18" s="125" t="e">
        <f>IF(#REF!="","",CONCATENATE(#REF!," - ",#REF!))</f>
        <v>#REF!</v>
      </c>
      <c r="I18" s="125" t="e">
        <f>IF(#REF!="","",#REF!)</f>
        <v>#REF!</v>
      </c>
      <c r="J18" s="125" t="e">
        <f>IF(#REF!="","",#REF!)</f>
        <v>#REF!</v>
      </c>
      <c r="K18" s="125" t="e">
        <f>IF(#REF!="","",#REF!)</f>
        <v>#REF!</v>
      </c>
      <c r="L18" s="125" t="e">
        <f>IF(#REF!="","",#REF!)</f>
        <v>#REF!</v>
      </c>
      <c r="M18" s="129" t="e">
        <f>IF(#REF!="","",#REF!)</f>
        <v>#REF!</v>
      </c>
      <c r="N18" s="130" t="e">
        <f>IF(#REF!="","",#REF!)</f>
        <v>#REF!</v>
      </c>
      <c r="O18" s="125" t="e">
        <f>IF(#REF!="","",#REF!)</f>
        <v>#REF!</v>
      </c>
      <c r="P18" s="125" t="e">
        <f>IF(#REF!="","",#REF!)</f>
        <v>#REF!</v>
      </c>
      <c r="Q18" s="125" t="e">
        <f>IF(#REF!="","",#REF!)</f>
        <v>#REF!</v>
      </c>
      <c r="R18" s="125" t="e">
        <f>IF(#REF!="","",#REF!)</f>
        <v>#REF!</v>
      </c>
      <c r="S18" s="129" t="e">
        <f>IF(#REF!="","",#REF!)</f>
        <v>#REF!</v>
      </c>
      <c r="T18" s="134" t="e">
        <f>IF(#REF!="","",IF(#REF!="#N/A","NO","SI"))</f>
        <v>#REF!</v>
      </c>
      <c r="U18" s="134" t="e">
        <f>#REF!</f>
        <v>#REF!</v>
      </c>
      <c r="V18" s="134" t="e">
        <f t="shared" si="0"/>
        <v>#REF!</v>
      </c>
      <c r="W18" s="134" t="e">
        <f t="shared" si="1"/>
        <v>#REF!</v>
      </c>
      <c r="X18" s="134" t="e">
        <f>IF(U18="","",VLOOKUP(U18,TRD!$F$5:$G$349,2,FALSE))</f>
        <v>#REF!</v>
      </c>
      <c r="Y18" s="134" t="e">
        <f>IF(U18="","",VLOOKUP(U18,TRD!$F$5:$T$349,5,FALSE))</f>
        <v>#REF!</v>
      </c>
      <c r="Z18" s="134" t="e">
        <f>IF(U18="","",VLOOKUP(U18,TRD_ORI!$E:$S,10,FALSE))</f>
        <v>#REF!</v>
      </c>
      <c r="AA18" s="134" t="e">
        <f>IF(U18="","",VLOOKUP(U18,TRD!F16:T360,15,FALSE))</f>
        <v>#REF!</v>
      </c>
    </row>
    <row r="19" spans="2:27" ht="60">
      <c r="B19" s="193" t="e">
        <f>IF(#REF!="","",#REF!)</f>
        <v>#REF!</v>
      </c>
      <c r="C19" s="125" t="e">
        <f>IF(#REF!="","",#REF!)</f>
        <v>#REF!</v>
      </c>
      <c r="D19" s="125" t="e">
        <f>IF(#REF!="","",#REF!)</f>
        <v>#REF!</v>
      </c>
      <c r="E19" s="125" t="e">
        <f>IF(#REF!="","",#REF!)</f>
        <v>#REF!</v>
      </c>
      <c r="F19" s="125" t="e">
        <f>IF(#REF!="","",#REF!)</f>
        <v>#REF!</v>
      </c>
      <c r="G19" s="125" t="e">
        <f>IF(#REF!="","",#REF!)</f>
        <v>#REF!</v>
      </c>
      <c r="H19" s="125" t="e">
        <f>IF(#REF!="","",CONCATENATE(#REF!," - ",#REF!))</f>
        <v>#REF!</v>
      </c>
      <c r="I19" s="125" t="e">
        <f>IF(#REF!="","",#REF!)</f>
        <v>#REF!</v>
      </c>
      <c r="J19" s="125" t="e">
        <f>IF(#REF!="","",#REF!)</f>
        <v>#REF!</v>
      </c>
      <c r="K19" s="125" t="e">
        <f>IF(#REF!="","",#REF!)</f>
        <v>#REF!</v>
      </c>
      <c r="L19" s="125" t="e">
        <f>IF(#REF!="","",#REF!)</f>
        <v>#REF!</v>
      </c>
      <c r="M19" s="129" t="e">
        <f>IF(#REF!="","",#REF!)</f>
        <v>#REF!</v>
      </c>
      <c r="N19" s="130" t="e">
        <f>IF(#REF!="","",#REF!)</f>
        <v>#REF!</v>
      </c>
      <c r="O19" s="125" t="e">
        <f>IF(#REF!="","",#REF!)</f>
        <v>#REF!</v>
      </c>
      <c r="P19" s="125" t="e">
        <f>IF(#REF!="","",#REF!)</f>
        <v>#REF!</v>
      </c>
      <c r="Q19" s="125" t="e">
        <f>IF(#REF!="","",#REF!)</f>
        <v>#REF!</v>
      </c>
      <c r="R19" s="125" t="e">
        <f>IF(#REF!="","",#REF!)</f>
        <v>#REF!</v>
      </c>
      <c r="S19" s="129" t="e">
        <f>IF(#REF!="","",#REF!)</f>
        <v>#REF!</v>
      </c>
      <c r="T19" s="134" t="e">
        <f>IF(#REF!="","",IF(#REF!="#N/A","NO","SI"))</f>
        <v>#REF!</v>
      </c>
      <c r="U19" s="134" t="e">
        <f>#REF!</f>
        <v>#REF!</v>
      </c>
      <c r="V19" s="134" t="e">
        <f t="shared" si="0"/>
        <v>#REF!</v>
      </c>
      <c r="W19" s="134" t="e">
        <f t="shared" si="1"/>
        <v>#REF!</v>
      </c>
      <c r="X19" s="134" t="e">
        <f>IF(U19="","",VLOOKUP(U19,TRD!$F$5:$G$349,2,FALSE))</f>
        <v>#REF!</v>
      </c>
      <c r="Y19" s="134" t="e">
        <f>IF(U19="","",VLOOKUP(U19,TRD!$F$5:$T$349,5,FALSE))</f>
        <v>#REF!</v>
      </c>
      <c r="Z19" s="134" t="e">
        <f>IF(U19="","",VLOOKUP(U19,TRD_ORI!$E:$S,10,FALSE))</f>
        <v>#REF!</v>
      </c>
      <c r="AA19" s="134" t="e">
        <f>IF(U19="","",VLOOKUP(U19,TRD!F17:T361,15,FALSE))</f>
        <v>#REF!</v>
      </c>
    </row>
    <row r="20" spans="2:27" ht="60">
      <c r="B20" s="193" t="e">
        <f>IF(#REF!="","",#REF!)</f>
        <v>#REF!</v>
      </c>
      <c r="C20" s="125" t="e">
        <f>IF(#REF!="","",#REF!)</f>
        <v>#REF!</v>
      </c>
      <c r="D20" s="125" t="e">
        <f>IF(#REF!="","",#REF!)</f>
        <v>#REF!</v>
      </c>
      <c r="E20" s="125" t="e">
        <f>IF(#REF!="","",#REF!)</f>
        <v>#REF!</v>
      </c>
      <c r="F20" s="125" t="e">
        <f>IF(#REF!="","",#REF!)</f>
        <v>#REF!</v>
      </c>
      <c r="G20" s="125" t="e">
        <f>IF(#REF!="","",#REF!)</f>
        <v>#REF!</v>
      </c>
      <c r="H20" s="125" t="e">
        <f>IF(#REF!="","",CONCATENATE(#REF!," - ",#REF!))</f>
        <v>#REF!</v>
      </c>
      <c r="I20" s="125" t="e">
        <f>IF(#REF!="","",#REF!)</f>
        <v>#REF!</v>
      </c>
      <c r="J20" s="125" t="e">
        <f>IF(#REF!="","",#REF!)</f>
        <v>#REF!</v>
      </c>
      <c r="K20" s="125" t="e">
        <f>IF(#REF!="","",#REF!)</f>
        <v>#REF!</v>
      </c>
      <c r="L20" s="125" t="e">
        <f>IF(#REF!="","",#REF!)</f>
        <v>#REF!</v>
      </c>
      <c r="M20" s="129" t="e">
        <f>IF(#REF!="","",#REF!)</f>
        <v>#REF!</v>
      </c>
      <c r="N20" s="130" t="e">
        <f>IF(#REF!="","",#REF!)</f>
        <v>#REF!</v>
      </c>
      <c r="O20" s="125" t="e">
        <f>IF(#REF!="","",#REF!)</f>
        <v>#REF!</v>
      </c>
      <c r="P20" s="125" t="e">
        <f>IF(#REF!="","",#REF!)</f>
        <v>#REF!</v>
      </c>
      <c r="Q20" s="125" t="e">
        <f>IF(#REF!="","",#REF!)</f>
        <v>#REF!</v>
      </c>
      <c r="R20" s="125" t="e">
        <f>IF(#REF!="","",#REF!)</f>
        <v>#REF!</v>
      </c>
      <c r="S20" s="129" t="e">
        <f>IF(#REF!="","",#REF!)</f>
        <v>#REF!</v>
      </c>
      <c r="T20" s="134" t="e">
        <f>IF(#REF!="","",IF(#REF!="#N/A","NO","SI"))</f>
        <v>#REF!</v>
      </c>
      <c r="U20" s="134" t="e">
        <f>#REF!</f>
        <v>#REF!</v>
      </c>
      <c r="V20" s="134" t="e">
        <f t="shared" si="0"/>
        <v>#REF!</v>
      </c>
      <c r="W20" s="134" t="e">
        <f t="shared" si="1"/>
        <v>#REF!</v>
      </c>
      <c r="X20" s="134" t="e">
        <f>IF(U20="","",VLOOKUP(U20,TRD!$F$5:$G$349,2,FALSE))</f>
        <v>#REF!</v>
      </c>
      <c r="Y20" s="134" t="e">
        <f>IF(U20="","",VLOOKUP(U20,TRD!$F$5:$T$349,5,FALSE))</f>
        <v>#REF!</v>
      </c>
      <c r="Z20" s="134" t="e">
        <f>IF(U20="","",VLOOKUP(U20,TRD_ORI!$E:$S,10,FALSE))</f>
        <v>#REF!</v>
      </c>
      <c r="AA20" s="134" t="e">
        <f>IF(U20="","",VLOOKUP(U20,TRD!F18:T362,15,FALSE))</f>
        <v>#REF!</v>
      </c>
    </row>
    <row r="21" spans="2:27" ht="75">
      <c r="B21" s="193" t="e">
        <f>IF(#REF!="","",#REF!)</f>
        <v>#REF!</v>
      </c>
      <c r="C21" s="125" t="e">
        <f>IF(#REF!="","",#REF!)</f>
        <v>#REF!</v>
      </c>
      <c r="D21" s="125" t="e">
        <f>IF(#REF!="","",#REF!)</f>
        <v>#REF!</v>
      </c>
      <c r="E21" s="125" t="e">
        <f>IF(#REF!="","",#REF!)</f>
        <v>#REF!</v>
      </c>
      <c r="F21" s="125" t="e">
        <f>IF(#REF!="","",#REF!)</f>
        <v>#REF!</v>
      </c>
      <c r="G21" s="125" t="e">
        <f>IF(#REF!="","",#REF!)</f>
        <v>#REF!</v>
      </c>
      <c r="H21" s="125" t="e">
        <f>IF(#REF!="","",CONCATENATE(#REF!," - ",#REF!))</f>
        <v>#REF!</v>
      </c>
      <c r="I21" s="125" t="e">
        <f>IF(#REF!="","",#REF!)</f>
        <v>#REF!</v>
      </c>
      <c r="J21" s="125" t="e">
        <f>IF(#REF!="","",#REF!)</f>
        <v>#REF!</v>
      </c>
      <c r="K21" s="125" t="e">
        <f>IF(#REF!="","",#REF!)</f>
        <v>#REF!</v>
      </c>
      <c r="L21" s="125" t="e">
        <f>IF(#REF!="","",#REF!)</f>
        <v>#REF!</v>
      </c>
      <c r="M21" s="129" t="e">
        <f>IF(#REF!="","",#REF!)</f>
        <v>#REF!</v>
      </c>
      <c r="N21" s="130" t="e">
        <f>IF(#REF!="","",#REF!)</f>
        <v>#REF!</v>
      </c>
      <c r="O21" s="125" t="e">
        <f>IF(#REF!="","",#REF!)</f>
        <v>#REF!</v>
      </c>
      <c r="P21" s="125" t="e">
        <f>IF(#REF!="","",#REF!)</f>
        <v>#REF!</v>
      </c>
      <c r="Q21" s="125" t="e">
        <f>IF(#REF!="","",#REF!)</f>
        <v>#REF!</v>
      </c>
      <c r="R21" s="125" t="e">
        <f>IF(#REF!="","",#REF!)</f>
        <v>#REF!</v>
      </c>
      <c r="S21" s="129" t="e">
        <f>IF(#REF!="","",#REF!)</f>
        <v>#REF!</v>
      </c>
      <c r="T21" s="134" t="e">
        <f>IF(#REF!="","",IF(#REF!="#N/A","NO","SI"))</f>
        <v>#REF!</v>
      </c>
      <c r="U21" s="134" t="e">
        <f>#REF!</f>
        <v>#REF!</v>
      </c>
      <c r="V21" s="134" t="e">
        <f t="shared" si="0"/>
        <v>#REF!</v>
      </c>
      <c r="W21" s="134" t="e">
        <f t="shared" si="1"/>
        <v>#REF!</v>
      </c>
      <c r="X21" s="134" t="e">
        <f>IF(U21="","",VLOOKUP(U21,TRD!$F$5:$G$349,2,FALSE))</f>
        <v>#REF!</v>
      </c>
      <c r="Y21" s="134" t="e">
        <f>IF(U21="","",VLOOKUP(U21,TRD!$F$5:$T$349,5,FALSE))</f>
        <v>#REF!</v>
      </c>
      <c r="Z21" s="134" t="e">
        <f>IF(U21="","",VLOOKUP(U21,TRD_ORI!$E:$S,10,FALSE))</f>
        <v>#REF!</v>
      </c>
      <c r="AA21" s="134" t="e">
        <f>IF(U21="","",VLOOKUP(U21,TRD!F19:T363,15,FALSE))</f>
        <v>#REF!</v>
      </c>
    </row>
    <row r="22" spans="2:27" ht="45">
      <c r="B22" s="193" t="e">
        <f>IF(#REF!="","",#REF!)</f>
        <v>#REF!</v>
      </c>
      <c r="C22" s="125" t="e">
        <f>IF(#REF!="","",#REF!)</f>
        <v>#REF!</v>
      </c>
      <c r="D22" s="125" t="e">
        <f>IF(#REF!="","",#REF!)</f>
        <v>#REF!</v>
      </c>
      <c r="E22" s="125" t="e">
        <f>IF(#REF!="","",#REF!)</f>
        <v>#REF!</v>
      </c>
      <c r="F22" s="125" t="e">
        <f>IF(#REF!="","",#REF!)</f>
        <v>#REF!</v>
      </c>
      <c r="G22" s="125" t="e">
        <f>IF(#REF!="","",#REF!)</f>
        <v>#REF!</v>
      </c>
      <c r="H22" s="125" t="e">
        <f>IF(#REF!="","",CONCATENATE(#REF!," - ",#REF!))</f>
        <v>#REF!</v>
      </c>
      <c r="I22" s="125" t="e">
        <f>IF(#REF!="","",#REF!)</f>
        <v>#REF!</v>
      </c>
      <c r="J22" s="125" t="e">
        <f>IF(#REF!="","",#REF!)</f>
        <v>#REF!</v>
      </c>
      <c r="K22" s="125" t="e">
        <f>IF(#REF!="","",#REF!)</f>
        <v>#REF!</v>
      </c>
      <c r="L22" s="125" t="e">
        <f>IF(#REF!="","",#REF!)</f>
        <v>#REF!</v>
      </c>
      <c r="M22" s="129" t="e">
        <f>IF(#REF!="","",#REF!)</f>
        <v>#REF!</v>
      </c>
      <c r="N22" s="130" t="e">
        <f>IF(#REF!="","",#REF!)</f>
        <v>#REF!</v>
      </c>
      <c r="O22" s="125" t="e">
        <f>IF(#REF!="","",#REF!)</f>
        <v>#REF!</v>
      </c>
      <c r="P22" s="125" t="e">
        <f>IF(#REF!="","",#REF!)</f>
        <v>#REF!</v>
      </c>
      <c r="Q22" s="125" t="e">
        <f>IF(#REF!="","",#REF!)</f>
        <v>#REF!</v>
      </c>
      <c r="R22" s="125" t="e">
        <f>IF(#REF!="","",#REF!)</f>
        <v>#REF!</v>
      </c>
      <c r="S22" s="129" t="e">
        <f>IF(#REF!="","",#REF!)</f>
        <v>#REF!</v>
      </c>
      <c r="T22" s="134" t="e">
        <f>IF(#REF!="","",IF(#REF!="#N/A","NO","SI"))</f>
        <v>#REF!</v>
      </c>
      <c r="U22" s="134" t="e">
        <f>#REF!</f>
        <v>#REF!</v>
      </c>
      <c r="V22" s="134" t="e">
        <f t="shared" si="0"/>
        <v>#REF!</v>
      </c>
      <c r="W22" s="134" t="e">
        <f t="shared" si="1"/>
        <v>#REF!</v>
      </c>
      <c r="X22" s="134" t="e">
        <f>IF(U22="","",VLOOKUP(U22,TRD!$F$5:$G$349,2,FALSE))</f>
        <v>#REF!</v>
      </c>
      <c r="Y22" s="134" t="e">
        <f>IF(U22="","",VLOOKUP(U22,TRD!$F$5:$T$349,5,FALSE))</f>
        <v>#REF!</v>
      </c>
      <c r="Z22" s="134" t="e">
        <f>IF(U22="","",VLOOKUP(U22,TRD_ORI!$E:$S,10,FALSE))</f>
        <v>#REF!</v>
      </c>
      <c r="AA22" s="134" t="e">
        <f>IF(U22="","",VLOOKUP(U22,TRD!F20:T364,15,FALSE))</f>
        <v>#REF!</v>
      </c>
    </row>
    <row r="23" spans="2:27" ht="90">
      <c r="B23" s="193" t="e">
        <f>IF(#REF!="","",#REF!)</f>
        <v>#REF!</v>
      </c>
      <c r="C23" s="125" t="e">
        <f>IF(#REF!="","",#REF!)</f>
        <v>#REF!</v>
      </c>
      <c r="D23" s="125" t="e">
        <f>IF(#REF!="","",#REF!)</f>
        <v>#REF!</v>
      </c>
      <c r="E23" s="125" t="e">
        <f>IF(#REF!="","",#REF!)</f>
        <v>#REF!</v>
      </c>
      <c r="F23" s="125" t="e">
        <f>IF(#REF!="","",#REF!)</f>
        <v>#REF!</v>
      </c>
      <c r="G23" s="125" t="e">
        <f>IF(#REF!="","",#REF!)</f>
        <v>#REF!</v>
      </c>
      <c r="H23" s="125" t="e">
        <f>IF(#REF!="","",CONCATENATE(#REF!," - ",#REF!))</f>
        <v>#REF!</v>
      </c>
      <c r="I23" s="125" t="e">
        <f>IF(#REF!="","",#REF!)</f>
        <v>#REF!</v>
      </c>
      <c r="J23" s="125" t="e">
        <f>IF(#REF!="","",#REF!)</f>
        <v>#REF!</v>
      </c>
      <c r="K23" s="125" t="e">
        <f>IF(#REF!="","",#REF!)</f>
        <v>#REF!</v>
      </c>
      <c r="L23" s="125" t="e">
        <f>IF(#REF!="","",#REF!)</f>
        <v>#REF!</v>
      </c>
      <c r="M23" s="129" t="e">
        <f>IF(#REF!="","",#REF!)</f>
        <v>#REF!</v>
      </c>
      <c r="N23" s="130" t="e">
        <f>IF(#REF!="","",#REF!)</f>
        <v>#REF!</v>
      </c>
      <c r="O23" s="125" t="e">
        <f>IF(#REF!="","",#REF!)</f>
        <v>#REF!</v>
      </c>
      <c r="P23" s="125" t="e">
        <f>IF(#REF!="","",#REF!)</f>
        <v>#REF!</v>
      </c>
      <c r="Q23" s="125" t="e">
        <f>IF(#REF!="","",#REF!)</f>
        <v>#REF!</v>
      </c>
      <c r="R23" s="125" t="e">
        <f>IF(#REF!="","",#REF!)</f>
        <v>#REF!</v>
      </c>
      <c r="S23" s="129" t="e">
        <f>IF(#REF!="","",#REF!)</f>
        <v>#REF!</v>
      </c>
      <c r="T23" s="134" t="e">
        <f>IF(#REF!="","",IF(#REF!="#N/A","NO","SI"))</f>
        <v>#REF!</v>
      </c>
      <c r="U23" s="134" t="e">
        <f>#REF!</f>
        <v>#REF!</v>
      </c>
      <c r="V23" s="134" t="e">
        <f t="shared" si="0"/>
        <v>#REF!</v>
      </c>
      <c r="W23" s="134" t="e">
        <f t="shared" si="1"/>
        <v>#REF!</v>
      </c>
      <c r="X23" s="134" t="e">
        <f>IF(U23="","",VLOOKUP(U23,TRD!$F$5:$G$349,2,FALSE))</f>
        <v>#REF!</v>
      </c>
      <c r="Y23" s="134" t="e">
        <f>IF(U23="","",VLOOKUP(U23,TRD!$F$5:$T$349,5,FALSE))</f>
        <v>#REF!</v>
      </c>
      <c r="Z23" s="134" t="e">
        <f>IF(U23="","",VLOOKUP(U23,TRD_ORI!$E:$S,10,FALSE))</f>
        <v>#REF!</v>
      </c>
      <c r="AA23" s="134" t="e">
        <f>IF(U23="","",VLOOKUP(U23,TRD!F21:T365,15,FALSE))</f>
        <v>#REF!</v>
      </c>
    </row>
    <row r="24" spans="2:27" ht="90">
      <c r="B24" s="193" t="e">
        <f>IF(#REF!="","",#REF!)</f>
        <v>#REF!</v>
      </c>
      <c r="C24" s="125" t="e">
        <f>IF(#REF!="","",#REF!)</f>
        <v>#REF!</v>
      </c>
      <c r="D24" s="125" t="e">
        <f>IF(#REF!="","",#REF!)</f>
        <v>#REF!</v>
      </c>
      <c r="E24" s="125" t="e">
        <f>IF(#REF!="","",#REF!)</f>
        <v>#REF!</v>
      </c>
      <c r="F24" s="125" t="e">
        <f>IF(#REF!="","",#REF!)</f>
        <v>#REF!</v>
      </c>
      <c r="G24" s="125" t="e">
        <f>IF(#REF!="","",#REF!)</f>
        <v>#REF!</v>
      </c>
      <c r="H24" s="125" t="e">
        <f>IF(#REF!="","",CONCATENATE(#REF!," - ",#REF!))</f>
        <v>#REF!</v>
      </c>
      <c r="I24" s="125" t="e">
        <f>IF(#REF!="","",#REF!)</f>
        <v>#REF!</v>
      </c>
      <c r="J24" s="125" t="e">
        <f>IF(#REF!="","",#REF!)</f>
        <v>#REF!</v>
      </c>
      <c r="K24" s="125" t="e">
        <f>IF(#REF!="","",#REF!)</f>
        <v>#REF!</v>
      </c>
      <c r="L24" s="125" t="e">
        <f>IF(#REF!="","",#REF!)</f>
        <v>#REF!</v>
      </c>
      <c r="M24" s="129" t="e">
        <f>IF(#REF!="","",#REF!)</f>
        <v>#REF!</v>
      </c>
      <c r="N24" s="130" t="e">
        <f>IF(#REF!="","",#REF!)</f>
        <v>#REF!</v>
      </c>
      <c r="O24" s="125" t="e">
        <f>IF(#REF!="","",#REF!)</f>
        <v>#REF!</v>
      </c>
      <c r="P24" s="125" t="e">
        <f>IF(#REF!="","",#REF!)</f>
        <v>#REF!</v>
      </c>
      <c r="Q24" s="125" t="e">
        <f>IF(#REF!="","",#REF!)</f>
        <v>#REF!</v>
      </c>
      <c r="R24" s="125" t="e">
        <f>IF(#REF!="","",#REF!)</f>
        <v>#REF!</v>
      </c>
      <c r="S24" s="129" t="e">
        <f>IF(#REF!="","",#REF!)</f>
        <v>#REF!</v>
      </c>
      <c r="T24" s="134" t="e">
        <f>IF(#REF!="","",IF(#REF!="#N/A","NO","SI"))</f>
        <v>#REF!</v>
      </c>
      <c r="U24" s="134" t="e">
        <f>#REF!</f>
        <v>#REF!</v>
      </c>
      <c r="V24" s="134" t="e">
        <f t="shared" si="0"/>
        <v>#REF!</v>
      </c>
      <c r="W24" s="134" t="e">
        <f t="shared" si="1"/>
        <v>#REF!</v>
      </c>
      <c r="X24" s="134" t="e">
        <f>IF(U24="","",VLOOKUP(U24,TRD!$F$5:$G$349,2,FALSE))</f>
        <v>#REF!</v>
      </c>
      <c r="Y24" s="134" t="e">
        <f>IF(U24="","",VLOOKUP(U24,TRD!$F$5:$T$349,5,FALSE))</f>
        <v>#REF!</v>
      </c>
      <c r="Z24" s="134" t="e">
        <f>IF(U24="","",VLOOKUP(U24,TRD_ORI!$E:$S,10,FALSE))</f>
        <v>#REF!</v>
      </c>
      <c r="AA24" s="134" t="e">
        <f>IF(U24="","",VLOOKUP(U24,TRD!F22:T366,15,FALSE))</f>
        <v>#REF!</v>
      </c>
    </row>
    <row r="25" spans="2:27" ht="60">
      <c r="B25" s="193" t="e">
        <f>IF(#REF!="","",#REF!)</f>
        <v>#REF!</v>
      </c>
      <c r="C25" s="125" t="e">
        <f>IF(#REF!="","",#REF!)</f>
        <v>#REF!</v>
      </c>
      <c r="D25" s="125" t="e">
        <f>IF(#REF!="","",#REF!)</f>
        <v>#REF!</v>
      </c>
      <c r="E25" s="125" t="e">
        <f>IF(#REF!="","",#REF!)</f>
        <v>#REF!</v>
      </c>
      <c r="F25" s="125" t="e">
        <f>IF(#REF!="","",#REF!)</f>
        <v>#REF!</v>
      </c>
      <c r="G25" s="125" t="e">
        <f>IF(#REF!="","",#REF!)</f>
        <v>#REF!</v>
      </c>
      <c r="H25" s="125" t="e">
        <f>IF(#REF!="","",CONCATENATE(#REF!," - ",#REF!))</f>
        <v>#REF!</v>
      </c>
      <c r="I25" s="125" t="e">
        <f>IF(#REF!="","",#REF!)</f>
        <v>#REF!</v>
      </c>
      <c r="J25" s="125" t="e">
        <f>IF(#REF!="","",#REF!)</f>
        <v>#REF!</v>
      </c>
      <c r="K25" s="125" t="e">
        <f>IF(#REF!="","",#REF!)</f>
        <v>#REF!</v>
      </c>
      <c r="L25" s="125" t="e">
        <f>IF(#REF!="","",#REF!)</f>
        <v>#REF!</v>
      </c>
      <c r="M25" s="129" t="e">
        <f>IF(#REF!="","",#REF!)</f>
        <v>#REF!</v>
      </c>
      <c r="N25" s="130" t="e">
        <f>IF(#REF!="","",#REF!)</f>
        <v>#REF!</v>
      </c>
      <c r="O25" s="125" t="e">
        <f>IF(#REF!="","",#REF!)</f>
        <v>#REF!</v>
      </c>
      <c r="P25" s="125" t="e">
        <f>IF(#REF!="","",#REF!)</f>
        <v>#REF!</v>
      </c>
      <c r="Q25" s="125" t="e">
        <f>IF(#REF!="","",#REF!)</f>
        <v>#REF!</v>
      </c>
      <c r="R25" s="125" t="e">
        <f>IF(#REF!="","",#REF!)</f>
        <v>#REF!</v>
      </c>
      <c r="S25" s="129" t="e">
        <f>IF(#REF!="","",#REF!)</f>
        <v>#REF!</v>
      </c>
      <c r="T25" s="134" t="e">
        <f>IF(#REF!="","",IF(#REF!="#N/A","NO","SI"))</f>
        <v>#REF!</v>
      </c>
      <c r="U25" s="134" t="e">
        <f>#REF!</f>
        <v>#REF!</v>
      </c>
      <c r="V25" s="134" t="e">
        <f t="shared" si="0"/>
        <v>#REF!</v>
      </c>
      <c r="W25" s="134" t="e">
        <f t="shared" si="1"/>
        <v>#REF!</v>
      </c>
      <c r="X25" s="134" t="e">
        <f>IF(U25="","",VLOOKUP(U25,TRD!$F$5:$G$349,2,FALSE))</f>
        <v>#REF!</v>
      </c>
      <c r="Y25" s="134" t="e">
        <f>IF(U25="","",VLOOKUP(U25,TRD!$F$5:$T$349,5,FALSE))</f>
        <v>#REF!</v>
      </c>
      <c r="Z25" s="134" t="e">
        <f>IF(U25="","",VLOOKUP(U25,TRD_ORI!$E:$S,10,FALSE))</f>
        <v>#REF!</v>
      </c>
      <c r="AA25" s="134" t="e">
        <f>IF(U25="","",VLOOKUP(U25,TRD!F23:T367,15,FALSE))</f>
        <v>#REF!</v>
      </c>
    </row>
    <row r="26" spans="2:27" ht="45">
      <c r="B26" s="193" t="e">
        <f>IF(#REF!="","",#REF!)</f>
        <v>#REF!</v>
      </c>
      <c r="C26" s="125" t="e">
        <f>IF(#REF!="","",#REF!)</f>
        <v>#REF!</v>
      </c>
      <c r="D26" s="125" t="e">
        <f>IF(#REF!="","",#REF!)</f>
        <v>#REF!</v>
      </c>
      <c r="E26" s="125" t="e">
        <f>IF(#REF!="","",#REF!)</f>
        <v>#REF!</v>
      </c>
      <c r="F26" s="125" t="e">
        <f>IF(#REF!="","",#REF!)</f>
        <v>#REF!</v>
      </c>
      <c r="G26" s="125" t="e">
        <f>IF(#REF!="","",#REF!)</f>
        <v>#REF!</v>
      </c>
      <c r="H26" s="125" t="e">
        <f>IF(#REF!="","",CONCATENATE(#REF!," - ",#REF!))</f>
        <v>#REF!</v>
      </c>
      <c r="I26" s="125" t="e">
        <f>IF(#REF!="","",#REF!)</f>
        <v>#REF!</v>
      </c>
      <c r="J26" s="125" t="e">
        <f>IF(#REF!="","",#REF!)</f>
        <v>#REF!</v>
      </c>
      <c r="K26" s="125" t="e">
        <f>IF(#REF!="","",#REF!)</f>
        <v>#REF!</v>
      </c>
      <c r="L26" s="125" t="e">
        <f>IF(#REF!="","",#REF!)</f>
        <v>#REF!</v>
      </c>
      <c r="M26" s="129" t="e">
        <f>IF(#REF!="","",#REF!)</f>
        <v>#REF!</v>
      </c>
      <c r="N26" s="130" t="e">
        <f>IF(#REF!="","",#REF!)</f>
        <v>#REF!</v>
      </c>
      <c r="O26" s="125" t="e">
        <f>IF(#REF!="","",#REF!)</f>
        <v>#REF!</v>
      </c>
      <c r="P26" s="125" t="e">
        <f>IF(#REF!="","",#REF!)</f>
        <v>#REF!</v>
      </c>
      <c r="Q26" s="125" t="e">
        <f>IF(#REF!="","",#REF!)</f>
        <v>#REF!</v>
      </c>
      <c r="R26" s="125" t="e">
        <f>IF(#REF!="","",#REF!)</f>
        <v>#REF!</v>
      </c>
      <c r="S26" s="129" t="e">
        <f>IF(#REF!="","",#REF!)</f>
        <v>#REF!</v>
      </c>
      <c r="T26" s="134" t="e">
        <f>IF(#REF!="","",IF(#REF!="#N/A","NO","SI"))</f>
        <v>#REF!</v>
      </c>
      <c r="U26" s="134" t="e">
        <f>#REF!</f>
        <v>#REF!</v>
      </c>
      <c r="V26" s="134" t="e">
        <f t="shared" si="0"/>
        <v>#REF!</v>
      </c>
      <c r="W26" s="134" t="e">
        <f t="shared" si="1"/>
        <v>#REF!</v>
      </c>
      <c r="X26" s="134" t="e">
        <f>IF(U26="","",VLOOKUP(U26,TRD!$F$5:$G$349,2,FALSE))</f>
        <v>#REF!</v>
      </c>
      <c r="Y26" s="134" t="e">
        <f>IF(U26="","",VLOOKUP(U26,TRD!$F$5:$T$349,5,FALSE))</f>
        <v>#REF!</v>
      </c>
      <c r="Z26" s="134" t="e">
        <f>IF(U26="","",VLOOKUP(U26,TRD_ORI!$E:$S,10,FALSE))</f>
        <v>#REF!</v>
      </c>
      <c r="AA26" s="134" t="e">
        <f>IF(U26="","",VLOOKUP(U26,TRD!F24:T368,15,FALSE))</f>
        <v>#REF!</v>
      </c>
    </row>
    <row r="27" spans="2:27" ht="225">
      <c r="B27" s="193" t="e">
        <f>IF(#REF!="","",#REF!)</f>
        <v>#REF!</v>
      </c>
      <c r="C27" s="125" t="e">
        <f>IF(#REF!="","",#REF!)</f>
        <v>#REF!</v>
      </c>
      <c r="D27" s="125" t="e">
        <f>IF(#REF!="","",#REF!)</f>
        <v>#REF!</v>
      </c>
      <c r="E27" s="125" t="e">
        <f>IF(#REF!="","",#REF!)</f>
        <v>#REF!</v>
      </c>
      <c r="F27" s="125" t="e">
        <f>IF(#REF!="","",#REF!)</f>
        <v>#REF!</v>
      </c>
      <c r="G27" s="125" t="e">
        <f>IF(#REF!="","",#REF!)</f>
        <v>#REF!</v>
      </c>
      <c r="H27" s="125" t="e">
        <f>IF(#REF!="","",CONCATENATE(#REF!," - ",#REF!))</f>
        <v>#REF!</v>
      </c>
      <c r="I27" s="125" t="e">
        <f>IF(#REF!="","",#REF!)</f>
        <v>#REF!</v>
      </c>
      <c r="J27" s="125" t="e">
        <f>IF(#REF!="","",#REF!)</f>
        <v>#REF!</v>
      </c>
      <c r="K27" s="125" t="e">
        <f>IF(#REF!="","",#REF!)</f>
        <v>#REF!</v>
      </c>
      <c r="L27" s="125" t="e">
        <f>IF(#REF!="","",#REF!)</f>
        <v>#REF!</v>
      </c>
      <c r="M27" s="129" t="e">
        <f>IF(#REF!="","",#REF!)</f>
        <v>#REF!</v>
      </c>
      <c r="N27" s="130" t="e">
        <f>IF(#REF!="","",#REF!)</f>
        <v>#REF!</v>
      </c>
      <c r="O27" s="125" t="e">
        <f>IF(#REF!="","",#REF!)</f>
        <v>#REF!</v>
      </c>
      <c r="P27" s="125" t="e">
        <f>IF(#REF!="","",#REF!)</f>
        <v>#REF!</v>
      </c>
      <c r="Q27" s="125" t="e">
        <f>IF(#REF!="","",#REF!)</f>
        <v>#REF!</v>
      </c>
      <c r="R27" s="125" t="e">
        <f>IF(#REF!="","",#REF!)</f>
        <v>#REF!</v>
      </c>
      <c r="S27" s="129" t="e">
        <f>IF(#REF!="","",#REF!)</f>
        <v>#REF!</v>
      </c>
      <c r="T27" s="134" t="e">
        <f>IF(#REF!="","",IF(#REF!="#N/A","NO","SI"))</f>
        <v>#REF!</v>
      </c>
      <c r="U27" s="134" t="e">
        <f>#REF!</f>
        <v>#REF!</v>
      </c>
      <c r="V27" s="134" t="e">
        <f t="shared" si="0"/>
        <v>#REF!</v>
      </c>
      <c r="W27" s="134" t="e">
        <f t="shared" si="1"/>
        <v>#REF!</v>
      </c>
      <c r="X27" s="134" t="e">
        <f>IF(U27="","",VLOOKUP(U27,TRD!$F$5:$G$349,2,FALSE))</f>
        <v>#REF!</v>
      </c>
      <c r="Y27" s="134" t="e">
        <f>IF(U27="","",VLOOKUP(U27,TRD!$F$5:$T$349,5,FALSE))</f>
        <v>#REF!</v>
      </c>
      <c r="Z27" s="134" t="e">
        <f>IF(U27="","",VLOOKUP(U27,TRD_ORI!$E:$S,10,FALSE))</f>
        <v>#REF!</v>
      </c>
      <c r="AA27" s="134" t="e">
        <f>IF(U27="","",VLOOKUP(U27,TRD!F25:T369,15,FALSE))</f>
        <v>#REF!</v>
      </c>
    </row>
    <row r="28" spans="2:27" ht="180">
      <c r="B28" s="193" t="e">
        <f>IF(#REF!="","",#REF!)</f>
        <v>#REF!</v>
      </c>
      <c r="C28" s="125" t="e">
        <f>IF(#REF!="","",#REF!)</f>
        <v>#REF!</v>
      </c>
      <c r="D28" s="125" t="e">
        <f>IF(#REF!="","",#REF!)</f>
        <v>#REF!</v>
      </c>
      <c r="E28" s="125" t="e">
        <f>IF(#REF!="","",#REF!)</f>
        <v>#REF!</v>
      </c>
      <c r="F28" s="125" t="e">
        <f>IF(#REF!="","",#REF!)</f>
        <v>#REF!</v>
      </c>
      <c r="G28" s="125" t="e">
        <f>IF(#REF!="","",#REF!)</f>
        <v>#REF!</v>
      </c>
      <c r="H28" s="125" t="e">
        <f>IF(#REF!="","",CONCATENATE(#REF!," - ",#REF!))</f>
        <v>#REF!</v>
      </c>
      <c r="I28" s="125" t="e">
        <f>IF(#REF!="","",#REF!)</f>
        <v>#REF!</v>
      </c>
      <c r="J28" s="125" t="e">
        <f>IF(#REF!="","",#REF!)</f>
        <v>#REF!</v>
      </c>
      <c r="K28" s="125" t="e">
        <f>IF(#REF!="","",#REF!)</f>
        <v>#REF!</v>
      </c>
      <c r="L28" s="125" t="e">
        <f>IF(#REF!="","",#REF!)</f>
        <v>#REF!</v>
      </c>
      <c r="M28" s="129" t="e">
        <f>IF(#REF!="","",#REF!)</f>
        <v>#REF!</v>
      </c>
      <c r="N28" s="130" t="e">
        <f>IF(#REF!="","",#REF!)</f>
        <v>#REF!</v>
      </c>
      <c r="O28" s="125" t="e">
        <f>IF(#REF!="","",#REF!)</f>
        <v>#REF!</v>
      </c>
      <c r="P28" s="125" t="e">
        <f>IF(#REF!="","",#REF!)</f>
        <v>#REF!</v>
      </c>
      <c r="Q28" s="125" t="e">
        <f>IF(#REF!="","",#REF!)</f>
        <v>#REF!</v>
      </c>
      <c r="R28" s="125" t="e">
        <f>IF(#REF!="","",#REF!)</f>
        <v>#REF!</v>
      </c>
      <c r="S28" s="129" t="e">
        <f>IF(#REF!="","",#REF!)</f>
        <v>#REF!</v>
      </c>
      <c r="T28" s="134" t="e">
        <f>IF(#REF!="","",IF(#REF!="#N/A","NO","SI"))</f>
        <v>#REF!</v>
      </c>
      <c r="U28" s="134" t="e">
        <f>#REF!</f>
        <v>#REF!</v>
      </c>
      <c r="V28" s="134" t="e">
        <f t="shared" si="0"/>
        <v>#REF!</v>
      </c>
      <c r="W28" s="134" t="e">
        <f t="shared" si="1"/>
        <v>#REF!</v>
      </c>
      <c r="X28" s="134" t="e">
        <f>IF(U28="","",VLOOKUP(U28,TRD!$F$5:$G$349,2,FALSE))</f>
        <v>#REF!</v>
      </c>
      <c r="Y28" s="134" t="e">
        <f>IF(U28="","",VLOOKUP(U28,TRD!$F$5:$T$349,5,FALSE))</f>
        <v>#REF!</v>
      </c>
      <c r="Z28" s="134" t="e">
        <f>IF(U28="","",VLOOKUP(U28,TRD_ORI!$E:$S,10,FALSE))</f>
        <v>#REF!</v>
      </c>
      <c r="AA28" s="134" t="e">
        <f>IF(U28="","",VLOOKUP(U28,TRD!F26:T370,15,FALSE))</f>
        <v>#REF!</v>
      </c>
    </row>
    <row r="29" spans="2:27" ht="165">
      <c r="B29" s="193" t="e">
        <f>IF(#REF!="","",#REF!)</f>
        <v>#REF!</v>
      </c>
      <c r="C29" s="125" t="e">
        <f>IF(#REF!="","",#REF!)</f>
        <v>#REF!</v>
      </c>
      <c r="D29" s="125" t="e">
        <f>IF(#REF!="","",#REF!)</f>
        <v>#REF!</v>
      </c>
      <c r="E29" s="125" t="e">
        <f>IF(#REF!="","",#REF!)</f>
        <v>#REF!</v>
      </c>
      <c r="F29" s="125" t="e">
        <f>IF(#REF!="","",#REF!)</f>
        <v>#REF!</v>
      </c>
      <c r="G29" s="125" t="e">
        <f>IF(#REF!="","",#REF!)</f>
        <v>#REF!</v>
      </c>
      <c r="H29" s="125" t="e">
        <f>IF(#REF!="","",CONCATENATE(#REF!," - ",#REF!))</f>
        <v>#REF!</v>
      </c>
      <c r="I29" s="125" t="e">
        <f>IF(#REF!="","",#REF!)</f>
        <v>#REF!</v>
      </c>
      <c r="J29" s="125" t="e">
        <f>IF(#REF!="","",#REF!)</f>
        <v>#REF!</v>
      </c>
      <c r="K29" s="125" t="e">
        <f>IF(#REF!="","",#REF!)</f>
        <v>#REF!</v>
      </c>
      <c r="L29" s="125" t="e">
        <f>IF(#REF!="","",#REF!)</f>
        <v>#REF!</v>
      </c>
      <c r="M29" s="129" t="e">
        <f>IF(#REF!="","",#REF!)</f>
        <v>#REF!</v>
      </c>
      <c r="N29" s="130" t="e">
        <f>IF(#REF!="","",#REF!)</f>
        <v>#REF!</v>
      </c>
      <c r="O29" s="125" t="e">
        <f>IF(#REF!="","",#REF!)</f>
        <v>#REF!</v>
      </c>
      <c r="P29" s="125" t="e">
        <f>IF(#REF!="","",#REF!)</f>
        <v>#REF!</v>
      </c>
      <c r="Q29" s="125" t="e">
        <f>IF(#REF!="","",#REF!)</f>
        <v>#REF!</v>
      </c>
      <c r="R29" s="125" t="e">
        <f>IF(#REF!="","",#REF!)</f>
        <v>#REF!</v>
      </c>
      <c r="S29" s="129" t="e">
        <f>IF(#REF!="","",#REF!)</f>
        <v>#REF!</v>
      </c>
      <c r="T29" s="134" t="e">
        <f>IF(#REF!="","",IF(#REF!="#N/A","NO","SI"))</f>
        <v>#REF!</v>
      </c>
      <c r="U29" s="134" t="e">
        <f>#REF!</f>
        <v>#REF!</v>
      </c>
      <c r="V29" s="134" t="e">
        <f t="shared" si="0"/>
        <v>#REF!</v>
      </c>
      <c r="W29" s="134" t="e">
        <f t="shared" si="1"/>
        <v>#REF!</v>
      </c>
      <c r="X29" s="134" t="e">
        <f>IF(U29="","",VLOOKUP(U29,TRD!$F$5:$G$349,2,FALSE))</f>
        <v>#REF!</v>
      </c>
      <c r="Y29" s="134" t="e">
        <f>IF(U29="","",VLOOKUP(U29,TRD!$F$5:$T$349,5,FALSE))</f>
        <v>#REF!</v>
      </c>
      <c r="Z29" s="134" t="e">
        <f>IF(U29="","",VLOOKUP(U29,TRD_ORI!$E:$S,10,FALSE))</f>
        <v>#REF!</v>
      </c>
      <c r="AA29" s="134" t="e">
        <f>IF(U29="","",VLOOKUP(U29,TRD!F27:T371,15,FALSE))</f>
        <v>#REF!</v>
      </c>
    </row>
    <row r="30" spans="2:27" ht="150">
      <c r="B30" s="193" t="e">
        <f>IF(#REF!="","",#REF!)</f>
        <v>#REF!</v>
      </c>
      <c r="C30" s="125" t="e">
        <f>IF(#REF!="","",#REF!)</f>
        <v>#REF!</v>
      </c>
      <c r="D30" s="125" t="e">
        <f>IF(#REF!="","",#REF!)</f>
        <v>#REF!</v>
      </c>
      <c r="E30" s="125" t="e">
        <f>IF(#REF!="","",#REF!)</f>
        <v>#REF!</v>
      </c>
      <c r="F30" s="125" t="e">
        <f>IF(#REF!="","",#REF!)</f>
        <v>#REF!</v>
      </c>
      <c r="G30" s="125" t="e">
        <f>IF(#REF!="","",#REF!)</f>
        <v>#REF!</v>
      </c>
      <c r="H30" s="125" t="e">
        <f>IF(#REF!="","",CONCATENATE(#REF!," - ",#REF!))</f>
        <v>#REF!</v>
      </c>
      <c r="I30" s="125" t="e">
        <f>IF(#REF!="","",#REF!)</f>
        <v>#REF!</v>
      </c>
      <c r="J30" s="125" t="e">
        <f>IF(#REF!="","",#REF!)</f>
        <v>#REF!</v>
      </c>
      <c r="K30" s="125" t="e">
        <f>IF(#REF!="","",#REF!)</f>
        <v>#REF!</v>
      </c>
      <c r="L30" s="125" t="e">
        <f>IF(#REF!="","",#REF!)</f>
        <v>#REF!</v>
      </c>
      <c r="M30" s="129" t="e">
        <f>IF(#REF!="","",#REF!)</f>
        <v>#REF!</v>
      </c>
      <c r="N30" s="130" t="e">
        <f>IF(#REF!="","",#REF!)</f>
        <v>#REF!</v>
      </c>
      <c r="O30" s="125" t="e">
        <f>IF(#REF!="","",#REF!)</f>
        <v>#REF!</v>
      </c>
      <c r="P30" s="125" t="e">
        <f>IF(#REF!="","",#REF!)</f>
        <v>#REF!</v>
      </c>
      <c r="Q30" s="125" t="e">
        <f>IF(#REF!="","",#REF!)</f>
        <v>#REF!</v>
      </c>
      <c r="R30" s="125" t="e">
        <f>IF(#REF!="","",#REF!)</f>
        <v>#REF!</v>
      </c>
      <c r="S30" s="129" t="e">
        <f>IF(#REF!="","",#REF!)</f>
        <v>#REF!</v>
      </c>
      <c r="T30" s="134" t="e">
        <f>IF(#REF!="","",IF(#REF!="#N/A","NO","SI"))</f>
        <v>#REF!</v>
      </c>
      <c r="U30" s="134" t="e">
        <f>#REF!</f>
        <v>#REF!</v>
      </c>
      <c r="V30" s="134" t="e">
        <f t="shared" si="0"/>
        <v>#REF!</v>
      </c>
      <c r="W30" s="134" t="e">
        <f t="shared" si="1"/>
        <v>#REF!</v>
      </c>
      <c r="X30" s="134" t="e">
        <f>IF(U30="","",VLOOKUP(U30,TRD!$F$5:$G$349,2,FALSE))</f>
        <v>#REF!</v>
      </c>
      <c r="Y30" s="134" t="e">
        <f>IF(U30="","",VLOOKUP(U30,TRD!$F$5:$T$349,5,FALSE))</f>
        <v>#REF!</v>
      </c>
      <c r="Z30" s="134" t="e">
        <f>IF(U30="","",VLOOKUP(U30,TRD_ORI!$E:$S,10,FALSE))</f>
        <v>#REF!</v>
      </c>
      <c r="AA30" s="134" t="e">
        <f>IF(U30="","",VLOOKUP(U30,TRD!F28:T372,15,FALSE))</f>
        <v>#REF!</v>
      </c>
    </row>
    <row r="31" spans="2:27" ht="180">
      <c r="B31" s="193" t="e">
        <f>IF(#REF!="","",#REF!)</f>
        <v>#REF!</v>
      </c>
      <c r="C31" s="125" t="e">
        <f>IF(#REF!="","",#REF!)</f>
        <v>#REF!</v>
      </c>
      <c r="D31" s="125" t="e">
        <f>IF(#REF!="","",#REF!)</f>
        <v>#REF!</v>
      </c>
      <c r="E31" s="125" t="e">
        <f>IF(#REF!="","",#REF!)</f>
        <v>#REF!</v>
      </c>
      <c r="F31" s="125" t="e">
        <f>IF(#REF!="","",#REF!)</f>
        <v>#REF!</v>
      </c>
      <c r="G31" s="125" t="e">
        <f>IF(#REF!="","",#REF!)</f>
        <v>#REF!</v>
      </c>
      <c r="H31" s="125" t="e">
        <f>IF(#REF!="","",CONCATENATE(#REF!," - ",#REF!))</f>
        <v>#REF!</v>
      </c>
      <c r="I31" s="125" t="e">
        <f>IF(#REF!="","",#REF!)</f>
        <v>#REF!</v>
      </c>
      <c r="J31" s="125" t="e">
        <f>IF(#REF!="","",#REF!)</f>
        <v>#REF!</v>
      </c>
      <c r="K31" s="125" t="e">
        <f>IF(#REF!="","",#REF!)</f>
        <v>#REF!</v>
      </c>
      <c r="L31" s="125" t="e">
        <f>IF(#REF!="","",#REF!)</f>
        <v>#REF!</v>
      </c>
      <c r="M31" s="129" t="e">
        <f>IF(#REF!="","",#REF!)</f>
        <v>#REF!</v>
      </c>
      <c r="N31" s="130" t="e">
        <f>IF(#REF!="","",#REF!)</f>
        <v>#REF!</v>
      </c>
      <c r="O31" s="125" t="e">
        <f>IF(#REF!="","",#REF!)</f>
        <v>#REF!</v>
      </c>
      <c r="P31" s="125" t="e">
        <f>IF(#REF!="","",#REF!)</f>
        <v>#REF!</v>
      </c>
      <c r="Q31" s="125" t="e">
        <f>IF(#REF!="","",#REF!)</f>
        <v>#REF!</v>
      </c>
      <c r="R31" s="125" t="e">
        <f>IF(#REF!="","",#REF!)</f>
        <v>#REF!</v>
      </c>
      <c r="S31" s="129" t="e">
        <f>IF(#REF!="","",#REF!)</f>
        <v>#REF!</v>
      </c>
      <c r="T31" s="134" t="e">
        <f>IF(#REF!="","",IF(#REF!="#N/A","NO","SI"))</f>
        <v>#REF!</v>
      </c>
      <c r="U31" s="134" t="e">
        <f>#REF!</f>
        <v>#REF!</v>
      </c>
      <c r="V31" s="134" t="e">
        <f t="shared" si="0"/>
        <v>#REF!</v>
      </c>
      <c r="W31" s="134" t="e">
        <f t="shared" si="1"/>
        <v>#REF!</v>
      </c>
      <c r="X31" s="134" t="e">
        <f>IF(U31="","",VLOOKUP(U31,TRD!$F$5:$G$349,2,FALSE))</f>
        <v>#REF!</v>
      </c>
      <c r="Y31" s="134" t="e">
        <f>IF(U31="","",VLOOKUP(U31,TRD!$F$5:$T$349,5,FALSE))</f>
        <v>#REF!</v>
      </c>
      <c r="Z31" s="134" t="e">
        <f>IF(U31="","",VLOOKUP(U31,TRD_ORI!$E:$S,10,FALSE))</f>
        <v>#REF!</v>
      </c>
      <c r="AA31" s="134" t="e">
        <f>IF(U31="","",VLOOKUP(U31,TRD!F29:T373,15,FALSE))</f>
        <v>#REF!</v>
      </c>
    </row>
    <row r="32" spans="2:27" ht="120">
      <c r="B32" s="193" t="e">
        <f>IF(#REF!="","",#REF!)</f>
        <v>#REF!</v>
      </c>
      <c r="C32" s="125" t="e">
        <f>IF(#REF!="","",#REF!)</f>
        <v>#REF!</v>
      </c>
      <c r="D32" s="125" t="e">
        <f>IF(#REF!="","",#REF!)</f>
        <v>#REF!</v>
      </c>
      <c r="E32" s="125" t="e">
        <f>IF(#REF!="","",#REF!)</f>
        <v>#REF!</v>
      </c>
      <c r="F32" s="125" t="e">
        <f>IF(#REF!="","",#REF!)</f>
        <v>#REF!</v>
      </c>
      <c r="G32" s="125" t="e">
        <f>IF(#REF!="","",#REF!)</f>
        <v>#REF!</v>
      </c>
      <c r="H32" s="125" t="e">
        <f>IF(#REF!="","",CONCATENATE(#REF!," - ",#REF!))</f>
        <v>#REF!</v>
      </c>
      <c r="I32" s="125" t="e">
        <f>IF(#REF!="","",#REF!)</f>
        <v>#REF!</v>
      </c>
      <c r="J32" s="125" t="e">
        <f>IF(#REF!="","",#REF!)</f>
        <v>#REF!</v>
      </c>
      <c r="K32" s="125" t="e">
        <f>IF(#REF!="","",#REF!)</f>
        <v>#REF!</v>
      </c>
      <c r="L32" s="125" t="e">
        <f>IF(#REF!="","",#REF!)</f>
        <v>#REF!</v>
      </c>
      <c r="M32" s="129" t="e">
        <f>IF(#REF!="","",#REF!)</f>
        <v>#REF!</v>
      </c>
      <c r="N32" s="130" t="e">
        <f>IF(#REF!="","",#REF!)</f>
        <v>#REF!</v>
      </c>
      <c r="O32" s="125" t="e">
        <f>IF(#REF!="","",#REF!)</f>
        <v>#REF!</v>
      </c>
      <c r="P32" s="125" t="e">
        <f>IF(#REF!="","",#REF!)</f>
        <v>#REF!</v>
      </c>
      <c r="Q32" s="125" t="e">
        <f>IF(#REF!="","",#REF!)</f>
        <v>#REF!</v>
      </c>
      <c r="R32" s="125" t="e">
        <f>IF(#REF!="","",#REF!)</f>
        <v>#REF!</v>
      </c>
      <c r="S32" s="129" t="e">
        <f>IF(#REF!="","",#REF!)</f>
        <v>#REF!</v>
      </c>
      <c r="T32" s="134" t="e">
        <f>IF(#REF!="","",IF(#REF!="#N/A","NO","SI"))</f>
        <v>#REF!</v>
      </c>
      <c r="U32" s="134" t="e">
        <f>#REF!</f>
        <v>#REF!</v>
      </c>
      <c r="V32" s="134" t="e">
        <f t="shared" si="0"/>
        <v>#REF!</v>
      </c>
      <c r="W32" s="134" t="e">
        <f t="shared" si="1"/>
        <v>#REF!</v>
      </c>
      <c r="X32" s="134" t="e">
        <f>IF(U32="","",VLOOKUP(U32,TRD!$F$5:$G$349,2,FALSE))</f>
        <v>#REF!</v>
      </c>
      <c r="Y32" s="134" t="e">
        <f>IF(U32="","",VLOOKUP(U32,TRD!$F$5:$T$349,5,FALSE))</f>
        <v>#REF!</v>
      </c>
      <c r="Z32" s="134" t="e">
        <f>IF(U32="","",VLOOKUP(U32,TRD_ORI!$E:$S,10,FALSE))</f>
        <v>#REF!</v>
      </c>
      <c r="AA32" s="134" t="e">
        <f>IF(U32="","",VLOOKUP(U32,TRD!F30:T374,15,FALSE))</f>
        <v>#REF!</v>
      </c>
    </row>
    <row r="33" spans="2:27" ht="60">
      <c r="B33" s="193" t="e">
        <f>IF(#REF!="","",#REF!)</f>
        <v>#REF!</v>
      </c>
      <c r="C33" s="125" t="e">
        <f>IF(#REF!="","",#REF!)</f>
        <v>#REF!</v>
      </c>
      <c r="D33" s="125" t="e">
        <f>IF(#REF!="","",#REF!)</f>
        <v>#REF!</v>
      </c>
      <c r="E33" s="125" t="e">
        <f>IF(#REF!="","",#REF!)</f>
        <v>#REF!</v>
      </c>
      <c r="F33" s="125" t="e">
        <f>IF(#REF!="","",#REF!)</f>
        <v>#REF!</v>
      </c>
      <c r="G33" s="125" t="e">
        <f>IF(#REF!="","",#REF!)</f>
        <v>#REF!</v>
      </c>
      <c r="H33" s="125" t="e">
        <f>IF(#REF!="","",CONCATENATE(#REF!," - ",#REF!))</f>
        <v>#REF!</v>
      </c>
      <c r="I33" s="125" t="e">
        <f>IF(#REF!="","",#REF!)</f>
        <v>#REF!</v>
      </c>
      <c r="J33" s="125" t="e">
        <f>IF(#REF!="","",#REF!)</f>
        <v>#REF!</v>
      </c>
      <c r="K33" s="125" t="e">
        <f>IF(#REF!="","",#REF!)</f>
        <v>#REF!</v>
      </c>
      <c r="L33" s="125" t="e">
        <f>IF(#REF!="","",#REF!)</f>
        <v>#REF!</v>
      </c>
      <c r="M33" s="129" t="e">
        <f>IF(#REF!="","",#REF!)</f>
        <v>#REF!</v>
      </c>
      <c r="N33" s="130" t="e">
        <f>IF(#REF!="","",#REF!)</f>
        <v>#REF!</v>
      </c>
      <c r="O33" s="125" t="e">
        <f>IF(#REF!="","",#REF!)</f>
        <v>#REF!</v>
      </c>
      <c r="P33" s="125" t="e">
        <f>IF(#REF!="","",#REF!)</f>
        <v>#REF!</v>
      </c>
      <c r="Q33" s="125" t="e">
        <f>IF(#REF!="","",#REF!)</f>
        <v>#REF!</v>
      </c>
      <c r="R33" s="125" t="e">
        <f>IF(#REF!="","",#REF!)</f>
        <v>#REF!</v>
      </c>
      <c r="S33" s="129" t="e">
        <f>IF(#REF!="","",#REF!)</f>
        <v>#REF!</v>
      </c>
      <c r="T33" s="134" t="e">
        <f>IF(#REF!="","",IF(#REF!="#N/A","NO","SI"))</f>
        <v>#REF!</v>
      </c>
      <c r="U33" s="134" t="e">
        <f>#REF!</f>
        <v>#REF!</v>
      </c>
      <c r="V33" s="134" t="e">
        <f t="shared" si="0"/>
        <v>#REF!</v>
      </c>
      <c r="W33" s="134" t="e">
        <f t="shared" si="1"/>
        <v>#REF!</v>
      </c>
      <c r="X33" s="134" t="e">
        <f>IF(U33="","",VLOOKUP(U33,TRD!$F$5:$G$349,2,FALSE))</f>
        <v>#REF!</v>
      </c>
      <c r="Y33" s="134" t="e">
        <f>IF(U33="","",VLOOKUP(U33,TRD!$F$5:$T$349,5,FALSE))</f>
        <v>#REF!</v>
      </c>
      <c r="Z33" s="134" t="e">
        <f>IF(U33="","",VLOOKUP(U33,TRD_ORI!$E:$S,10,FALSE))</f>
        <v>#REF!</v>
      </c>
      <c r="AA33" s="134" t="e">
        <f>IF(U33="","",VLOOKUP(U33,TRD!F31:T375,15,FALSE))</f>
        <v>#REF!</v>
      </c>
    </row>
    <row r="34" spans="2:27" ht="60">
      <c r="B34" s="193" t="e">
        <f>IF(#REF!="","",#REF!)</f>
        <v>#REF!</v>
      </c>
      <c r="C34" s="125" t="e">
        <f>IF(#REF!="","",#REF!)</f>
        <v>#REF!</v>
      </c>
      <c r="D34" s="125" t="e">
        <f>IF(#REF!="","",#REF!)</f>
        <v>#REF!</v>
      </c>
      <c r="E34" s="125" t="e">
        <f>IF(#REF!="","",#REF!)</f>
        <v>#REF!</v>
      </c>
      <c r="F34" s="125" t="e">
        <f>IF(#REF!="","",#REF!)</f>
        <v>#REF!</v>
      </c>
      <c r="G34" s="125" t="e">
        <f>IF(#REF!="","",#REF!)</f>
        <v>#REF!</v>
      </c>
      <c r="H34" s="125" t="e">
        <f>IF(#REF!="","",CONCATENATE(#REF!," - ",#REF!))</f>
        <v>#REF!</v>
      </c>
      <c r="I34" s="125" t="e">
        <f>IF(#REF!="","",#REF!)</f>
        <v>#REF!</v>
      </c>
      <c r="J34" s="125" t="e">
        <f>IF(#REF!="","",#REF!)</f>
        <v>#REF!</v>
      </c>
      <c r="K34" s="125" t="e">
        <f>IF(#REF!="","",#REF!)</f>
        <v>#REF!</v>
      </c>
      <c r="L34" s="125" t="e">
        <f>IF(#REF!="","",#REF!)</f>
        <v>#REF!</v>
      </c>
      <c r="M34" s="129" t="e">
        <f>IF(#REF!="","",#REF!)</f>
        <v>#REF!</v>
      </c>
      <c r="N34" s="130" t="e">
        <f>IF(#REF!="","",#REF!)</f>
        <v>#REF!</v>
      </c>
      <c r="O34" s="125" t="e">
        <f>IF(#REF!="","",#REF!)</f>
        <v>#REF!</v>
      </c>
      <c r="P34" s="125" t="e">
        <f>IF(#REF!="","",#REF!)</f>
        <v>#REF!</v>
      </c>
      <c r="Q34" s="125" t="e">
        <f>IF(#REF!="","",#REF!)</f>
        <v>#REF!</v>
      </c>
      <c r="R34" s="125" t="e">
        <f>IF(#REF!="","",#REF!)</f>
        <v>#REF!</v>
      </c>
      <c r="S34" s="129" t="e">
        <f>IF(#REF!="","",#REF!)</f>
        <v>#REF!</v>
      </c>
      <c r="T34" s="134" t="e">
        <f>IF(#REF!="","",IF(#REF!="#N/A","NO","SI"))</f>
        <v>#REF!</v>
      </c>
      <c r="U34" s="134" t="e">
        <f>#REF!</f>
        <v>#REF!</v>
      </c>
      <c r="V34" s="134" t="e">
        <f t="shared" si="0"/>
        <v>#REF!</v>
      </c>
      <c r="W34" s="134" t="e">
        <f t="shared" si="1"/>
        <v>#REF!</v>
      </c>
      <c r="X34" s="134" t="e">
        <f>IF(U34="","",VLOOKUP(U34,TRD!$F$5:$G$349,2,FALSE))</f>
        <v>#REF!</v>
      </c>
      <c r="Y34" s="134" t="e">
        <f>IF(U34="","",VLOOKUP(U34,TRD!$F$5:$T$349,5,FALSE))</f>
        <v>#REF!</v>
      </c>
      <c r="Z34" s="134" t="e">
        <f>IF(U34="","",VLOOKUP(U34,TRD_ORI!$E:$S,10,FALSE))</f>
        <v>#REF!</v>
      </c>
      <c r="AA34" s="134" t="e">
        <f>IF(U34="","",VLOOKUP(U34,TRD!F32:T376,15,FALSE))</f>
        <v>#REF!</v>
      </c>
    </row>
    <row r="35" spans="2:27" ht="135">
      <c r="B35" s="193" t="e">
        <f>IF(#REF!="","",#REF!)</f>
        <v>#REF!</v>
      </c>
      <c r="C35" s="125" t="e">
        <f>IF(#REF!="","",#REF!)</f>
        <v>#REF!</v>
      </c>
      <c r="D35" s="125" t="e">
        <f>IF(#REF!="","",#REF!)</f>
        <v>#REF!</v>
      </c>
      <c r="E35" s="125" t="e">
        <f>IF(#REF!="","",#REF!)</f>
        <v>#REF!</v>
      </c>
      <c r="F35" s="125" t="e">
        <f>IF(#REF!="","",#REF!)</f>
        <v>#REF!</v>
      </c>
      <c r="G35" s="125" t="e">
        <f>IF(#REF!="","",#REF!)</f>
        <v>#REF!</v>
      </c>
      <c r="H35" s="125" t="e">
        <f>IF(#REF!="","",CONCATENATE(#REF!," - ",#REF!))</f>
        <v>#REF!</v>
      </c>
      <c r="I35" s="125" t="e">
        <f>IF(#REF!="","",#REF!)</f>
        <v>#REF!</v>
      </c>
      <c r="J35" s="125" t="e">
        <f>IF(#REF!="","",#REF!)</f>
        <v>#REF!</v>
      </c>
      <c r="K35" s="125" t="e">
        <f>IF(#REF!="","",#REF!)</f>
        <v>#REF!</v>
      </c>
      <c r="L35" s="125" t="e">
        <f>IF(#REF!="","",#REF!)</f>
        <v>#REF!</v>
      </c>
      <c r="M35" s="129" t="e">
        <f>IF(#REF!="","",#REF!)</f>
        <v>#REF!</v>
      </c>
      <c r="N35" s="130" t="e">
        <f>IF(#REF!="","",#REF!)</f>
        <v>#REF!</v>
      </c>
      <c r="O35" s="125" t="e">
        <f>IF(#REF!="","",#REF!)</f>
        <v>#REF!</v>
      </c>
      <c r="P35" s="125" t="e">
        <f>IF(#REF!="","",#REF!)</f>
        <v>#REF!</v>
      </c>
      <c r="Q35" s="125" t="e">
        <f>IF(#REF!="","",#REF!)</f>
        <v>#REF!</v>
      </c>
      <c r="R35" s="125" t="e">
        <f>IF(#REF!="","",#REF!)</f>
        <v>#REF!</v>
      </c>
      <c r="S35" s="129" t="e">
        <f>IF(#REF!="","",#REF!)</f>
        <v>#REF!</v>
      </c>
      <c r="T35" s="134" t="e">
        <f>IF(#REF!="","",IF(#REF!="#N/A","NO","SI"))</f>
        <v>#REF!</v>
      </c>
      <c r="U35" s="134" t="e">
        <f>#REF!</f>
        <v>#REF!</v>
      </c>
      <c r="V35" s="134" t="e">
        <f t="shared" si="0"/>
        <v>#REF!</v>
      </c>
      <c r="W35" s="134" t="e">
        <f t="shared" si="1"/>
        <v>#REF!</v>
      </c>
      <c r="X35" s="134" t="e">
        <f>IF(U35="","",VLOOKUP(U35,TRD!$F$5:$G$349,2,FALSE))</f>
        <v>#REF!</v>
      </c>
      <c r="Y35" s="134" t="e">
        <f>IF(U35="","",VLOOKUP(U35,TRD!$F$5:$T$349,5,FALSE))</f>
        <v>#REF!</v>
      </c>
      <c r="Z35" s="134" t="e">
        <f>IF(U35="","",VLOOKUP(U35,TRD_ORI!$E:$S,10,FALSE))</f>
        <v>#REF!</v>
      </c>
      <c r="AA35" s="134" t="e">
        <f>IF(U35="","",VLOOKUP(U35,TRD!F33:T377,15,FALSE))</f>
        <v>#REF!</v>
      </c>
    </row>
    <row r="36" spans="2:27" ht="120">
      <c r="B36" s="193" t="e">
        <f>IF(#REF!="","",#REF!)</f>
        <v>#REF!</v>
      </c>
      <c r="C36" s="125" t="e">
        <f>IF(#REF!="","",#REF!)</f>
        <v>#REF!</v>
      </c>
      <c r="D36" s="125" t="e">
        <f>IF(#REF!="","",#REF!)</f>
        <v>#REF!</v>
      </c>
      <c r="E36" s="125" t="e">
        <f>IF(#REF!="","",#REF!)</f>
        <v>#REF!</v>
      </c>
      <c r="F36" s="125" t="e">
        <f>IF(#REF!="","",#REF!)</f>
        <v>#REF!</v>
      </c>
      <c r="G36" s="125" t="e">
        <f>IF(#REF!="","",#REF!)</f>
        <v>#REF!</v>
      </c>
      <c r="H36" s="125" t="e">
        <f>IF(#REF!="","",CONCATENATE(#REF!," - ",#REF!))</f>
        <v>#REF!</v>
      </c>
      <c r="I36" s="125" t="e">
        <f>IF(#REF!="","",#REF!)</f>
        <v>#REF!</v>
      </c>
      <c r="J36" s="125" t="e">
        <f>IF(#REF!="","",#REF!)</f>
        <v>#REF!</v>
      </c>
      <c r="K36" s="125" t="e">
        <f>IF(#REF!="","",#REF!)</f>
        <v>#REF!</v>
      </c>
      <c r="L36" s="125" t="e">
        <f>IF(#REF!="","",#REF!)</f>
        <v>#REF!</v>
      </c>
      <c r="M36" s="129" t="e">
        <f>IF(#REF!="","",#REF!)</f>
        <v>#REF!</v>
      </c>
      <c r="N36" s="130" t="e">
        <f>IF(#REF!="","",#REF!)</f>
        <v>#REF!</v>
      </c>
      <c r="O36" s="125" t="e">
        <f>IF(#REF!="","",#REF!)</f>
        <v>#REF!</v>
      </c>
      <c r="P36" s="125" t="e">
        <f>IF(#REF!="","",#REF!)</f>
        <v>#REF!</v>
      </c>
      <c r="Q36" s="125" t="e">
        <f>IF(#REF!="","",#REF!)</f>
        <v>#REF!</v>
      </c>
      <c r="R36" s="125" t="e">
        <f>IF(#REF!="","",#REF!)</f>
        <v>#REF!</v>
      </c>
      <c r="S36" s="129" t="e">
        <f>IF(#REF!="","",#REF!)</f>
        <v>#REF!</v>
      </c>
      <c r="T36" s="134" t="e">
        <f>IF(#REF!="","",IF(#REF!="#N/A","NO","SI"))</f>
        <v>#REF!</v>
      </c>
      <c r="U36" s="134" t="e">
        <f>#REF!</f>
        <v>#REF!</v>
      </c>
      <c r="V36" s="134" t="e">
        <f t="shared" si="0"/>
        <v>#REF!</v>
      </c>
      <c r="W36" s="134" t="e">
        <f t="shared" si="1"/>
        <v>#REF!</v>
      </c>
      <c r="X36" s="134" t="e">
        <f>IF(U36="","",VLOOKUP(U36,TRD!$F$5:$G$349,2,FALSE))</f>
        <v>#REF!</v>
      </c>
      <c r="Y36" s="134" t="e">
        <f>IF(U36="","",VLOOKUP(U36,TRD!$F$5:$T$349,5,FALSE))</f>
        <v>#REF!</v>
      </c>
      <c r="Z36" s="134" t="e">
        <f>IF(U36="","",VLOOKUP(U36,TRD_ORI!$E:$S,10,FALSE))</f>
        <v>#REF!</v>
      </c>
      <c r="AA36" s="134" t="e">
        <f>IF(U36="","",VLOOKUP(U36,TRD!F34:T378,15,FALSE))</f>
        <v>#REF!</v>
      </c>
    </row>
    <row r="37" spans="2:27" ht="45">
      <c r="B37" s="193" t="e">
        <f>IF(#REF!="","",#REF!)</f>
        <v>#REF!</v>
      </c>
      <c r="C37" s="125" t="e">
        <f>IF(#REF!="","",#REF!)</f>
        <v>#REF!</v>
      </c>
      <c r="D37" s="125" t="e">
        <f>IF(#REF!="","",#REF!)</f>
        <v>#REF!</v>
      </c>
      <c r="E37" s="125" t="e">
        <f>IF(#REF!="","",#REF!)</f>
        <v>#REF!</v>
      </c>
      <c r="F37" s="125" t="e">
        <f>IF(#REF!="","",#REF!)</f>
        <v>#REF!</v>
      </c>
      <c r="G37" s="125" t="e">
        <f>IF(#REF!="","",#REF!)</f>
        <v>#REF!</v>
      </c>
      <c r="H37" s="125" t="e">
        <f>IF(#REF!="","",CONCATENATE(#REF!," - ",#REF!))</f>
        <v>#REF!</v>
      </c>
      <c r="I37" s="125" t="e">
        <f>IF(#REF!="","",#REF!)</f>
        <v>#REF!</v>
      </c>
      <c r="J37" s="125" t="e">
        <f>IF(#REF!="","",#REF!)</f>
        <v>#REF!</v>
      </c>
      <c r="K37" s="125" t="e">
        <f>IF(#REF!="","",#REF!)</f>
        <v>#REF!</v>
      </c>
      <c r="L37" s="125" t="e">
        <f>IF(#REF!="","",#REF!)</f>
        <v>#REF!</v>
      </c>
      <c r="M37" s="129" t="e">
        <f>IF(#REF!="","",#REF!)</f>
        <v>#REF!</v>
      </c>
      <c r="N37" s="130" t="e">
        <f>IF(#REF!="","",#REF!)</f>
        <v>#REF!</v>
      </c>
      <c r="O37" s="125" t="e">
        <f>IF(#REF!="","",#REF!)</f>
        <v>#REF!</v>
      </c>
      <c r="P37" s="125" t="e">
        <f>IF(#REF!="","",#REF!)</f>
        <v>#REF!</v>
      </c>
      <c r="Q37" s="125" t="e">
        <f>IF(#REF!="","",#REF!)</f>
        <v>#REF!</v>
      </c>
      <c r="R37" s="125" t="e">
        <f>IF(#REF!="","",#REF!)</f>
        <v>#REF!</v>
      </c>
      <c r="S37" s="129" t="e">
        <f>IF(#REF!="","",#REF!)</f>
        <v>#REF!</v>
      </c>
      <c r="T37" s="134" t="e">
        <f>IF(#REF!="","",IF(#REF!="#N/A","NO","SI"))</f>
        <v>#REF!</v>
      </c>
      <c r="U37" s="134" t="e">
        <f>#REF!</f>
        <v>#REF!</v>
      </c>
      <c r="V37" s="134" t="e">
        <f t="shared" si="0"/>
        <v>#REF!</v>
      </c>
      <c r="W37" s="134" t="e">
        <f t="shared" si="1"/>
        <v>#REF!</v>
      </c>
      <c r="X37" s="134" t="e">
        <f>IF(U37="","",VLOOKUP(U37,TRD!$F$5:$G$349,2,FALSE))</f>
        <v>#REF!</v>
      </c>
      <c r="Y37" s="134" t="e">
        <f>IF(U37="","",VLOOKUP(U37,TRD!$F$5:$T$349,5,FALSE))</f>
        <v>#REF!</v>
      </c>
      <c r="Z37" s="134" t="e">
        <f>IF(U37="","",VLOOKUP(U37,TRD_ORI!$E:$S,10,FALSE))</f>
        <v>#REF!</v>
      </c>
      <c r="AA37" s="134" t="e">
        <f>IF(U37="","",VLOOKUP(U37,TRD!F35:T379,15,FALSE))</f>
        <v>#REF!</v>
      </c>
    </row>
    <row r="38" spans="2:27" ht="60">
      <c r="B38" s="193" t="e">
        <f>IF(#REF!="","",#REF!)</f>
        <v>#REF!</v>
      </c>
      <c r="C38" s="125" t="e">
        <f>IF(#REF!="","",#REF!)</f>
        <v>#REF!</v>
      </c>
      <c r="D38" s="125" t="e">
        <f>IF(#REF!="","",#REF!)</f>
        <v>#REF!</v>
      </c>
      <c r="E38" s="125" t="e">
        <f>IF(#REF!="","",#REF!)</f>
        <v>#REF!</v>
      </c>
      <c r="F38" s="125" t="e">
        <f>IF(#REF!="","",#REF!)</f>
        <v>#REF!</v>
      </c>
      <c r="G38" s="125" t="e">
        <f>IF(#REF!="","",#REF!)</f>
        <v>#REF!</v>
      </c>
      <c r="H38" s="125" t="e">
        <f>IF(#REF!="","",CONCATENATE(#REF!," - ",#REF!))</f>
        <v>#REF!</v>
      </c>
      <c r="I38" s="125" t="e">
        <f>IF(#REF!="","",#REF!)</f>
        <v>#REF!</v>
      </c>
      <c r="J38" s="125" t="e">
        <f>IF(#REF!="","",#REF!)</f>
        <v>#REF!</v>
      </c>
      <c r="K38" s="125" t="e">
        <f>IF(#REF!="","",#REF!)</f>
        <v>#REF!</v>
      </c>
      <c r="L38" s="125" t="e">
        <f>IF(#REF!="","",#REF!)</f>
        <v>#REF!</v>
      </c>
      <c r="M38" s="129" t="e">
        <f>IF(#REF!="","",#REF!)</f>
        <v>#REF!</v>
      </c>
      <c r="N38" s="130" t="e">
        <f>IF(#REF!="","",#REF!)</f>
        <v>#REF!</v>
      </c>
      <c r="O38" s="125" t="e">
        <f>IF(#REF!="","",#REF!)</f>
        <v>#REF!</v>
      </c>
      <c r="P38" s="125" t="e">
        <f>IF(#REF!="","",#REF!)</f>
        <v>#REF!</v>
      </c>
      <c r="Q38" s="125" t="e">
        <f>IF(#REF!="","",#REF!)</f>
        <v>#REF!</v>
      </c>
      <c r="R38" s="125" t="e">
        <f>IF(#REF!="","",#REF!)</f>
        <v>#REF!</v>
      </c>
      <c r="S38" s="129" t="e">
        <f>IF(#REF!="","",#REF!)</f>
        <v>#REF!</v>
      </c>
      <c r="T38" s="134" t="e">
        <f>IF(#REF!="","",IF(#REF!="#N/A","NO","SI"))</f>
        <v>#REF!</v>
      </c>
      <c r="U38" s="134" t="e">
        <f>#REF!</f>
        <v>#REF!</v>
      </c>
      <c r="V38" s="134" t="e">
        <f t="shared" si="0"/>
        <v>#REF!</v>
      </c>
      <c r="W38" s="134" t="e">
        <f t="shared" si="1"/>
        <v>#REF!</v>
      </c>
      <c r="X38" s="134" t="e">
        <f>IF(U38="","",VLOOKUP(U38,TRD!$F$5:$G$349,2,FALSE))</f>
        <v>#REF!</v>
      </c>
      <c r="Y38" s="134" t="e">
        <f>IF(U38="","",VLOOKUP(U38,TRD!$F$5:$T$349,5,FALSE))</f>
        <v>#REF!</v>
      </c>
      <c r="Z38" s="134" t="e">
        <f>IF(U38="","",VLOOKUP(U38,TRD_ORI!$E:$S,10,FALSE))</f>
        <v>#REF!</v>
      </c>
      <c r="AA38" s="134" t="e">
        <f>IF(U38="","",VLOOKUP(U38,TRD!F36:T380,15,FALSE))</f>
        <v>#REF!</v>
      </c>
    </row>
    <row r="39" spans="2:27" ht="60">
      <c r="B39" s="193" t="e">
        <f>IF(#REF!="","",#REF!)</f>
        <v>#REF!</v>
      </c>
      <c r="C39" s="125" t="e">
        <f>IF(#REF!="","",#REF!)</f>
        <v>#REF!</v>
      </c>
      <c r="D39" s="125" t="e">
        <f>IF(#REF!="","",#REF!)</f>
        <v>#REF!</v>
      </c>
      <c r="E39" s="125" t="e">
        <f>IF(#REF!="","",#REF!)</f>
        <v>#REF!</v>
      </c>
      <c r="F39" s="125" t="e">
        <f>IF(#REF!="","",#REF!)</f>
        <v>#REF!</v>
      </c>
      <c r="G39" s="125" t="e">
        <f>IF(#REF!="","",#REF!)</f>
        <v>#REF!</v>
      </c>
      <c r="H39" s="125" t="e">
        <f>IF(#REF!="","",CONCATENATE(#REF!," - ",#REF!))</f>
        <v>#REF!</v>
      </c>
      <c r="I39" s="125" t="e">
        <f>IF(#REF!="","",#REF!)</f>
        <v>#REF!</v>
      </c>
      <c r="J39" s="125" t="e">
        <f>IF(#REF!="","",#REF!)</f>
        <v>#REF!</v>
      </c>
      <c r="K39" s="125" t="e">
        <f>IF(#REF!="","",#REF!)</f>
        <v>#REF!</v>
      </c>
      <c r="L39" s="125" t="e">
        <f>IF(#REF!="","",#REF!)</f>
        <v>#REF!</v>
      </c>
      <c r="M39" s="129" t="e">
        <f>IF(#REF!="","",#REF!)</f>
        <v>#REF!</v>
      </c>
      <c r="N39" s="130" t="e">
        <f>IF(#REF!="","",#REF!)</f>
        <v>#REF!</v>
      </c>
      <c r="O39" s="125" t="e">
        <f>IF(#REF!="","",#REF!)</f>
        <v>#REF!</v>
      </c>
      <c r="P39" s="125" t="e">
        <f>IF(#REF!="","",#REF!)</f>
        <v>#REF!</v>
      </c>
      <c r="Q39" s="125" t="e">
        <f>IF(#REF!="","",#REF!)</f>
        <v>#REF!</v>
      </c>
      <c r="R39" s="125" t="e">
        <f>IF(#REF!="","",#REF!)</f>
        <v>#REF!</v>
      </c>
      <c r="S39" s="129" t="e">
        <f>IF(#REF!="","",#REF!)</f>
        <v>#REF!</v>
      </c>
      <c r="T39" s="134" t="e">
        <f>IF(#REF!="","",IF(#REF!="#N/A","NO","SI"))</f>
        <v>#REF!</v>
      </c>
      <c r="U39" s="134" t="e">
        <f>#REF!</f>
        <v>#REF!</v>
      </c>
      <c r="V39" s="134" t="e">
        <f t="shared" si="0"/>
        <v>#REF!</v>
      </c>
      <c r="W39" s="134" t="e">
        <f t="shared" si="1"/>
        <v>#REF!</v>
      </c>
      <c r="X39" s="134" t="e">
        <f>IF(U39="","",VLOOKUP(U39,TRD!$F$5:$G$349,2,FALSE))</f>
        <v>#REF!</v>
      </c>
      <c r="Y39" s="134" t="e">
        <f>IF(U39="","",VLOOKUP(U39,TRD!$F$5:$T$349,5,FALSE))</f>
        <v>#REF!</v>
      </c>
      <c r="Z39" s="134" t="e">
        <f>IF(U39="","",VLOOKUP(U39,TRD_ORI!$E:$S,10,FALSE))</f>
        <v>#REF!</v>
      </c>
      <c r="AA39" s="134" t="e">
        <f>IF(U39="","",VLOOKUP(U39,TRD!F37:T381,15,FALSE))</f>
        <v>#REF!</v>
      </c>
    </row>
    <row r="40" spans="2:27" ht="30">
      <c r="B40" s="193" t="e">
        <f>IF(#REF!="","",#REF!)</f>
        <v>#REF!</v>
      </c>
      <c r="C40" s="125" t="e">
        <f>IF(#REF!="","",#REF!)</f>
        <v>#REF!</v>
      </c>
      <c r="D40" s="125" t="e">
        <f>IF(#REF!="","",#REF!)</f>
        <v>#REF!</v>
      </c>
      <c r="E40" s="125" t="e">
        <f>IF(#REF!="","",#REF!)</f>
        <v>#REF!</v>
      </c>
      <c r="F40" s="125" t="e">
        <f>IF(#REF!="","",#REF!)</f>
        <v>#REF!</v>
      </c>
      <c r="G40" s="125" t="e">
        <f>IF(#REF!="","",#REF!)</f>
        <v>#REF!</v>
      </c>
      <c r="H40" s="125" t="e">
        <f>IF(#REF!="","",CONCATENATE(#REF!," - ",#REF!))</f>
        <v>#REF!</v>
      </c>
      <c r="I40" s="125" t="e">
        <f>IF(#REF!="","",#REF!)</f>
        <v>#REF!</v>
      </c>
      <c r="J40" s="125" t="e">
        <f>IF(#REF!="","",#REF!)</f>
        <v>#REF!</v>
      </c>
      <c r="K40" s="125" t="e">
        <f>IF(#REF!="","",#REF!)</f>
        <v>#REF!</v>
      </c>
      <c r="L40" s="125" t="e">
        <f>IF(#REF!="","",#REF!)</f>
        <v>#REF!</v>
      </c>
      <c r="M40" s="129" t="e">
        <f>IF(#REF!="","",#REF!)</f>
        <v>#REF!</v>
      </c>
      <c r="N40" s="130" t="e">
        <f>IF(#REF!="","",#REF!)</f>
        <v>#REF!</v>
      </c>
      <c r="O40" s="125" t="e">
        <f>IF(#REF!="","",#REF!)</f>
        <v>#REF!</v>
      </c>
      <c r="P40" s="125" t="e">
        <f>IF(#REF!="","",#REF!)</f>
        <v>#REF!</v>
      </c>
      <c r="Q40" s="125" t="e">
        <f>IF(#REF!="","",#REF!)</f>
        <v>#REF!</v>
      </c>
      <c r="R40" s="125" t="e">
        <f>IF(#REF!="","",#REF!)</f>
        <v>#REF!</v>
      </c>
      <c r="S40" s="129" t="e">
        <f>IF(#REF!="","",#REF!)</f>
        <v>#REF!</v>
      </c>
      <c r="T40" s="134" t="e">
        <f>IF(#REF!="","",IF(#REF!="#N/A","NO","SI"))</f>
        <v>#REF!</v>
      </c>
      <c r="U40" s="134" t="e">
        <f>#REF!</f>
        <v>#REF!</v>
      </c>
      <c r="V40" s="134" t="e">
        <f t="shared" si="0"/>
        <v>#REF!</v>
      </c>
      <c r="W40" s="134" t="e">
        <f t="shared" si="1"/>
        <v>#REF!</v>
      </c>
      <c r="X40" s="134" t="e">
        <f>IF(U40="","",VLOOKUP(U40,TRD!$F$5:$G$349,2,FALSE))</f>
        <v>#REF!</v>
      </c>
      <c r="Y40" s="134" t="e">
        <f>IF(U40="","",VLOOKUP(U40,TRD!$F$5:$T$349,5,FALSE))</f>
        <v>#REF!</v>
      </c>
      <c r="Z40" s="134" t="e">
        <f>IF(U40="","",VLOOKUP(U40,TRD_ORI!$E:$S,10,FALSE))</f>
        <v>#REF!</v>
      </c>
      <c r="AA40" s="134" t="e">
        <f>IF(U40="","",VLOOKUP(U40,TRD!F38:T382,15,FALSE))</f>
        <v>#REF!</v>
      </c>
    </row>
    <row r="41" spans="2:27" ht="180">
      <c r="B41" s="193" t="e">
        <f>IF(#REF!="","",#REF!)</f>
        <v>#REF!</v>
      </c>
      <c r="C41" s="125" t="e">
        <f>IF(#REF!="","",#REF!)</f>
        <v>#REF!</v>
      </c>
      <c r="D41" s="125" t="e">
        <f>IF(#REF!="","",#REF!)</f>
        <v>#REF!</v>
      </c>
      <c r="E41" s="125" t="e">
        <f>IF(#REF!="","",#REF!)</f>
        <v>#REF!</v>
      </c>
      <c r="F41" s="125" t="e">
        <f>IF(#REF!="","",#REF!)</f>
        <v>#REF!</v>
      </c>
      <c r="G41" s="125" t="e">
        <f>IF(#REF!="","",#REF!)</f>
        <v>#REF!</v>
      </c>
      <c r="H41" s="125" t="e">
        <f>IF(#REF!="","",CONCATENATE(#REF!," - ",#REF!))</f>
        <v>#REF!</v>
      </c>
      <c r="I41" s="125" t="e">
        <f>IF(#REF!="","",#REF!)</f>
        <v>#REF!</v>
      </c>
      <c r="J41" s="125" t="e">
        <f>IF(#REF!="","",#REF!)</f>
        <v>#REF!</v>
      </c>
      <c r="K41" s="125" t="e">
        <f>IF(#REF!="","",#REF!)</f>
        <v>#REF!</v>
      </c>
      <c r="L41" s="125" t="e">
        <f>IF(#REF!="","",#REF!)</f>
        <v>#REF!</v>
      </c>
      <c r="M41" s="129" t="e">
        <f>IF(#REF!="","",#REF!)</f>
        <v>#REF!</v>
      </c>
      <c r="N41" s="130" t="e">
        <f>IF(#REF!="","",#REF!)</f>
        <v>#REF!</v>
      </c>
      <c r="O41" s="125" t="e">
        <f>IF(#REF!="","",#REF!)</f>
        <v>#REF!</v>
      </c>
      <c r="P41" s="125" t="e">
        <f>IF(#REF!="","",#REF!)</f>
        <v>#REF!</v>
      </c>
      <c r="Q41" s="125" t="e">
        <f>IF(#REF!="","",#REF!)</f>
        <v>#REF!</v>
      </c>
      <c r="R41" s="125" t="e">
        <f>IF(#REF!="","",#REF!)</f>
        <v>#REF!</v>
      </c>
      <c r="S41" s="129" t="e">
        <f>IF(#REF!="","",#REF!)</f>
        <v>#REF!</v>
      </c>
      <c r="T41" s="134" t="e">
        <f>IF(#REF!="","",IF(#REF!="#N/A","NO","SI"))</f>
        <v>#REF!</v>
      </c>
      <c r="U41" s="134" t="e">
        <f>#REF!</f>
        <v>#REF!</v>
      </c>
      <c r="V41" s="134" t="e">
        <f t="shared" si="0"/>
        <v>#REF!</v>
      </c>
      <c r="W41" s="134" t="e">
        <f t="shared" si="1"/>
        <v>#REF!</v>
      </c>
      <c r="X41" s="134" t="e">
        <f>IF(U41="","",VLOOKUP(U41,TRD!$F$5:$G$349,2,FALSE))</f>
        <v>#REF!</v>
      </c>
      <c r="Y41" s="134" t="e">
        <f>IF(U41="","",VLOOKUP(U41,TRD!$F$5:$T$349,5,FALSE))</f>
        <v>#REF!</v>
      </c>
      <c r="Z41" s="134" t="e">
        <f>IF(U41="","",VLOOKUP(U41,TRD_ORI!$E:$S,10,FALSE))</f>
        <v>#REF!</v>
      </c>
      <c r="AA41" s="134" t="e">
        <f>IF(U41="","",VLOOKUP(U41,TRD!F39:T383,15,FALSE))</f>
        <v>#REF!</v>
      </c>
    </row>
    <row r="42" spans="2:27" ht="45">
      <c r="B42" s="193" t="e">
        <f>IF(#REF!="","",#REF!)</f>
        <v>#REF!</v>
      </c>
      <c r="C42" s="125" t="e">
        <f>IF(#REF!="","",#REF!)</f>
        <v>#REF!</v>
      </c>
      <c r="D42" s="125" t="e">
        <f>IF(#REF!="","",#REF!)</f>
        <v>#REF!</v>
      </c>
      <c r="E42" s="125" t="e">
        <f>IF(#REF!="","",#REF!)</f>
        <v>#REF!</v>
      </c>
      <c r="F42" s="125" t="e">
        <f>IF(#REF!="","",#REF!)</f>
        <v>#REF!</v>
      </c>
      <c r="G42" s="125" t="e">
        <f>IF(#REF!="","",#REF!)</f>
        <v>#REF!</v>
      </c>
      <c r="H42" s="125" t="e">
        <f>IF(#REF!="","",CONCATENATE(#REF!," - ",#REF!))</f>
        <v>#REF!</v>
      </c>
      <c r="I42" s="125" t="e">
        <f>IF(#REF!="","",#REF!)</f>
        <v>#REF!</v>
      </c>
      <c r="J42" s="125" t="e">
        <f>IF(#REF!="","",#REF!)</f>
        <v>#REF!</v>
      </c>
      <c r="K42" s="125" t="e">
        <f>IF(#REF!="","",#REF!)</f>
        <v>#REF!</v>
      </c>
      <c r="L42" s="125" t="e">
        <f>IF(#REF!="","",#REF!)</f>
        <v>#REF!</v>
      </c>
      <c r="M42" s="129" t="e">
        <f>IF(#REF!="","",#REF!)</f>
        <v>#REF!</v>
      </c>
      <c r="N42" s="130" t="e">
        <f>IF(#REF!="","",#REF!)</f>
        <v>#REF!</v>
      </c>
      <c r="O42" s="125" t="e">
        <f>IF(#REF!="","",#REF!)</f>
        <v>#REF!</v>
      </c>
      <c r="P42" s="125" t="e">
        <f>IF(#REF!="","",#REF!)</f>
        <v>#REF!</v>
      </c>
      <c r="Q42" s="125" t="e">
        <f>IF(#REF!="","",#REF!)</f>
        <v>#REF!</v>
      </c>
      <c r="R42" s="125" t="e">
        <f>IF(#REF!="","",#REF!)</f>
        <v>#REF!</v>
      </c>
      <c r="S42" s="129" t="e">
        <f>IF(#REF!="","",#REF!)</f>
        <v>#REF!</v>
      </c>
      <c r="T42" s="134" t="e">
        <f>IF(#REF!="","",IF(#REF!="#N/A","NO","SI"))</f>
        <v>#REF!</v>
      </c>
      <c r="U42" s="134" t="e">
        <f>#REF!</f>
        <v>#REF!</v>
      </c>
      <c r="V42" s="134" t="e">
        <f t="shared" si="0"/>
        <v>#REF!</v>
      </c>
      <c r="W42" s="134" t="e">
        <f t="shared" si="1"/>
        <v>#REF!</v>
      </c>
      <c r="X42" s="134" t="e">
        <f>IF(U42="","",VLOOKUP(U42,TRD!$F$5:$G$349,2,FALSE))</f>
        <v>#REF!</v>
      </c>
      <c r="Y42" s="134" t="e">
        <f>IF(U42="","",VLOOKUP(U42,TRD!$F$5:$T$349,5,FALSE))</f>
        <v>#REF!</v>
      </c>
      <c r="Z42" s="134" t="e">
        <f>IF(U42="","",VLOOKUP(U42,TRD_ORI!$E:$S,10,FALSE))</f>
        <v>#REF!</v>
      </c>
      <c r="AA42" s="134" t="e">
        <f>IF(U42="","",VLOOKUP(U42,TRD!F40:T384,15,FALSE))</f>
        <v>#REF!</v>
      </c>
    </row>
    <row r="43" spans="2:27" ht="180">
      <c r="B43" s="193" t="e">
        <f>IF(#REF!="","",#REF!)</f>
        <v>#REF!</v>
      </c>
      <c r="C43" s="125" t="e">
        <f>IF(#REF!="","",#REF!)</f>
        <v>#REF!</v>
      </c>
      <c r="D43" s="125" t="e">
        <f>IF(#REF!="","",#REF!)</f>
        <v>#REF!</v>
      </c>
      <c r="E43" s="125" t="e">
        <f>IF(#REF!="","",#REF!)</f>
        <v>#REF!</v>
      </c>
      <c r="F43" s="125" t="e">
        <f>IF(#REF!="","",#REF!)</f>
        <v>#REF!</v>
      </c>
      <c r="G43" s="125" t="e">
        <f>IF(#REF!="","",#REF!)</f>
        <v>#REF!</v>
      </c>
      <c r="H43" s="125" t="e">
        <f>IF(#REF!="","",CONCATENATE(#REF!," - ",#REF!))</f>
        <v>#REF!</v>
      </c>
      <c r="I43" s="125" t="e">
        <f>IF(#REF!="","",#REF!)</f>
        <v>#REF!</v>
      </c>
      <c r="J43" s="125" t="e">
        <f>IF(#REF!="","",#REF!)</f>
        <v>#REF!</v>
      </c>
      <c r="K43" s="125" t="e">
        <f>IF(#REF!="","",#REF!)</f>
        <v>#REF!</v>
      </c>
      <c r="L43" s="125" t="e">
        <f>IF(#REF!="","",#REF!)</f>
        <v>#REF!</v>
      </c>
      <c r="M43" s="129" t="e">
        <f>IF(#REF!="","",#REF!)</f>
        <v>#REF!</v>
      </c>
      <c r="N43" s="130" t="e">
        <f>IF(#REF!="","",#REF!)</f>
        <v>#REF!</v>
      </c>
      <c r="O43" s="125" t="e">
        <f>IF(#REF!="","",#REF!)</f>
        <v>#REF!</v>
      </c>
      <c r="P43" s="125" t="e">
        <f>IF(#REF!="","",#REF!)</f>
        <v>#REF!</v>
      </c>
      <c r="Q43" s="125" t="e">
        <f>IF(#REF!="","",#REF!)</f>
        <v>#REF!</v>
      </c>
      <c r="R43" s="125" t="e">
        <f>IF(#REF!="","",#REF!)</f>
        <v>#REF!</v>
      </c>
      <c r="S43" s="129" t="e">
        <f>IF(#REF!="","",#REF!)</f>
        <v>#REF!</v>
      </c>
      <c r="T43" s="134" t="e">
        <f>IF(#REF!="","",IF(#REF!="#N/A","NO","SI"))</f>
        <v>#REF!</v>
      </c>
      <c r="U43" s="134" t="e">
        <f>#REF!</f>
        <v>#REF!</v>
      </c>
      <c r="V43" s="134" t="e">
        <f t="shared" si="0"/>
        <v>#REF!</v>
      </c>
      <c r="W43" s="134" t="e">
        <f t="shared" si="1"/>
        <v>#REF!</v>
      </c>
      <c r="X43" s="134" t="e">
        <f>IF(U43="","",VLOOKUP(U43,TRD!$F$5:$G$349,2,FALSE))</f>
        <v>#REF!</v>
      </c>
      <c r="Y43" s="134" t="e">
        <f>IF(U43="","",VLOOKUP(U43,TRD!$F$5:$T$349,5,FALSE))</f>
        <v>#REF!</v>
      </c>
      <c r="Z43" s="134" t="e">
        <f>IF(U43="","",VLOOKUP(U43,TRD_ORI!$E:$S,10,FALSE))</f>
        <v>#REF!</v>
      </c>
      <c r="AA43" s="134" t="e">
        <f>IF(U43="","",VLOOKUP(U43,TRD!F41:T385,15,FALSE))</f>
        <v>#REF!</v>
      </c>
    </row>
    <row r="44" spans="2:27" ht="240">
      <c r="B44" s="193" t="e">
        <f>IF(#REF!="","",#REF!)</f>
        <v>#REF!</v>
      </c>
      <c r="C44" s="125" t="e">
        <f>IF(#REF!="","",#REF!)</f>
        <v>#REF!</v>
      </c>
      <c r="D44" s="125" t="e">
        <f>IF(#REF!="","",#REF!)</f>
        <v>#REF!</v>
      </c>
      <c r="E44" s="125" t="e">
        <f>IF(#REF!="","",#REF!)</f>
        <v>#REF!</v>
      </c>
      <c r="F44" s="125" t="e">
        <f>IF(#REF!="","",#REF!)</f>
        <v>#REF!</v>
      </c>
      <c r="G44" s="125" t="e">
        <f>IF(#REF!="","",#REF!)</f>
        <v>#REF!</v>
      </c>
      <c r="H44" s="125" t="e">
        <f>IF(#REF!="","",CONCATENATE(#REF!," - ",#REF!))</f>
        <v>#REF!</v>
      </c>
      <c r="I44" s="125" t="e">
        <f>IF(#REF!="","",#REF!)</f>
        <v>#REF!</v>
      </c>
      <c r="J44" s="125" t="e">
        <f>IF(#REF!="","",#REF!)</f>
        <v>#REF!</v>
      </c>
      <c r="K44" s="125" t="e">
        <f>IF(#REF!="","",#REF!)</f>
        <v>#REF!</v>
      </c>
      <c r="L44" s="125" t="e">
        <f>IF(#REF!="","",#REF!)</f>
        <v>#REF!</v>
      </c>
      <c r="M44" s="129" t="e">
        <f>IF(#REF!="","",#REF!)</f>
        <v>#REF!</v>
      </c>
      <c r="N44" s="130" t="e">
        <f>IF(#REF!="","",#REF!)</f>
        <v>#REF!</v>
      </c>
      <c r="O44" s="125" t="e">
        <f>IF(#REF!="","",#REF!)</f>
        <v>#REF!</v>
      </c>
      <c r="P44" s="125" t="e">
        <f>IF(#REF!="","",#REF!)</f>
        <v>#REF!</v>
      </c>
      <c r="Q44" s="125" t="e">
        <f>IF(#REF!="","",#REF!)</f>
        <v>#REF!</v>
      </c>
      <c r="R44" s="125" t="e">
        <f>IF(#REF!="","",#REF!)</f>
        <v>#REF!</v>
      </c>
      <c r="S44" s="129" t="e">
        <f>IF(#REF!="","",#REF!)</f>
        <v>#REF!</v>
      </c>
      <c r="T44" s="134" t="e">
        <f>IF(#REF!="","",IF(#REF!="#N/A","NO","SI"))</f>
        <v>#REF!</v>
      </c>
      <c r="U44" s="134" t="e">
        <f>#REF!</f>
        <v>#REF!</v>
      </c>
      <c r="V44" s="134" t="e">
        <f t="shared" si="0"/>
        <v>#REF!</v>
      </c>
      <c r="W44" s="134" t="e">
        <f t="shared" si="1"/>
        <v>#REF!</v>
      </c>
      <c r="X44" s="134" t="e">
        <f>IF(U44="","",VLOOKUP(U44,TRD!$F$5:$G$349,2,FALSE))</f>
        <v>#REF!</v>
      </c>
      <c r="Y44" s="134" t="e">
        <f>IF(U44="","",VLOOKUP(U44,TRD!$F$5:$T$349,5,FALSE))</f>
        <v>#REF!</v>
      </c>
      <c r="Z44" s="134" t="e">
        <f>IF(U44="","",VLOOKUP(U44,TRD_ORI!$E:$S,10,FALSE))</f>
        <v>#REF!</v>
      </c>
      <c r="AA44" s="134" t="e">
        <f>IF(U44="","",VLOOKUP(U44,TRD!F42:T386,15,FALSE))</f>
        <v>#REF!</v>
      </c>
    </row>
    <row r="45" spans="2:27" ht="60">
      <c r="B45" s="193" t="e">
        <f>IF(#REF!="","",#REF!)</f>
        <v>#REF!</v>
      </c>
      <c r="C45" s="125" t="e">
        <f>IF(#REF!="","",#REF!)</f>
        <v>#REF!</v>
      </c>
      <c r="D45" s="125" t="e">
        <f>IF(#REF!="","",#REF!)</f>
        <v>#REF!</v>
      </c>
      <c r="E45" s="125" t="e">
        <f>IF(#REF!="","",#REF!)</f>
        <v>#REF!</v>
      </c>
      <c r="F45" s="125" t="e">
        <f>IF(#REF!="","",#REF!)</f>
        <v>#REF!</v>
      </c>
      <c r="G45" s="125" t="e">
        <f>IF(#REF!="","",#REF!)</f>
        <v>#REF!</v>
      </c>
      <c r="H45" s="125" t="e">
        <f>IF(#REF!="","",CONCATENATE(#REF!," - ",#REF!))</f>
        <v>#REF!</v>
      </c>
      <c r="I45" s="125" t="e">
        <f>IF(#REF!="","",#REF!)</f>
        <v>#REF!</v>
      </c>
      <c r="J45" s="125" t="e">
        <f>IF(#REF!="","",#REF!)</f>
        <v>#REF!</v>
      </c>
      <c r="K45" s="125" t="e">
        <f>IF(#REF!="","",#REF!)</f>
        <v>#REF!</v>
      </c>
      <c r="L45" s="125" t="e">
        <f>IF(#REF!="","",#REF!)</f>
        <v>#REF!</v>
      </c>
      <c r="M45" s="129" t="e">
        <f>IF(#REF!="","",#REF!)</f>
        <v>#REF!</v>
      </c>
      <c r="N45" s="130" t="e">
        <f>IF(#REF!="","",#REF!)</f>
        <v>#REF!</v>
      </c>
      <c r="O45" s="125" t="e">
        <f>IF(#REF!="","",#REF!)</f>
        <v>#REF!</v>
      </c>
      <c r="P45" s="125" t="e">
        <f>IF(#REF!="","",#REF!)</f>
        <v>#REF!</v>
      </c>
      <c r="Q45" s="125" t="e">
        <f>IF(#REF!="","",#REF!)</f>
        <v>#REF!</v>
      </c>
      <c r="R45" s="125" t="e">
        <f>IF(#REF!="","",#REF!)</f>
        <v>#REF!</v>
      </c>
      <c r="S45" s="129" t="e">
        <f>IF(#REF!="","",#REF!)</f>
        <v>#REF!</v>
      </c>
      <c r="T45" s="134" t="e">
        <f>IF(#REF!="","",IF(#REF!="#N/A","NO","SI"))</f>
        <v>#REF!</v>
      </c>
      <c r="U45" s="134" t="e">
        <f>#REF!</f>
        <v>#REF!</v>
      </c>
      <c r="V45" s="134" t="e">
        <f t="shared" si="0"/>
        <v>#REF!</v>
      </c>
      <c r="W45" s="134" t="e">
        <f t="shared" si="1"/>
        <v>#REF!</v>
      </c>
      <c r="X45" s="134" t="e">
        <f>IF(U45="","",VLOOKUP(U45,TRD!$F$5:$G$349,2,FALSE))</f>
        <v>#REF!</v>
      </c>
      <c r="Y45" s="134" t="e">
        <f>IF(U45="","",VLOOKUP(U45,TRD!$F$5:$T$349,5,FALSE))</f>
        <v>#REF!</v>
      </c>
      <c r="Z45" s="134" t="e">
        <f>IF(U45="","",VLOOKUP(U45,TRD_ORI!$E:$S,10,FALSE))</f>
        <v>#REF!</v>
      </c>
      <c r="AA45" s="134" t="e">
        <f>IF(U45="","",VLOOKUP(U45,TRD!F43:T387,15,FALSE))</f>
        <v>#REF!</v>
      </c>
    </row>
    <row r="46" spans="2:27" ht="180">
      <c r="B46" s="193" t="e">
        <f>IF(#REF!="","",#REF!)</f>
        <v>#REF!</v>
      </c>
      <c r="C46" s="125" t="e">
        <f>IF(#REF!="","",#REF!)</f>
        <v>#REF!</v>
      </c>
      <c r="D46" s="125" t="e">
        <f>IF(#REF!="","",#REF!)</f>
        <v>#REF!</v>
      </c>
      <c r="E46" s="125" t="e">
        <f>IF(#REF!="","",#REF!)</f>
        <v>#REF!</v>
      </c>
      <c r="F46" s="125" t="e">
        <f>IF(#REF!="","",#REF!)</f>
        <v>#REF!</v>
      </c>
      <c r="G46" s="125" t="e">
        <f>IF(#REF!="","",#REF!)</f>
        <v>#REF!</v>
      </c>
      <c r="H46" s="125" t="e">
        <f>IF(#REF!="","",CONCATENATE(#REF!," - ",#REF!))</f>
        <v>#REF!</v>
      </c>
      <c r="I46" s="125" t="e">
        <f>IF(#REF!="","",#REF!)</f>
        <v>#REF!</v>
      </c>
      <c r="J46" s="125" t="e">
        <f>IF(#REF!="","",#REF!)</f>
        <v>#REF!</v>
      </c>
      <c r="K46" s="125" t="e">
        <f>IF(#REF!="","",#REF!)</f>
        <v>#REF!</v>
      </c>
      <c r="L46" s="125" t="e">
        <f>IF(#REF!="","",#REF!)</f>
        <v>#REF!</v>
      </c>
      <c r="M46" s="129" t="e">
        <f>IF(#REF!="","",#REF!)</f>
        <v>#REF!</v>
      </c>
      <c r="N46" s="130" t="e">
        <f>IF(#REF!="","",#REF!)</f>
        <v>#REF!</v>
      </c>
      <c r="O46" s="125" t="e">
        <f>IF(#REF!="","",#REF!)</f>
        <v>#REF!</v>
      </c>
      <c r="P46" s="125" t="e">
        <f>IF(#REF!="","",#REF!)</f>
        <v>#REF!</v>
      </c>
      <c r="Q46" s="125" t="e">
        <f>IF(#REF!="","",#REF!)</f>
        <v>#REF!</v>
      </c>
      <c r="R46" s="125" t="e">
        <f>IF(#REF!="","",#REF!)</f>
        <v>#REF!</v>
      </c>
      <c r="S46" s="129" t="e">
        <f>IF(#REF!="","",#REF!)</f>
        <v>#REF!</v>
      </c>
      <c r="T46" s="134" t="e">
        <f>IF(#REF!="","",IF(#REF!="#N/A","NO","SI"))</f>
        <v>#REF!</v>
      </c>
      <c r="U46" s="134" t="e">
        <f>#REF!</f>
        <v>#REF!</v>
      </c>
      <c r="V46" s="134" t="e">
        <f t="shared" si="0"/>
        <v>#REF!</v>
      </c>
      <c r="W46" s="134" t="e">
        <f t="shared" si="1"/>
        <v>#REF!</v>
      </c>
      <c r="X46" s="134" t="e">
        <f>IF(U46="","",VLOOKUP(U46,TRD!$F$5:$G$349,2,FALSE))</f>
        <v>#REF!</v>
      </c>
      <c r="Y46" s="134" t="e">
        <f>IF(U46="","",VLOOKUP(U46,TRD!$F$5:$T$349,5,FALSE))</f>
        <v>#REF!</v>
      </c>
      <c r="Z46" s="134" t="e">
        <f>IF(U46="","",VLOOKUP(U46,TRD_ORI!$E:$S,10,FALSE))</f>
        <v>#REF!</v>
      </c>
      <c r="AA46" s="134" t="e">
        <f>IF(U46="","",VLOOKUP(U46,TRD!F44:T388,15,FALSE))</f>
        <v>#REF!</v>
      </c>
    </row>
    <row r="47" spans="2:27" ht="75">
      <c r="B47" s="193" t="e">
        <f>IF(#REF!="","",#REF!)</f>
        <v>#REF!</v>
      </c>
      <c r="C47" s="125" t="e">
        <f>IF(#REF!="","",#REF!)</f>
        <v>#REF!</v>
      </c>
      <c r="D47" s="125" t="e">
        <f>IF(#REF!="","",#REF!)</f>
        <v>#REF!</v>
      </c>
      <c r="E47" s="125" t="e">
        <f>IF(#REF!="","",#REF!)</f>
        <v>#REF!</v>
      </c>
      <c r="F47" s="125" t="e">
        <f>IF(#REF!="","",#REF!)</f>
        <v>#REF!</v>
      </c>
      <c r="G47" s="125" t="e">
        <f>IF(#REF!="","",#REF!)</f>
        <v>#REF!</v>
      </c>
      <c r="H47" s="125" t="e">
        <f>IF(#REF!="","",CONCATENATE(#REF!," - ",#REF!))</f>
        <v>#REF!</v>
      </c>
      <c r="I47" s="125" t="e">
        <f>IF(#REF!="","",#REF!)</f>
        <v>#REF!</v>
      </c>
      <c r="J47" s="125" t="e">
        <f>IF(#REF!="","",#REF!)</f>
        <v>#REF!</v>
      </c>
      <c r="K47" s="125" t="e">
        <f>IF(#REF!="","",#REF!)</f>
        <v>#REF!</v>
      </c>
      <c r="L47" s="125" t="e">
        <f>IF(#REF!="","",#REF!)</f>
        <v>#REF!</v>
      </c>
      <c r="M47" s="129" t="e">
        <f>IF(#REF!="","",#REF!)</f>
        <v>#REF!</v>
      </c>
      <c r="N47" s="130" t="e">
        <f>IF(#REF!="","",#REF!)</f>
        <v>#REF!</v>
      </c>
      <c r="O47" s="125" t="e">
        <f>IF(#REF!="","",#REF!)</f>
        <v>#REF!</v>
      </c>
      <c r="P47" s="125" t="e">
        <f>IF(#REF!="","",#REF!)</f>
        <v>#REF!</v>
      </c>
      <c r="Q47" s="125" t="e">
        <f>IF(#REF!="","",#REF!)</f>
        <v>#REF!</v>
      </c>
      <c r="R47" s="125" t="e">
        <f>IF(#REF!="","",#REF!)</f>
        <v>#REF!</v>
      </c>
      <c r="S47" s="129" t="e">
        <f>IF(#REF!="","",#REF!)</f>
        <v>#REF!</v>
      </c>
      <c r="T47" s="134" t="e">
        <f>IF(#REF!="","",IF(#REF!="#N/A","NO","SI"))</f>
        <v>#REF!</v>
      </c>
      <c r="U47" s="134" t="e">
        <f>#REF!</f>
        <v>#REF!</v>
      </c>
      <c r="V47" s="134" t="e">
        <f t="shared" si="0"/>
        <v>#REF!</v>
      </c>
      <c r="W47" s="134" t="e">
        <f t="shared" si="1"/>
        <v>#REF!</v>
      </c>
      <c r="X47" s="134" t="e">
        <f>IF(U47="","",VLOOKUP(U47,TRD!$F$5:$G$349,2,FALSE))</f>
        <v>#REF!</v>
      </c>
      <c r="Y47" s="134" t="e">
        <f>IF(U47="","",VLOOKUP(U47,TRD!$F$5:$T$349,5,FALSE))</f>
        <v>#REF!</v>
      </c>
      <c r="Z47" s="134" t="e">
        <f>IF(U47="","",VLOOKUP(U47,TRD_ORI!$E:$S,10,FALSE))</f>
        <v>#REF!</v>
      </c>
      <c r="AA47" s="134" t="e">
        <f>IF(U47="","",VLOOKUP(U47,TRD!F45:T389,15,FALSE))</f>
        <v>#REF!</v>
      </c>
    </row>
    <row r="48" spans="2:27" ht="75">
      <c r="B48" s="193" t="e">
        <f>IF(#REF!="","",#REF!)</f>
        <v>#REF!</v>
      </c>
      <c r="C48" s="125" t="e">
        <f>IF(#REF!="","",#REF!)</f>
        <v>#REF!</v>
      </c>
      <c r="D48" s="125" t="e">
        <f>IF(#REF!="","",#REF!)</f>
        <v>#REF!</v>
      </c>
      <c r="E48" s="125" t="e">
        <f>IF(#REF!="","",#REF!)</f>
        <v>#REF!</v>
      </c>
      <c r="F48" s="125" t="e">
        <f>IF(#REF!="","",#REF!)</f>
        <v>#REF!</v>
      </c>
      <c r="G48" s="125" t="e">
        <f>IF(#REF!="","",#REF!)</f>
        <v>#REF!</v>
      </c>
      <c r="H48" s="125" t="e">
        <f>IF(#REF!="","",CONCATENATE(#REF!," - ",#REF!))</f>
        <v>#REF!</v>
      </c>
      <c r="I48" s="125" t="e">
        <f>IF(#REF!="","",#REF!)</f>
        <v>#REF!</v>
      </c>
      <c r="J48" s="125" t="e">
        <f>IF(#REF!="","",#REF!)</f>
        <v>#REF!</v>
      </c>
      <c r="K48" s="125" t="e">
        <f>IF(#REF!="","",#REF!)</f>
        <v>#REF!</v>
      </c>
      <c r="L48" s="125" t="e">
        <f>IF(#REF!="","",#REF!)</f>
        <v>#REF!</v>
      </c>
      <c r="M48" s="129" t="e">
        <f>IF(#REF!="","",#REF!)</f>
        <v>#REF!</v>
      </c>
      <c r="N48" s="130" t="e">
        <f>IF(#REF!="","",#REF!)</f>
        <v>#REF!</v>
      </c>
      <c r="O48" s="125" t="e">
        <f>IF(#REF!="","",#REF!)</f>
        <v>#REF!</v>
      </c>
      <c r="P48" s="125" t="e">
        <f>IF(#REF!="","",#REF!)</f>
        <v>#REF!</v>
      </c>
      <c r="Q48" s="125" t="e">
        <f>IF(#REF!="","",#REF!)</f>
        <v>#REF!</v>
      </c>
      <c r="R48" s="125" t="e">
        <f>IF(#REF!="","",#REF!)</f>
        <v>#REF!</v>
      </c>
      <c r="S48" s="129" t="e">
        <f>IF(#REF!="","",#REF!)</f>
        <v>#REF!</v>
      </c>
      <c r="T48" s="134" t="e">
        <f>IF(#REF!="","",IF(#REF!="#N/A","NO","SI"))</f>
        <v>#REF!</v>
      </c>
      <c r="U48" s="134" t="e">
        <f>#REF!</f>
        <v>#REF!</v>
      </c>
      <c r="V48" s="134" t="e">
        <f t="shared" si="0"/>
        <v>#REF!</v>
      </c>
      <c r="W48" s="134" t="e">
        <f t="shared" si="1"/>
        <v>#REF!</v>
      </c>
      <c r="X48" s="134" t="e">
        <f>IF(U48="","",VLOOKUP(U48,TRD!$F$5:$G$349,2,FALSE))</f>
        <v>#REF!</v>
      </c>
      <c r="Y48" s="134" t="e">
        <f>IF(U48="","",VLOOKUP(U48,TRD!$F$5:$T$349,5,FALSE))</f>
        <v>#REF!</v>
      </c>
      <c r="Z48" s="134" t="e">
        <f>IF(U48="","",VLOOKUP(U48,TRD_ORI!$E:$S,10,FALSE))</f>
        <v>#REF!</v>
      </c>
      <c r="AA48" s="134" t="e">
        <f>IF(U48="","",VLOOKUP(U48,TRD!F46:T390,15,FALSE))</f>
        <v>#REF!</v>
      </c>
    </row>
    <row r="49" spans="2:27" ht="120">
      <c r="B49" s="193" t="e">
        <f>IF(#REF!="","",#REF!)</f>
        <v>#REF!</v>
      </c>
      <c r="C49" s="125" t="e">
        <f>IF(#REF!="","",#REF!)</f>
        <v>#REF!</v>
      </c>
      <c r="D49" s="125" t="e">
        <f>IF(#REF!="","",#REF!)</f>
        <v>#REF!</v>
      </c>
      <c r="E49" s="125" t="e">
        <f>IF(#REF!="","",#REF!)</f>
        <v>#REF!</v>
      </c>
      <c r="F49" s="125" t="e">
        <f>IF(#REF!="","",#REF!)</f>
        <v>#REF!</v>
      </c>
      <c r="G49" s="125" t="e">
        <f>IF(#REF!="","",#REF!)</f>
        <v>#REF!</v>
      </c>
      <c r="H49" s="125" t="e">
        <f>IF(#REF!="","",CONCATENATE(#REF!," - ",#REF!))</f>
        <v>#REF!</v>
      </c>
      <c r="I49" s="125" t="e">
        <f>IF(#REF!="","",#REF!)</f>
        <v>#REF!</v>
      </c>
      <c r="J49" s="125" t="e">
        <f>IF(#REF!="","",#REF!)</f>
        <v>#REF!</v>
      </c>
      <c r="K49" s="125" t="e">
        <f>IF(#REF!="","",#REF!)</f>
        <v>#REF!</v>
      </c>
      <c r="L49" s="125" t="e">
        <f>IF(#REF!="","",#REF!)</f>
        <v>#REF!</v>
      </c>
      <c r="M49" s="129" t="e">
        <f>IF(#REF!="","",#REF!)</f>
        <v>#REF!</v>
      </c>
      <c r="N49" s="130" t="e">
        <f>IF(#REF!="","",#REF!)</f>
        <v>#REF!</v>
      </c>
      <c r="O49" s="125" t="e">
        <f>IF(#REF!="","",#REF!)</f>
        <v>#REF!</v>
      </c>
      <c r="P49" s="125" t="e">
        <f>IF(#REF!="","",#REF!)</f>
        <v>#REF!</v>
      </c>
      <c r="Q49" s="125" t="e">
        <f>IF(#REF!="","",#REF!)</f>
        <v>#REF!</v>
      </c>
      <c r="R49" s="125" t="e">
        <f>IF(#REF!="","",#REF!)</f>
        <v>#REF!</v>
      </c>
      <c r="S49" s="129" t="e">
        <f>IF(#REF!="","",#REF!)</f>
        <v>#REF!</v>
      </c>
      <c r="T49" s="134" t="e">
        <f>IF(#REF!="","",IF(#REF!="#N/A","NO","SI"))</f>
        <v>#REF!</v>
      </c>
      <c r="U49" s="134" t="e">
        <f>#REF!</f>
        <v>#REF!</v>
      </c>
      <c r="V49" s="134" t="e">
        <f t="shared" si="0"/>
        <v>#REF!</v>
      </c>
      <c r="W49" s="134" t="e">
        <f t="shared" si="1"/>
        <v>#REF!</v>
      </c>
      <c r="X49" s="134" t="e">
        <f>IF(U49="","",VLOOKUP(U49,TRD!$F$5:$G$349,2,FALSE))</f>
        <v>#REF!</v>
      </c>
      <c r="Y49" s="134" t="e">
        <f>IF(U49="","",VLOOKUP(U49,TRD!$F$5:$T$349,5,FALSE))</f>
        <v>#REF!</v>
      </c>
      <c r="Z49" s="134" t="e">
        <f>IF(U49="","",VLOOKUP(U49,TRD_ORI!$E:$S,10,FALSE))</f>
        <v>#REF!</v>
      </c>
      <c r="AA49" s="134" t="e">
        <f>IF(U49="","",VLOOKUP(U49,TRD!F47:T391,15,FALSE))</f>
        <v>#REF!</v>
      </c>
    </row>
    <row r="50" spans="2:27" ht="105">
      <c r="B50" s="193" t="e">
        <f>IF(#REF!="","",#REF!)</f>
        <v>#REF!</v>
      </c>
      <c r="C50" s="125" t="e">
        <f>IF(#REF!="","",#REF!)</f>
        <v>#REF!</v>
      </c>
      <c r="D50" s="125" t="e">
        <f>IF(#REF!="","",#REF!)</f>
        <v>#REF!</v>
      </c>
      <c r="E50" s="125" t="e">
        <f>IF(#REF!="","",#REF!)</f>
        <v>#REF!</v>
      </c>
      <c r="F50" s="125" t="e">
        <f>IF(#REF!="","",#REF!)</f>
        <v>#REF!</v>
      </c>
      <c r="G50" s="125" t="e">
        <f>IF(#REF!="","",#REF!)</f>
        <v>#REF!</v>
      </c>
      <c r="H50" s="125" t="e">
        <f>IF(#REF!="","",CONCATENATE(#REF!," - ",#REF!))</f>
        <v>#REF!</v>
      </c>
      <c r="I50" s="125" t="e">
        <f>IF(#REF!="","",#REF!)</f>
        <v>#REF!</v>
      </c>
      <c r="J50" s="125" t="e">
        <f>IF(#REF!="","",#REF!)</f>
        <v>#REF!</v>
      </c>
      <c r="K50" s="125" t="e">
        <f>IF(#REF!="","",#REF!)</f>
        <v>#REF!</v>
      </c>
      <c r="L50" s="125" t="e">
        <f>IF(#REF!="","",#REF!)</f>
        <v>#REF!</v>
      </c>
      <c r="M50" s="129" t="e">
        <f>IF(#REF!="","",#REF!)</f>
        <v>#REF!</v>
      </c>
      <c r="N50" s="130" t="e">
        <f>IF(#REF!="","",#REF!)</f>
        <v>#REF!</v>
      </c>
      <c r="O50" s="125" t="e">
        <f>IF(#REF!="","",#REF!)</f>
        <v>#REF!</v>
      </c>
      <c r="P50" s="125" t="e">
        <f>IF(#REF!="","",#REF!)</f>
        <v>#REF!</v>
      </c>
      <c r="Q50" s="125" t="e">
        <f>IF(#REF!="","",#REF!)</f>
        <v>#REF!</v>
      </c>
      <c r="R50" s="125" t="e">
        <f>IF(#REF!="","",#REF!)</f>
        <v>#REF!</v>
      </c>
      <c r="S50" s="129" t="e">
        <f>IF(#REF!="","",#REF!)</f>
        <v>#REF!</v>
      </c>
      <c r="T50" s="134" t="e">
        <f>IF(#REF!="","",IF(#REF!="#N/A","NO","SI"))</f>
        <v>#REF!</v>
      </c>
      <c r="U50" s="134" t="e">
        <f>#REF!</f>
        <v>#REF!</v>
      </c>
      <c r="V50" s="134" t="e">
        <f t="shared" si="0"/>
        <v>#REF!</v>
      </c>
      <c r="W50" s="134" t="e">
        <f t="shared" si="1"/>
        <v>#REF!</v>
      </c>
      <c r="X50" s="134" t="e">
        <f>IF(U50="","",VLOOKUP(U50,TRD!$F$5:$G$349,2,FALSE))</f>
        <v>#REF!</v>
      </c>
      <c r="Y50" s="134" t="e">
        <f>IF(U50="","",VLOOKUP(U50,TRD!$F$5:$T$349,5,FALSE))</f>
        <v>#REF!</v>
      </c>
      <c r="Z50" s="134" t="e">
        <f>IF(U50="","",VLOOKUP(U50,TRD_ORI!$E:$S,10,FALSE))</f>
        <v>#REF!</v>
      </c>
      <c r="AA50" s="134" t="e">
        <f>IF(U50="","",VLOOKUP(U50,TRD!F48:T392,15,FALSE))</f>
        <v>#REF!</v>
      </c>
    </row>
    <row r="51" spans="2:27" ht="225">
      <c r="B51" s="193" t="e">
        <f>IF(#REF!="","",#REF!)</f>
        <v>#REF!</v>
      </c>
      <c r="C51" s="125" t="e">
        <f>IF(#REF!="","",#REF!)</f>
        <v>#REF!</v>
      </c>
      <c r="D51" s="125" t="e">
        <f>IF(#REF!="","",#REF!)</f>
        <v>#REF!</v>
      </c>
      <c r="E51" s="125" t="e">
        <f>IF(#REF!="","",#REF!)</f>
        <v>#REF!</v>
      </c>
      <c r="F51" s="125" t="e">
        <f>IF(#REF!="","",#REF!)</f>
        <v>#REF!</v>
      </c>
      <c r="G51" s="125" t="e">
        <f>IF(#REF!="","",#REF!)</f>
        <v>#REF!</v>
      </c>
      <c r="H51" s="125" t="e">
        <f>IF(#REF!="","",CONCATENATE(#REF!," - ",#REF!))</f>
        <v>#REF!</v>
      </c>
      <c r="I51" s="125" t="e">
        <f>IF(#REF!="","",#REF!)</f>
        <v>#REF!</v>
      </c>
      <c r="J51" s="125" t="e">
        <f>IF(#REF!="","",#REF!)</f>
        <v>#REF!</v>
      </c>
      <c r="K51" s="125" t="e">
        <f>IF(#REF!="","",#REF!)</f>
        <v>#REF!</v>
      </c>
      <c r="L51" s="125" t="e">
        <f>IF(#REF!="","",#REF!)</f>
        <v>#REF!</v>
      </c>
      <c r="M51" s="129" t="e">
        <f>IF(#REF!="","",#REF!)</f>
        <v>#REF!</v>
      </c>
      <c r="N51" s="130" t="e">
        <f>IF(#REF!="","",#REF!)</f>
        <v>#REF!</v>
      </c>
      <c r="O51" s="125" t="e">
        <f>IF(#REF!="","",#REF!)</f>
        <v>#REF!</v>
      </c>
      <c r="P51" s="125" t="e">
        <f>IF(#REF!="","",#REF!)</f>
        <v>#REF!</v>
      </c>
      <c r="Q51" s="125" t="e">
        <f>IF(#REF!="","",#REF!)</f>
        <v>#REF!</v>
      </c>
      <c r="R51" s="125" t="e">
        <f>IF(#REF!="","",#REF!)</f>
        <v>#REF!</v>
      </c>
      <c r="S51" s="129" t="e">
        <f>IF(#REF!="","",#REF!)</f>
        <v>#REF!</v>
      </c>
      <c r="T51" s="134" t="e">
        <f>IF(#REF!="","",IF(#REF!="#N/A","NO","SI"))</f>
        <v>#REF!</v>
      </c>
      <c r="U51" s="134" t="e">
        <f>#REF!</f>
        <v>#REF!</v>
      </c>
      <c r="V51" s="134" t="e">
        <f t="shared" si="0"/>
        <v>#REF!</v>
      </c>
      <c r="W51" s="134" t="e">
        <f t="shared" si="1"/>
        <v>#REF!</v>
      </c>
      <c r="X51" s="134" t="e">
        <f>IF(U51="","",VLOOKUP(U51,TRD!$F$5:$G$349,2,FALSE))</f>
        <v>#REF!</v>
      </c>
      <c r="Y51" s="134" t="e">
        <f>IF(U51="","",VLOOKUP(U51,TRD!$F$5:$T$349,5,FALSE))</f>
        <v>#REF!</v>
      </c>
      <c r="Z51" s="134" t="e">
        <f>IF(U51="","",VLOOKUP(U51,TRD_ORI!$E:$S,10,FALSE))</f>
        <v>#REF!</v>
      </c>
      <c r="AA51" s="134" t="e">
        <f>IF(U51="","",VLOOKUP(U51,TRD!F49:T393,15,FALSE))</f>
        <v>#REF!</v>
      </c>
    </row>
    <row r="52" spans="2:27" ht="165">
      <c r="B52" s="193" t="e">
        <f>IF(#REF!="","",#REF!)</f>
        <v>#REF!</v>
      </c>
      <c r="C52" s="125" t="e">
        <f>IF(#REF!="","",#REF!)</f>
        <v>#REF!</v>
      </c>
      <c r="D52" s="125" t="e">
        <f>IF(#REF!="","",#REF!)</f>
        <v>#REF!</v>
      </c>
      <c r="E52" s="125" t="e">
        <f>IF(#REF!="","",#REF!)</f>
        <v>#REF!</v>
      </c>
      <c r="F52" s="125" t="e">
        <f>IF(#REF!="","",#REF!)</f>
        <v>#REF!</v>
      </c>
      <c r="G52" s="125" t="e">
        <f>IF(#REF!="","",#REF!)</f>
        <v>#REF!</v>
      </c>
      <c r="H52" s="125" t="e">
        <f>IF(#REF!="","",CONCATENATE(#REF!," - ",#REF!))</f>
        <v>#REF!</v>
      </c>
      <c r="I52" s="125" t="e">
        <f>IF(#REF!="","",#REF!)</f>
        <v>#REF!</v>
      </c>
      <c r="J52" s="125" t="e">
        <f>IF(#REF!="","",#REF!)</f>
        <v>#REF!</v>
      </c>
      <c r="K52" s="125" t="e">
        <f>IF(#REF!="","",#REF!)</f>
        <v>#REF!</v>
      </c>
      <c r="L52" s="125" t="e">
        <f>IF(#REF!="","",#REF!)</f>
        <v>#REF!</v>
      </c>
      <c r="M52" s="129" t="e">
        <f>IF(#REF!="","",#REF!)</f>
        <v>#REF!</v>
      </c>
      <c r="N52" s="130" t="e">
        <f>IF(#REF!="","",#REF!)</f>
        <v>#REF!</v>
      </c>
      <c r="O52" s="125" t="e">
        <f>IF(#REF!="","",#REF!)</f>
        <v>#REF!</v>
      </c>
      <c r="P52" s="125" t="e">
        <f>IF(#REF!="","",#REF!)</f>
        <v>#REF!</v>
      </c>
      <c r="Q52" s="125" t="e">
        <f>IF(#REF!="","",#REF!)</f>
        <v>#REF!</v>
      </c>
      <c r="R52" s="125" t="e">
        <f>IF(#REF!="","",#REF!)</f>
        <v>#REF!</v>
      </c>
      <c r="S52" s="129" t="e">
        <f>IF(#REF!="","",#REF!)</f>
        <v>#REF!</v>
      </c>
      <c r="T52" s="134" t="e">
        <f>IF(#REF!="","",IF(#REF!="#N/A","NO","SI"))</f>
        <v>#REF!</v>
      </c>
      <c r="U52" s="134" t="e">
        <f>#REF!</f>
        <v>#REF!</v>
      </c>
      <c r="V52" s="134" t="e">
        <f t="shared" si="0"/>
        <v>#REF!</v>
      </c>
      <c r="W52" s="134" t="e">
        <f t="shared" si="1"/>
        <v>#REF!</v>
      </c>
      <c r="X52" s="134" t="e">
        <f>IF(U52="","",VLOOKUP(U52,TRD!$F$5:$G$349,2,FALSE))</f>
        <v>#REF!</v>
      </c>
      <c r="Y52" s="134" t="e">
        <f>IF(U52="","",VLOOKUP(U52,TRD!$F$5:$T$349,5,FALSE))</f>
        <v>#REF!</v>
      </c>
      <c r="Z52" s="134" t="e">
        <f>IF(U52="","",VLOOKUP(U52,TRD_ORI!$E:$S,10,FALSE))</f>
        <v>#REF!</v>
      </c>
      <c r="AA52" s="134" t="e">
        <f>IF(U52="","",VLOOKUP(U52,TRD!F50:T394,15,FALSE))</f>
        <v>#REF!</v>
      </c>
    </row>
    <row r="53" spans="2:27" ht="165">
      <c r="B53" s="193" t="e">
        <f>IF(#REF!="","",#REF!)</f>
        <v>#REF!</v>
      </c>
      <c r="C53" s="125" t="e">
        <f>IF(#REF!="","",#REF!)</f>
        <v>#REF!</v>
      </c>
      <c r="D53" s="125" t="e">
        <f>IF(#REF!="","",#REF!)</f>
        <v>#REF!</v>
      </c>
      <c r="E53" s="125" t="e">
        <f>IF(#REF!="","",#REF!)</f>
        <v>#REF!</v>
      </c>
      <c r="F53" s="125" t="e">
        <f>IF(#REF!="","",#REF!)</f>
        <v>#REF!</v>
      </c>
      <c r="G53" s="125" t="e">
        <f>IF(#REF!="","",#REF!)</f>
        <v>#REF!</v>
      </c>
      <c r="H53" s="125" t="e">
        <f>IF(#REF!="","",CONCATENATE(#REF!," - ",#REF!))</f>
        <v>#REF!</v>
      </c>
      <c r="I53" s="125" t="e">
        <f>IF(#REF!="","",#REF!)</f>
        <v>#REF!</v>
      </c>
      <c r="J53" s="125" t="e">
        <f>IF(#REF!="","",#REF!)</f>
        <v>#REF!</v>
      </c>
      <c r="K53" s="125" t="e">
        <f>IF(#REF!="","",#REF!)</f>
        <v>#REF!</v>
      </c>
      <c r="L53" s="125" t="e">
        <f>IF(#REF!="","",#REF!)</f>
        <v>#REF!</v>
      </c>
      <c r="M53" s="129" t="e">
        <f>IF(#REF!="","",#REF!)</f>
        <v>#REF!</v>
      </c>
      <c r="N53" s="130" t="e">
        <f>IF(#REF!="","",#REF!)</f>
        <v>#REF!</v>
      </c>
      <c r="O53" s="125" t="e">
        <f>IF(#REF!="","",#REF!)</f>
        <v>#REF!</v>
      </c>
      <c r="P53" s="125" t="e">
        <f>IF(#REF!="","",#REF!)</f>
        <v>#REF!</v>
      </c>
      <c r="Q53" s="125" t="e">
        <f>IF(#REF!="","",#REF!)</f>
        <v>#REF!</v>
      </c>
      <c r="R53" s="125" t="e">
        <f>IF(#REF!="","",#REF!)</f>
        <v>#REF!</v>
      </c>
      <c r="S53" s="129" t="e">
        <f>IF(#REF!="","",#REF!)</f>
        <v>#REF!</v>
      </c>
      <c r="T53" s="134" t="e">
        <f>IF(#REF!="","",IF(#REF!="#N/A","NO","SI"))</f>
        <v>#REF!</v>
      </c>
      <c r="U53" s="134" t="e">
        <f>#REF!</f>
        <v>#REF!</v>
      </c>
      <c r="V53" s="134" t="e">
        <f t="shared" si="0"/>
        <v>#REF!</v>
      </c>
      <c r="W53" s="134" t="e">
        <f t="shared" si="1"/>
        <v>#REF!</v>
      </c>
      <c r="X53" s="134" t="e">
        <f>IF(U53="","",VLOOKUP(U53,TRD!$F$5:$G$349,2,FALSE))</f>
        <v>#REF!</v>
      </c>
      <c r="Y53" s="134" t="e">
        <f>IF(U53="","",VLOOKUP(U53,TRD!$F$5:$T$349,5,FALSE))</f>
        <v>#REF!</v>
      </c>
      <c r="Z53" s="134" t="e">
        <f>IF(U53="","",VLOOKUP(U53,TRD_ORI!$E:$S,10,FALSE))</f>
        <v>#REF!</v>
      </c>
      <c r="AA53" s="134" t="e">
        <f>IF(U53="","",VLOOKUP(U53,TRD!F51:T395,15,FALSE))</f>
        <v>#REF!</v>
      </c>
    </row>
    <row r="54" spans="2:27" ht="195">
      <c r="B54" s="193" t="e">
        <f>IF(#REF!="","",#REF!)</f>
        <v>#REF!</v>
      </c>
      <c r="C54" s="125" t="e">
        <f>IF(#REF!="","",#REF!)</f>
        <v>#REF!</v>
      </c>
      <c r="D54" s="125" t="e">
        <f>IF(#REF!="","",#REF!)</f>
        <v>#REF!</v>
      </c>
      <c r="E54" s="125" t="e">
        <f>IF(#REF!="","",#REF!)</f>
        <v>#REF!</v>
      </c>
      <c r="F54" s="125" t="e">
        <f>IF(#REF!="","",#REF!)</f>
        <v>#REF!</v>
      </c>
      <c r="G54" s="125" t="e">
        <f>IF(#REF!="","",#REF!)</f>
        <v>#REF!</v>
      </c>
      <c r="H54" s="125" t="e">
        <f>IF(#REF!="","",CONCATENATE(#REF!," - ",#REF!))</f>
        <v>#REF!</v>
      </c>
      <c r="I54" s="125" t="e">
        <f>IF(#REF!="","",#REF!)</f>
        <v>#REF!</v>
      </c>
      <c r="J54" s="125" t="e">
        <f>IF(#REF!="","",#REF!)</f>
        <v>#REF!</v>
      </c>
      <c r="K54" s="125" t="e">
        <f>IF(#REF!="","",#REF!)</f>
        <v>#REF!</v>
      </c>
      <c r="L54" s="125" t="e">
        <f>IF(#REF!="","",#REF!)</f>
        <v>#REF!</v>
      </c>
      <c r="M54" s="129" t="e">
        <f>IF(#REF!="","",#REF!)</f>
        <v>#REF!</v>
      </c>
      <c r="N54" s="130" t="e">
        <f>IF(#REF!="","",#REF!)</f>
        <v>#REF!</v>
      </c>
      <c r="O54" s="125" t="e">
        <f>IF(#REF!="","",#REF!)</f>
        <v>#REF!</v>
      </c>
      <c r="P54" s="125" t="e">
        <f>IF(#REF!="","",#REF!)</f>
        <v>#REF!</v>
      </c>
      <c r="Q54" s="125" t="e">
        <f>IF(#REF!="","",#REF!)</f>
        <v>#REF!</v>
      </c>
      <c r="R54" s="125" t="e">
        <f>IF(#REF!="","",#REF!)</f>
        <v>#REF!</v>
      </c>
      <c r="S54" s="129" t="e">
        <f>IF(#REF!="","",#REF!)</f>
        <v>#REF!</v>
      </c>
      <c r="T54" s="134" t="e">
        <f>IF(#REF!="","",IF(#REF!="#N/A","NO","SI"))</f>
        <v>#REF!</v>
      </c>
      <c r="U54" s="134" t="e">
        <f>#REF!</f>
        <v>#REF!</v>
      </c>
      <c r="V54" s="134" t="e">
        <f t="shared" si="0"/>
        <v>#REF!</v>
      </c>
      <c r="W54" s="134" t="e">
        <f t="shared" si="1"/>
        <v>#REF!</v>
      </c>
      <c r="X54" s="134" t="e">
        <f>IF(U54="","",VLOOKUP(U54,TRD!$F$5:$G$349,2,FALSE))</f>
        <v>#REF!</v>
      </c>
      <c r="Y54" s="134" t="e">
        <f>IF(U54="","",VLOOKUP(U54,TRD!$F$5:$T$349,5,FALSE))</f>
        <v>#REF!</v>
      </c>
      <c r="Z54" s="134" t="e">
        <f>IF(U54="","",VLOOKUP(U54,TRD_ORI!$E:$S,10,FALSE))</f>
        <v>#REF!</v>
      </c>
      <c r="AA54" s="134" t="e">
        <f>IF(U54="","",VLOOKUP(U54,TRD!F52:T396,15,FALSE))</f>
        <v>#REF!</v>
      </c>
    </row>
    <row r="55" spans="2:27" ht="135">
      <c r="B55" s="193" t="e">
        <f>IF(#REF!="","",#REF!)</f>
        <v>#REF!</v>
      </c>
      <c r="C55" s="125" t="e">
        <f>IF(#REF!="","",#REF!)</f>
        <v>#REF!</v>
      </c>
      <c r="D55" s="125" t="e">
        <f>IF(#REF!="","",#REF!)</f>
        <v>#REF!</v>
      </c>
      <c r="E55" s="125" t="e">
        <f>IF(#REF!="","",#REF!)</f>
        <v>#REF!</v>
      </c>
      <c r="F55" s="125" t="e">
        <f>IF(#REF!="","",#REF!)</f>
        <v>#REF!</v>
      </c>
      <c r="G55" s="125" t="e">
        <f>IF(#REF!="","",#REF!)</f>
        <v>#REF!</v>
      </c>
      <c r="H55" s="125" t="e">
        <f>IF(#REF!="","",CONCATENATE(#REF!," - ",#REF!))</f>
        <v>#REF!</v>
      </c>
      <c r="I55" s="125" t="e">
        <f>IF(#REF!="","",#REF!)</f>
        <v>#REF!</v>
      </c>
      <c r="J55" s="125" t="e">
        <f>IF(#REF!="","",#REF!)</f>
        <v>#REF!</v>
      </c>
      <c r="K55" s="125" t="e">
        <f>IF(#REF!="","",#REF!)</f>
        <v>#REF!</v>
      </c>
      <c r="L55" s="125" t="e">
        <f>IF(#REF!="","",#REF!)</f>
        <v>#REF!</v>
      </c>
      <c r="M55" s="129" t="e">
        <f>IF(#REF!="","",#REF!)</f>
        <v>#REF!</v>
      </c>
      <c r="N55" s="130" t="e">
        <f>IF(#REF!="","",#REF!)</f>
        <v>#REF!</v>
      </c>
      <c r="O55" s="125" t="e">
        <f>IF(#REF!="","",#REF!)</f>
        <v>#REF!</v>
      </c>
      <c r="P55" s="125" t="e">
        <f>IF(#REF!="","",#REF!)</f>
        <v>#REF!</v>
      </c>
      <c r="Q55" s="125" t="e">
        <f>IF(#REF!="","",#REF!)</f>
        <v>#REF!</v>
      </c>
      <c r="R55" s="125" t="e">
        <f>IF(#REF!="","",#REF!)</f>
        <v>#REF!</v>
      </c>
      <c r="S55" s="129" t="e">
        <f>IF(#REF!="","",#REF!)</f>
        <v>#REF!</v>
      </c>
      <c r="T55" s="134" t="e">
        <f>IF(#REF!="","",IF(#REF!="#N/A","NO","SI"))</f>
        <v>#REF!</v>
      </c>
      <c r="U55" s="134" t="e">
        <f>#REF!</f>
        <v>#REF!</v>
      </c>
      <c r="V55" s="134" t="e">
        <f t="shared" si="0"/>
        <v>#REF!</v>
      </c>
      <c r="W55" s="134" t="e">
        <f t="shared" si="1"/>
        <v>#REF!</v>
      </c>
      <c r="X55" s="134" t="e">
        <f>IF(U55="","",VLOOKUP(U55,TRD!$F$5:$G$349,2,FALSE))</f>
        <v>#REF!</v>
      </c>
      <c r="Y55" s="134" t="e">
        <f>IF(U55="","",VLOOKUP(U55,TRD!$F$5:$T$349,5,FALSE))</f>
        <v>#REF!</v>
      </c>
      <c r="Z55" s="134" t="e">
        <f>IF(U55="","",VLOOKUP(U55,TRD_ORI!$E:$S,10,FALSE))</f>
        <v>#REF!</v>
      </c>
      <c r="AA55" s="134" t="e">
        <f>IF(U55="","",VLOOKUP(U55,TRD!F53:T397,15,FALSE))</f>
        <v>#REF!</v>
      </c>
    </row>
    <row r="56" spans="2:27" ht="315">
      <c r="B56" s="193" t="e">
        <f>IF(#REF!="","",#REF!)</f>
        <v>#REF!</v>
      </c>
      <c r="C56" s="125" t="e">
        <f>IF(#REF!="","",#REF!)</f>
        <v>#REF!</v>
      </c>
      <c r="D56" s="125" t="e">
        <f>IF(#REF!="","",#REF!)</f>
        <v>#REF!</v>
      </c>
      <c r="E56" s="125" t="e">
        <f>IF(#REF!="","",#REF!)</f>
        <v>#REF!</v>
      </c>
      <c r="F56" s="125" t="e">
        <f>IF(#REF!="","",#REF!)</f>
        <v>#REF!</v>
      </c>
      <c r="G56" s="125" t="e">
        <f>IF(#REF!="","",#REF!)</f>
        <v>#REF!</v>
      </c>
      <c r="H56" s="125" t="e">
        <f>IF(#REF!="","",CONCATENATE(#REF!," - ",#REF!))</f>
        <v>#REF!</v>
      </c>
      <c r="I56" s="125" t="e">
        <f>IF(#REF!="","",#REF!)</f>
        <v>#REF!</v>
      </c>
      <c r="J56" s="125" t="e">
        <f>IF(#REF!="","",#REF!)</f>
        <v>#REF!</v>
      </c>
      <c r="K56" s="125" t="e">
        <f>IF(#REF!="","",#REF!)</f>
        <v>#REF!</v>
      </c>
      <c r="L56" s="125" t="e">
        <f>IF(#REF!="","",#REF!)</f>
        <v>#REF!</v>
      </c>
      <c r="M56" s="129" t="e">
        <f>IF(#REF!="","",#REF!)</f>
        <v>#REF!</v>
      </c>
      <c r="N56" s="130" t="e">
        <f>IF(#REF!="","",#REF!)</f>
        <v>#REF!</v>
      </c>
      <c r="O56" s="125" t="e">
        <f>IF(#REF!="","",#REF!)</f>
        <v>#REF!</v>
      </c>
      <c r="P56" s="125" t="e">
        <f>IF(#REF!="","",#REF!)</f>
        <v>#REF!</v>
      </c>
      <c r="Q56" s="125" t="e">
        <f>IF(#REF!="","",#REF!)</f>
        <v>#REF!</v>
      </c>
      <c r="R56" s="125" t="e">
        <f>IF(#REF!="","",#REF!)</f>
        <v>#REF!</v>
      </c>
      <c r="S56" s="129" t="e">
        <f>IF(#REF!="","",#REF!)</f>
        <v>#REF!</v>
      </c>
      <c r="T56" s="134" t="e">
        <f>IF(#REF!="","",IF(#REF!="#N/A","NO","SI"))</f>
        <v>#REF!</v>
      </c>
      <c r="U56" s="134" t="e">
        <f>#REF!</f>
        <v>#REF!</v>
      </c>
      <c r="V56" s="134" t="e">
        <f t="shared" si="0"/>
        <v>#REF!</v>
      </c>
      <c r="W56" s="134" t="e">
        <f t="shared" si="1"/>
        <v>#REF!</v>
      </c>
      <c r="X56" s="134" t="e">
        <f>IF(U56="","",VLOOKUP(U56,TRD!$F$5:$G$349,2,FALSE))</f>
        <v>#REF!</v>
      </c>
      <c r="Y56" s="134" t="e">
        <f>IF(U56="","",VLOOKUP(U56,TRD!$F$5:$T$349,5,FALSE))</f>
        <v>#REF!</v>
      </c>
      <c r="Z56" s="134" t="e">
        <f>IF(U56="","",VLOOKUP(U56,TRD_ORI!$E:$S,10,FALSE))</f>
        <v>#REF!</v>
      </c>
      <c r="AA56" s="134" t="e">
        <f>IF(U56="","",VLOOKUP(U56,TRD!F54:T398,15,FALSE))</f>
        <v>#REF!</v>
      </c>
    </row>
    <row r="57" spans="2:27" ht="135">
      <c r="B57" s="193" t="e">
        <f>IF(#REF!="","",#REF!)</f>
        <v>#REF!</v>
      </c>
      <c r="C57" s="125" t="e">
        <f>IF(#REF!="","",#REF!)</f>
        <v>#REF!</v>
      </c>
      <c r="D57" s="125" t="e">
        <f>IF(#REF!="","",#REF!)</f>
        <v>#REF!</v>
      </c>
      <c r="E57" s="125" t="e">
        <f>IF(#REF!="","",#REF!)</f>
        <v>#REF!</v>
      </c>
      <c r="F57" s="125" t="e">
        <f>IF(#REF!="","",#REF!)</f>
        <v>#REF!</v>
      </c>
      <c r="G57" s="125" t="e">
        <f>IF(#REF!="","",#REF!)</f>
        <v>#REF!</v>
      </c>
      <c r="H57" s="125" t="e">
        <f>IF(#REF!="","",CONCATENATE(#REF!," - ",#REF!))</f>
        <v>#REF!</v>
      </c>
      <c r="I57" s="125" t="e">
        <f>IF(#REF!="","",#REF!)</f>
        <v>#REF!</v>
      </c>
      <c r="J57" s="125" t="e">
        <f>IF(#REF!="","",#REF!)</f>
        <v>#REF!</v>
      </c>
      <c r="K57" s="125" t="e">
        <f>IF(#REF!="","",#REF!)</f>
        <v>#REF!</v>
      </c>
      <c r="L57" s="125" t="e">
        <f>IF(#REF!="","",#REF!)</f>
        <v>#REF!</v>
      </c>
      <c r="M57" s="129" t="e">
        <f>IF(#REF!="","",#REF!)</f>
        <v>#REF!</v>
      </c>
      <c r="N57" s="130" t="e">
        <f>IF(#REF!="","",#REF!)</f>
        <v>#REF!</v>
      </c>
      <c r="O57" s="125" t="e">
        <f>IF(#REF!="","",#REF!)</f>
        <v>#REF!</v>
      </c>
      <c r="P57" s="125" t="e">
        <f>IF(#REF!="","",#REF!)</f>
        <v>#REF!</v>
      </c>
      <c r="Q57" s="125" t="e">
        <f>IF(#REF!="","",#REF!)</f>
        <v>#REF!</v>
      </c>
      <c r="R57" s="125" t="e">
        <f>IF(#REF!="","",#REF!)</f>
        <v>#REF!</v>
      </c>
      <c r="S57" s="129" t="e">
        <f>IF(#REF!="","",#REF!)</f>
        <v>#REF!</v>
      </c>
      <c r="T57" s="134" t="e">
        <f>IF(#REF!="","",IF(#REF!="#N/A","NO","SI"))</f>
        <v>#REF!</v>
      </c>
      <c r="U57" s="134" t="e">
        <f>#REF!</f>
        <v>#REF!</v>
      </c>
      <c r="V57" s="134" t="e">
        <f t="shared" si="0"/>
        <v>#REF!</v>
      </c>
      <c r="W57" s="134" t="e">
        <f t="shared" si="1"/>
        <v>#REF!</v>
      </c>
      <c r="X57" s="134" t="e">
        <f>IF(U57="","",VLOOKUP(U57,TRD!$F$5:$G$349,2,FALSE))</f>
        <v>#REF!</v>
      </c>
      <c r="Y57" s="134" t="e">
        <f>IF(U57="","",VLOOKUP(U57,TRD!$F$5:$T$349,5,FALSE))</f>
        <v>#REF!</v>
      </c>
      <c r="Z57" s="134" t="e">
        <f>IF(U57="","",VLOOKUP(U57,TRD_ORI!$E:$S,10,FALSE))</f>
        <v>#REF!</v>
      </c>
      <c r="AA57" s="134" t="e">
        <f>IF(U57="","",VLOOKUP(U57,TRD!F55:T399,15,FALSE))</f>
        <v>#REF!</v>
      </c>
    </row>
    <row r="58" spans="2:27" ht="75">
      <c r="B58" s="193" t="e">
        <f>IF(#REF!="","",#REF!)</f>
        <v>#REF!</v>
      </c>
      <c r="C58" s="125" t="e">
        <f>IF(#REF!="","",#REF!)</f>
        <v>#REF!</v>
      </c>
      <c r="D58" s="125" t="e">
        <f>IF(#REF!="","",#REF!)</f>
        <v>#REF!</v>
      </c>
      <c r="E58" s="125" t="e">
        <f>IF(#REF!="","",#REF!)</f>
        <v>#REF!</v>
      </c>
      <c r="F58" s="125" t="e">
        <f>IF(#REF!="","",#REF!)</f>
        <v>#REF!</v>
      </c>
      <c r="G58" s="125" t="e">
        <f>IF(#REF!="","",#REF!)</f>
        <v>#REF!</v>
      </c>
      <c r="H58" s="125" t="e">
        <f>IF(#REF!="","",CONCATENATE(#REF!," - ",#REF!))</f>
        <v>#REF!</v>
      </c>
      <c r="I58" s="125" t="e">
        <f>IF(#REF!="","",#REF!)</f>
        <v>#REF!</v>
      </c>
      <c r="J58" s="125" t="e">
        <f>IF(#REF!="","",#REF!)</f>
        <v>#REF!</v>
      </c>
      <c r="K58" s="125" t="e">
        <f>IF(#REF!="","",#REF!)</f>
        <v>#REF!</v>
      </c>
      <c r="L58" s="125" t="e">
        <f>IF(#REF!="","",#REF!)</f>
        <v>#REF!</v>
      </c>
      <c r="M58" s="129" t="e">
        <f>IF(#REF!="","",#REF!)</f>
        <v>#REF!</v>
      </c>
      <c r="N58" s="130" t="e">
        <f>IF(#REF!="","",#REF!)</f>
        <v>#REF!</v>
      </c>
      <c r="O58" s="125" t="e">
        <f>IF(#REF!="","",#REF!)</f>
        <v>#REF!</v>
      </c>
      <c r="P58" s="125" t="e">
        <f>IF(#REF!="","",#REF!)</f>
        <v>#REF!</v>
      </c>
      <c r="Q58" s="125" t="e">
        <f>IF(#REF!="","",#REF!)</f>
        <v>#REF!</v>
      </c>
      <c r="R58" s="125" t="e">
        <f>IF(#REF!="","",#REF!)</f>
        <v>#REF!</v>
      </c>
      <c r="S58" s="129" t="e">
        <f>IF(#REF!="","",#REF!)</f>
        <v>#REF!</v>
      </c>
      <c r="T58" s="134" t="e">
        <f>IF(#REF!="","",IF(#REF!="#N/A","NO","SI"))</f>
        <v>#REF!</v>
      </c>
      <c r="U58" s="134" t="e">
        <f>#REF!</f>
        <v>#REF!</v>
      </c>
      <c r="V58" s="134" t="e">
        <f t="shared" si="0"/>
        <v>#REF!</v>
      </c>
      <c r="W58" s="134" t="e">
        <f t="shared" si="1"/>
        <v>#REF!</v>
      </c>
      <c r="X58" s="134" t="e">
        <f>IF(U58="","",VLOOKUP(U58,TRD!$F$5:$G$349,2,FALSE))</f>
        <v>#REF!</v>
      </c>
      <c r="Y58" s="134" t="e">
        <f>IF(U58="","",VLOOKUP(U58,TRD!$F$5:$T$349,5,FALSE))</f>
        <v>#REF!</v>
      </c>
      <c r="Z58" s="134" t="e">
        <f>IF(U58="","",VLOOKUP(U58,TRD_ORI!$E:$S,10,FALSE))</f>
        <v>#REF!</v>
      </c>
      <c r="AA58" s="134" t="e">
        <f>IF(U58="","",VLOOKUP(U58,TRD!F56:T400,15,FALSE))</f>
        <v>#REF!</v>
      </c>
    </row>
    <row r="59" spans="2:27" ht="90">
      <c r="B59" s="193" t="e">
        <f>IF(#REF!="","",#REF!)</f>
        <v>#REF!</v>
      </c>
      <c r="C59" s="125" t="e">
        <f>IF(#REF!="","",#REF!)</f>
        <v>#REF!</v>
      </c>
      <c r="D59" s="125" t="e">
        <f>IF(#REF!="","",#REF!)</f>
        <v>#REF!</v>
      </c>
      <c r="E59" s="125" t="e">
        <f>IF(#REF!="","",#REF!)</f>
        <v>#REF!</v>
      </c>
      <c r="F59" s="125" t="e">
        <f>IF(#REF!="","",#REF!)</f>
        <v>#REF!</v>
      </c>
      <c r="G59" s="125" t="e">
        <f>IF(#REF!="","",#REF!)</f>
        <v>#REF!</v>
      </c>
      <c r="H59" s="125" t="e">
        <f>IF(#REF!="","",CONCATENATE(#REF!," - ",#REF!))</f>
        <v>#REF!</v>
      </c>
      <c r="I59" s="125" t="e">
        <f>IF(#REF!="","",#REF!)</f>
        <v>#REF!</v>
      </c>
      <c r="J59" s="125" t="e">
        <f>IF(#REF!="","",#REF!)</f>
        <v>#REF!</v>
      </c>
      <c r="K59" s="125" t="e">
        <f>IF(#REF!="","",#REF!)</f>
        <v>#REF!</v>
      </c>
      <c r="L59" s="125" t="e">
        <f>IF(#REF!="","",#REF!)</f>
        <v>#REF!</v>
      </c>
      <c r="M59" s="129" t="e">
        <f>IF(#REF!="","",#REF!)</f>
        <v>#REF!</v>
      </c>
      <c r="N59" s="130" t="e">
        <f>IF(#REF!="","",#REF!)</f>
        <v>#REF!</v>
      </c>
      <c r="O59" s="125" t="e">
        <f>IF(#REF!="","",#REF!)</f>
        <v>#REF!</v>
      </c>
      <c r="P59" s="125" t="e">
        <f>IF(#REF!="","",#REF!)</f>
        <v>#REF!</v>
      </c>
      <c r="Q59" s="125" t="e">
        <f>IF(#REF!="","",#REF!)</f>
        <v>#REF!</v>
      </c>
      <c r="R59" s="125" t="e">
        <f>IF(#REF!="","",#REF!)</f>
        <v>#REF!</v>
      </c>
      <c r="S59" s="129" t="e">
        <f>IF(#REF!="","",#REF!)</f>
        <v>#REF!</v>
      </c>
      <c r="T59" s="134" t="e">
        <f>IF(#REF!="","",IF(#REF!="#N/A","NO","SI"))</f>
        <v>#REF!</v>
      </c>
      <c r="U59" s="134" t="e">
        <f>#REF!</f>
        <v>#REF!</v>
      </c>
      <c r="V59" s="134" t="e">
        <f t="shared" si="0"/>
        <v>#REF!</v>
      </c>
      <c r="W59" s="134" t="e">
        <f t="shared" si="1"/>
        <v>#REF!</v>
      </c>
      <c r="X59" s="134" t="e">
        <f>IF(U59="","",VLOOKUP(U59,TRD!$F$5:$G$349,2,FALSE))</f>
        <v>#REF!</v>
      </c>
      <c r="Y59" s="134" t="e">
        <f>IF(U59="","",VLOOKUP(U59,TRD!$F$5:$T$349,5,FALSE))</f>
        <v>#REF!</v>
      </c>
      <c r="Z59" s="134" t="e">
        <f>IF(U59="","",VLOOKUP(U59,TRD_ORI!$E:$S,10,FALSE))</f>
        <v>#REF!</v>
      </c>
      <c r="AA59" s="134" t="e">
        <f>IF(U59="","",VLOOKUP(U59,TRD!F57:T401,15,FALSE))</f>
        <v>#REF!</v>
      </c>
    </row>
    <row r="60" spans="2:27" ht="165">
      <c r="B60" s="193" t="e">
        <f>IF(#REF!="","",#REF!)</f>
        <v>#REF!</v>
      </c>
      <c r="C60" s="125" t="e">
        <f>IF(#REF!="","",#REF!)</f>
        <v>#REF!</v>
      </c>
      <c r="D60" s="125" t="e">
        <f>IF(#REF!="","",#REF!)</f>
        <v>#REF!</v>
      </c>
      <c r="E60" s="125" t="e">
        <f>IF(#REF!="","",#REF!)</f>
        <v>#REF!</v>
      </c>
      <c r="F60" s="125" t="e">
        <f>IF(#REF!="","",#REF!)</f>
        <v>#REF!</v>
      </c>
      <c r="G60" s="125" t="e">
        <f>IF(#REF!="","",#REF!)</f>
        <v>#REF!</v>
      </c>
      <c r="H60" s="125" t="e">
        <f>IF(#REF!="","",CONCATENATE(#REF!," - ",#REF!))</f>
        <v>#REF!</v>
      </c>
      <c r="I60" s="125" t="e">
        <f>IF(#REF!="","",#REF!)</f>
        <v>#REF!</v>
      </c>
      <c r="J60" s="125" t="e">
        <f>IF(#REF!="","",#REF!)</f>
        <v>#REF!</v>
      </c>
      <c r="K60" s="125" t="e">
        <f>IF(#REF!="","",#REF!)</f>
        <v>#REF!</v>
      </c>
      <c r="L60" s="125" t="e">
        <f>IF(#REF!="","",#REF!)</f>
        <v>#REF!</v>
      </c>
      <c r="M60" s="129" t="e">
        <f>IF(#REF!="","",#REF!)</f>
        <v>#REF!</v>
      </c>
      <c r="N60" s="130" t="e">
        <f>IF(#REF!="","",#REF!)</f>
        <v>#REF!</v>
      </c>
      <c r="O60" s="125" t="e">
        <f>IF(#REF!="","",#REF!)</f>
        <v>#REF!</v>
      </c>
      <c r="P60" s="125" t="e">
        <f>IF(#REF!="","",#REF!)</f>
        <v>#REF!</v>
      </c>
      <c r="Q60" s="125" t="e">
        <f>IF(#REF!="","",#REF!)</f>
        <v>#REF!</v>
      </c>
      <c r="R60" s="125" t="e">
        <f>IF(#REF!="","",#REF!)</f>
        <v>#REF!</v>
      </c>
      <c r="S60" s="129" t="e">
        <f>IF(#REF!="","",#REF!)</f>
        <v>#REF!</v>
      </c>
      <c r="T60" s="134" t="e">
        <f>IF(#REF!="","",IF(#REF!="#N/A","NO","SI"))</f>
        <v>#REF!</v>
      </c>
      <c r="U60" s="134" t="e">
        <f>#REF!</f>
        <v>#REF!</v>
      </c>
      <c r="V60" s="134" t="e">
        <f t="shared" si="0"/>
        <v>#REF!</v>
      </c>
      <c r="W60" s="134" t="e">
        <f t="shared" si="1"/>
        <v>#REF!</v>
      </c>
      <c r="X60" s="134" t="e">
        <f>IF(U60="","",VLOOKUP(U60,TRD!$F$5:$G$349,2,FALSE))</f>
        <v>#REF!</v>
      </c>
      <c r="Y60" s="134" t="e">
        <f>IF(U60="","",VLOOKUP(U60,TRD!$F$5:$T$349,5,FALSE))</f>
        <v>#REF!</v>
      </c>
      <c r="Z60" s="134" t="e">
        <f>IF(U60="","",VLOOKUP(U60,TRD_ORI!$E:$S,10,FALSE))</f>
        <v>#REF!</v>
      </c>
      <c r="AA60" s="134" t="e">
        <f>IF(U60="","",VLOOKUP(U60,TRD!F58:T402,15,FALSE))</f>
        <v>#REF!</v>
      </c>
    </row>
    <row r="61" spans="2:27" ht="135">
      <c r="B61" s="193" t="e">
        <f>IF(#REF!="","",#REF!)</f>
        <v>#REF!</v>
      </c>
      <c r="C61" s="125" t="e">
        <f>IF(#REF!="","",#REF!)</f>
        <v>#REF!</v>
      </c>
      <c r="D61" s="125" t="e">
        <f>IF(#REF!="","",#REF!)</f>
        <v>#REF!</v>
      </c>
      <c r="E61" s="125" t="e">
        <f>IF(#REF!="","",#REF!)</f>
        <v>#REF!</v>
      </c>
      <c r="F61" s="125" t="e">
        <f>IF(#REF!="","",#REF!)</f>
        <v>#REF!</v>
      </c>
      <c r="G61" s="125" t="e">
        <f>IF(#REF!="","",#REF!)</f>
        <v>#REF!</v>
      </c>
      <c r="H61" s="125" t="e">
        <f>IF(#REF!="","",CONCATENATE(#REF!," - ",#REF!))</f>
        <v>#REF!</v>
      </c>
      <c r="I61" s="125" t="e">
        <f>IF(#REF!="","",#REF!)</f>
        <v>#REF!</v>
      </c>
      <c r="J61" s="125" t="e">
        <f>IF(#REF!="","",#REF!)</f>
        <v>#REF!</v>
      </c>
      <c r="K61" s="125" t="e">
        <f>IF(#REF!="","",#REF!)</f>
        <v>#REF!</v>
      </c>
      <c r="L61" s="125" t="e">
        <f>IF(#REF!="","",#REF!)</f>
        <v>#REF!</v>
      </c>
      <c r="M61" s="129" t="e">
        <f>IF(#REF!="","",#REF!)</f>
        <v>#REF!</v>
      </c>
      <c r="N61" s="130" t="e">
        <f>IF(#REF!="","",#REF!)</f>
        <v>#REF!</v>
      </c>
      <c r="O61" s="125" t="e">
        <f>IF(#REF!="","",#REF!)</f>
        <v>#REF!</v>
      </c>
      <c r="P61" s="125" t="e">
        <f>IF(#REF!="","",#REF!)</f>
        <v>#REF!</v>
      </c>
      <c r="Q61" s="125" t="e">
        <f>IF(#REF!="","",#REF!)</f>
        <v>#REF!</v>
      </c>
      <c r="R61" s="125" t="e">
        <f>IF(#REF!="","",#REF!)</f>
        <v>#REF!</v>
      </c>
      <c r="S61" s="129" t="e">
        <f>IF(#REF!="","",#REF!)</f>
        <v>#REF!</v>
      </c>
      <c r="T61" s="134" t="e">
        <f>IF(#REF!="","",IF(#REF!="#N/A","NO","SI"))</f>
        <v>#REF!</v>
      </c>
      <c r="U61" s="134" t="e">
        <f>#REF!</f>
        <v>#REF!</v>
      </c>
      <c r="V61" s="134" t="e">
        <f t="shared" si="0"/>
        <v>#REF!</v>
      </c>
      <c r="W61" s="134" t="e">
        <f t="shared" si="1"/>
        <v>#REF!</v>
      </c>
      <c r="X61" s="134" t="e">
        <f>IF(U61="","",VLOOKUP(U61,TRD!$F$5:$G$349,2,FALSE))</f>
        <v>#REF!</v>
      </c>
      <c r="Y61" s="134" t="e">
        <f>IF(U61="","",VLOOKUP(U61,TRD!$F$5:$T$349,5,FALSE))</f>
        <v>#REF!</v>
      </c>
      <c r="Z61" s="134" t="e">
        <f>IF(U61="","",VLOOKUP(U61,TRD_ORI!$E:$S,10,FALSE))</f>
        <v>#REF!</v>
      </c>
      <c r="AA61" s="134" t="e">
        <f>IF(U61="","",VLOOKUP(U61,TRD!F59:T403,15,FALSE))</f>
        <v>#REF!</v>
      </c>
    </row>
    <row r="62" spans="2:27" ht="90">
      <c r="B62" s="193" t="e">
        <f>IF(#REF!="","",#REF!)</f>
        <v>#REF!</v>
      </c>
      <c r="C62" s="125" t="e">
        <f>IF(#REF!="","",#REF!)</f>
        <v>#REF!</v>
      </c>
      <c r="D62" s="125" t="e">
        <f>IF(#REF!="","",#REF!)</f>
        <v>#REF!</v>
      </c>
      <c r="E62" s="125" t="e">
        <f>IF(#REF!="","",#REF!)</f>
        <v>#REF!</v>
      </c>
      <c r="F62" s="125" t="e">
        <f>IF(#REF!="","",#REF!)</f>
        <v>#REF!</v>
      </c>
      <c r="G62" s="125" t="e">
        <f>IF(#REF!="","",#REF!)</f>
        <v>#REF!</v>
      </c>
      <c r="H62" s="125" t="e">
        <f>IF(#REF!="","",CONCATENATE(#REF!," - ",#REF!))</f>
        <v>#REF!</v>
      </c>
      <c r="I62" s="125" t="e">
        <f>IF(#REF!="","",#REF!)</f>
        <v>#REF!</v>
      </c>
      <c r="J62" s="125" t="e">
        <f>IF(#REF!="","",#REF!)</f>
        <v>#REF!</v>
      </c>
      <c r="K62" s="125" t="e">
        <f>IF(#REF!="","",#REF!)</f>
        <v>#REF!</v>
      </c>
      <c r="L62" s="125" t="e">
        <f>IF(#REF!="","",#REF!)</f>
        <v>#REF!</v>
      </c>
      <c r="M62" s="129" t="e">
        <f>IF(#REF!="","",#REF!)</f>
        <v>#REF!</v>
      </c>
      <c r="N62" s="130" t="e">
        <f>IF(#REF!="","",#REF!)</f>
        <v>#REF!</v>
      </c>
      <c r="O62" s="125" t="e">
        <f>IF(#REF!="","",#REF!)</f>
        <v>#REF!</v>
      </c>
      <c r="P62" s="125" t="e">
        <f>IF(#REF!="","",#REF!)</f>
        <v>#REF!</v>
      </c>
      <c r="Q62" s="125" t="e">
        <f>IF(#REF!="","",#REF!)</f>
        <v>#REF!</v>
      </c>
      <c r="R62" s="125" t="e">
        <f>IF(#REF!="","",#REF!)</f>
        <v>#REF!</v>
      </c>
      <c r="S62" s="129" t="e">
        <f>IF(#REF!="","",#REF!)</f>
        <v>#REF!</v>
      </c>
      <c r="T62" s="134" t="e">
        <f>IF(#REF!="","",IF(#REF!="#N/A","NO","SI"))</f>
        <v>#REF!</v>
      </c>
      <c r="U62" s="134" t="e">
        <f>#REF!</f>
        <v>#REF!</v>
      </c>
      <c r="V62" s="134" t="e">
        <f t="shared" si="0"/>
        <v>#REF!</v>
      </c>
      <c r="W62" s="134" t="e">
        <f t="shared" si="1"/>
        <v>#REF!</v>
      </c>
      <c r="X62" s="134" t="e">
        <f>IF(U62="","",VLOOKUP(U62,TRD!$F$5:$G$349,2,FALSE))</f>
        <v>#REF!</v>
      </c>
      <c r="Y62" s="134" t="e">
        <f>IF(U62="","",VLOOKUP(U62,TRD!$F$5:$T$349,5,FALSE))</f>
        <v>#REF!</v>
      </c>
      <c r="Z62" s="134" t="e">
        <f>IF(U62="","",VLOOKUP(U62,TRD_ORI!$E:$S,10,FALSE))</f>
        <v>#REF!</v>
      </c>
      <c r="AA62" s="134" t="e">
        <f>IF(U62="","",VLOOKUP(U62,TRD!F60:T404,15,FALSE))</f>
        <v>#REF!</v>
      </c>
    </row>
    <row r="63" spans="2:27" ht="75">
      <c r="B63" s="193" t="e">
        <f>IF(#REF!="","",#REF!)</f>
        <v>#REF!</v>
      </c>
      <c r="C63" s="125" t="e">
        <f>IF(#REF!="","",#REF!)</f>
        <v>#REF!</v>
      </c>
      <c r="D63" s="125" t="e">
        <f>IF(#REF!="","",#REF!)</f>
        <v>#REF!</v>
      </c>
      <c r="E63" s="125" t="e">
        <f>IF(#REF!="","",#REF!)</f>
        <v>#REF!</v>
      </c>
      <c r="F63" s="125" t="e">
        <f>IF(#REF!="","",#REF!)</f>
        <v>#REF!</v>
      </c>
      <c r="G63" s="125" t="e">
        <f>IF(#REF!="","",#REF!)</f>
        <v>#REF!</v>
      </c>
      <c r="H63" s="125" t="e">
        <f>IF(#REF!="","",CONCATENATE(#REF!," - ",#REF!))</f>
        <v>#REF!</v>
      </c>
      <c r="I63" s="125" t="e">
        <f>IF(#REF!="","",#REF!)</f>
        <v>#REF!</v>
      </c>
      <c r="J63" s="125" t="e">
        <f>IF(#REF!="","",#REF!)</f>
        <v>#REF!</v>
      </c>
      <c r="K63" s="125" t="e">
        <f>IF(#REF!="","",#REF!)</f>
        <v>#REF!</v>
      </c>
      <c r="L63" s="125" t="e">
        <f>IF(#REF!="","",#REF!)</f>
        <v>#REF!</v>
      </c>
      <c r="M63" s="129" t="e">
        <f>IF(#REF!="","",#REF!)</f>
        <v>#REF!</v>
      </c>
      <c r="N63" s="130" t="e">
        <f>IF(#REF!="","",#REF!)</f>
        <v>#REF!</v>
      </c>
      <c r="O63" s="125" t="e">
        <f>IF(#REF!="","",#REF!)</f>
        <v>#REF!</v>
      </c>
      <c r="P63" s="125" t="e">
        <f>IF(#REF!="","",#REF!)</f>
        <v>#REF!</v>
      </c>
      <c r="Q63" s="125" t="e">
        <f>IF(#REF!="","",#REF!)</f>
        <v>#REF!</v>
      </c>
      <c r="R63" s="125" t="e">
        <f>IF(#REF!="","",#REF!)</f>
        <v>#REF!</v>
      </c>
      <c r="S63" s="129" t="e">
        <f>IF(#REF!="","",#REF!)</f>
        <v>#REF!</v>
      </c>
      <c r="T63" s="134" t="e">
        <f>IF(#REF!="","",IF(#REF!="#N/A","NO","SI"))</f>
        <v>#REF!</v>
      </c>
      <c r="U63" s="134" t="e">
        <f>#REF!</f>
        <v>#REF!</v>
      </c>
      <c r="V63" s="134" t="e">
        <f t="shared" si="0"/>
        <v>#REF!</v>
      </c>
      <c r="W63" s="134" t="e">
        <f t="shared" si="1"/>
        <v>#REF!</v>
      </c>
      <c r="X63" s="134" t="e">
        <f>IF(U63="","",VLOOKUP(U63,TRD!$F$5:$G$349,2,FALSE))</f>
        <v>#REF!</v>
      </c>
      <c r="Y63" s="134" t="e">
        <f>IF(U63="","",VLOOKUP(U63,TRD!$F$5:$T$349,5,FALSE))</f>
        <v>#REF!</v>
      </c>
      <c r="Z63" s="134" t="e">
        <f>IF(U63="","",VLOOKUP(U63,TRD_ORI!$E:$S,10,FALSE))</f>
        <v>#REF!</v>
      </c>
      <c r="AA63" s="134" t="e">
        <f>IF(U63="","",VLOOKUP(U63,TRD!F61:T405,15,FALSE))</f>
        <v>#REF!</v>
      </c>
    </row>
    <row r="64" spans="2:27" ht="120">
      <c r="B64" s="193" t="e">
        <f>IF(#REF!="","",#REF!)</f>
        <v>#REF!</v>
      </c>
      <c r="C64" s="125" t="e">
        <f>IF(#REF!="","",#REF!)</f>
        <v>#REF!</v>
      </c>
      <c r="D64" s="125" t="e">
        <f>IF(#REF!="","",#REF!)</f>
        <v>#REF!</v>
      </c>
      <c r="E64" s="125" t="e">
        <f>IF(#REF!="","",#REF!)</f>
        <v>#REF!</v>
      </c>
      <c r="F64" s="125" t="e">
        <f>IF(#REF!="","",#REF!)</f>
        <v>#REF!</v>
      </c>
      <c r="G64" s="125" t="e">
        <f>IF(#REF!="","",#REF!)</f>
        <v>#REF!</v>
      </c>
      <c r="H64" s="125" t="e">
        <f>IF(#REF!="","",CONCATENATE(#REF!," - ",#REF!))</f>
        <v>#REF!</v>
      </c>
      <c r="I64" s="125" t="e">
        <f>IF(#REF!="","",#REF!)</f>
        <v>#REF!</v>
      </c>
      <c r="J64" s="125" t="e">
        <f>IF(#REF!="","",#REF!)</f>
        <v>#REF!</v>
      </c>
      <c r="K64" s="125" t="e">
        <f>IF(#REF!="","",#REF!)</f>
        <v>#REF!</v>
      </c>
      <c r="L64" s="125" t="e">
        <f>IF(#REF!="","",#REF!)</f>
        <v>#REF!</v>
      </c>
      <c r="M64" s="129" t="e">
        <f>IF(#REF!="","",#REF!)</f>
        <v>#REF!</v>
      </c>
      <c r="N64" s="130" t="e">
        <f>IF(#REF!="","",#REF!)</f>
        <v>#REF!</v>
      </c>
      <c r="O64" s="125" t="e">
        <f>IF(#REF!="","",#REF!)</f>
        <v>#REF!</v>
      </c>
      <c r="P64" s="125" t="e">
        <f>IF(#REF!="","",#REF!)</f>
        <v>#REF!</v>
      </c>
      <c r="Q64" s="125" t="e">
        <f>IF(#REF!="","",#REF!)</f>
        <v>#REF!</v>
      </c>
      <c r="R64" s="125" t="e">
        <f>IF(#REF!="","",#REF!)</f>
        <v>#REF!</v>
      </c>
      <c r="S64" s="129" t="e">
        <f>IF(#REF!="","",#REF!)</f>
        <v>#REF!</v>
      </c>
      <c r="T64" s="134" t="e">
        <f>IF(#REF!="","",IF(#REF!="#N/A","NO","SI"))</f>
        <v>#REF!</v>
      </c>
      <c r="U64" s="134" t="e">
        <f>#REF!</f>
        <v>#REF!</v>
      </c>
      <c r="V64" s="134" t="e">
        <f t="shared" si="0"/>
        <v>#REF!</v>
      </c>
      <c r="W64" s="134" t="e">
        <f t="shared" si="1"/>
        <v>#REF!</v>
      </c>
      <c r="X64" s="134" t="e">
        <f>IF(U64="","",VLOOKUP(U64,TRD!$F$5:$G$349,2,FALSE))</f>
        <v>#REF!</v>
      </c>
      <c r="Y64" s="134" t="e">
        <f>IF(U64="","",VLOOKUP(U64,TRD!$F$5:$T$349,5,FALSE))</f>
        <v>#REF!</v>
      </c>
      <c r="Z64" s="134" t="e">
        <f>IF(U64="","",VLOOKUP(U64,TRD_ORI!$E:$S,10,FALSE))</f>
        <v>#REF!</v>
      </c>
      <c r="AA64" s="134" t="e">
        <f>IF(U64="","",VLOOKUP(U64,TRD!F62:T406,15,FALSE))</f>
        <v>#REF!</v>
      </c>
    </row>
    <row r="65" spans="2:27" ht="195">
      <c r="B65" s="193" t="e">
        <f>IF(#REF!="","",#REF!)</f>
        <v>#REF!</v>
      </c>
      <c r="C65" s="125" t="e">
        <f>IF(#REF!="","",#REF!)</f>
        <v>#REF!</v>
      </c>
      <c r="D65" s="125" t="e">
        <f>IF(#REF!="","",#REF!)</f>
        <v>#REF!</v>
      </c>
      <c r="E65" s="125" t="e">
        <f>IF(#REF!="","",#REF!)</f>
        <v>#REF!</v>
      </c>
      <c r="F65" s="125" t="e">
        <f>IF(#REF!="","",#REF!)</f>
        <v>#REF!</v>
      </c>
      <c r="G65" s="125" t="e">
        <f>IF(#REF!="","",#REF!)</f>
        <v>#REF!</v>
      </c>
      <c r="H65" s="125" t="e">
        <f>IF(#REF!="","",CONCATENATE(#REF!," - ",#REF!))</f>
        <v>#REF!</v>
      </c>
      <c r="I65" s="125" t="e">
        <f>IF(#REF!="","",#REF!)</f>
        <v>#REF!</v>
      </c>
      <c r="J65" s="125" t="e">
        <f>IF(#REF!="","",#REF!)</f>
        <v>#REF!</v>
      </c>
      <c r="K65" s="125" t="e">
        <f>IF(#REF!="","",#REF!)</f>
        <v>#REF!</v>
      </c>
      <c r="L65" s="125" t="e">
        <f>IF(#REF!="","",#REF!)</f>
        <v>#REF!</v>
      </c>
      <c r="M65" s="129" t="e">
        <f>IF(#REF!="","",#REF!)</f>
        <v>#REF!</v>
      </c>
      <c r="N65" s="130" t="e">
        <f>IF(#REF!="","",#REF!)</f>
        <v>#REF!</v>
      </c>
      <c r="O65" s="125" t="e">
        <f>IF(#REF!="","",#REF!)</f>
        <v>#REF!</v>
      </c>
      <c r="P65" s="125" t="e">
        <f>IF(#REF!="","",#REF!)</f>
        <v>#REF!</v>
      </c>
      <c r="Q65" s="125" t="e">
        <f>IF(#REF!="","",#REF!)</f>
        <v>#REF!</v>
      </c>
      <c r="R65" s="125" t="e">
        <f>IF(#REF!="","",#REF!)</f>
        <v>#REF!</v>
      </c>
      <c r="S65" s="129" t="e">
        <f>IF(#REF!="","",#REF!)</f>
        <v>#REF!</v>
      </c>
      <c r="T65" s="134" t="e">
        <f>IF(#REF!="","",IF(#REF!="#N/A","NO","SI"))</f>
        <v>#REF!</v>
      </c>
      <c r="U65" s="134" t="e">
        <f>#REF!</f>
        <v>#REF!</v>
      </c>
      <c r="V65" s="134" t="e">
        <f t="shared" si="0"/>
        <v>#REF!</v>
      </c>
      <c r="W65" s="134" t="e">
        <f t="shared" si="1"/>
        <v>#REF!</v>
      </c>
      <c r="X65" s="134" t="e">
        <f>IF(U65="","",VLOOKUP(U65,TRD!$F$5:$G$349,2,FALSE))</f>
        <v>#REF!</v>
      </c>
      <c r="Y65" s="134" t="e">
        <f>IF(U65="","",VLOOKUP(U65,TRD!$F$5:$T$349,5,FALSE))</f>
        <v>#REF!</v>
      </c>
      <c r="Z65" s="134" t="e">
        <f>IF(U65="","",VLOOKUP(U65,TRD_ORI!$E:$S,10,FALSE))</f>
        <v>#REF!</v>
      </c>
      <c r="AA65" s="134" t="e">
        <f>IF(U65="","",VLOOKUP(U65,TRD!F63:T407,15,FALSE))</f>
        <v>#REF!</v>
      </c>
    </row>
    <row r="66" spans="2:27" ht="255">
      <c r="B66" s="193" t="e">
        <f>IF(#REF!="","",#REF!)</f>
        <v>#REF!</v>
      </c>
      <c r="C66" s="125" t="e">
        <f>IF(#REF!="","",#REF!)</f>
        <v>#REF!</v>
      </c>
      <c r="D66" s="125" t="e">
        <f>IF(#REF!="","",#REF!)</f>
        <v>#REF!</v>
      </c>
      <c r="E66" s="125" t="e">
        <f>IF(#REF!="","",#REF!)</f>
        <v>#REF!</v>
      </c>
      <c r="F66" s="125" t="e">
        <f>IF(#REF!="","",#REF!)</f>
        <v>#REF!</v>
      </c>
      <c r="G66" s="125" t="e">
        <f>IF(#REF!="","",#REF!)</f>
        <v>#REF!</v>
      </c>
      <c r="H66" s="125" t="e">
        <f>IF(#REF!="","",CONCATENATE(#REF!," - ",#REF!))</f>
        <v>#REF!</v>
      </c>
      <c r="I66" s="125" t="e">
        <f>IF(#REF!="","",#REF!)</f>
        <v>#REF!</v>
      </c>
      <c r="J66" s="125" t="e">
        <f>IF(#REF!="","",#REF!)</f>
        <v>#REF!</v>
      </c>
      <c r="K66" s="125" t="e">
        <f>IF(#REF!="","",#REF!)</f>
        <v>#REF!</v>
      </c>
      <c r="L66" s="125" t="e">
        <f>IF(#REF!="","",#REF!)</f>
        <v>#REF!</v>
      </c>
      <c r="M66" s="129" t="e">
        <f>IF(#REF!="","",#REF!)</f>
        <v>#REF!</v>
      </c>
      <c r="N66" s="130" t="e">
        <f>IF(#REF!="","",#REF!)</f>
        <v>#REF!</v>
      </c>
      <c r="O66" s="125" t="e">
        <f>IF(#REF!="","",#REF!)</f>
        <v>#REF!</v>
      </c>
      <c r="P66" s="125" t="e">
        <f>IF(#REF!="","",#REF!)</f>
        <v>#REF!</v>
      </c>
      <c r="Q66" s="125" t="e">
        <f>IF(#REF!="","",#REF!)</f>
        <v>#REF!</v>
      </c>
      <c r="R66" s="125" t="e">
        <f>IF(#REF!="","",#REF!)</f>
        <v>#REF!</v>
      </c>
      <c r="S66" s="129" t="e">
        <f>IF(#REF!="","",#REF!)</f>
        <v>#REF!</v>
      </c>
      <c r="T66" s="134" t="e">
        <f>IF(#REF!="","",IF(#REF!="#N/A","NO","SI"))</f>
        <v>#REF!</v>
      </c>
      <c r="U66" s="134" t="e">
        <f>#REF!</f>
        <v>#REF!</v>
      </c>
      <c r="V66" s="134" t="e">
        <f t="shared" si="0"/>
        <v>#REF!</v>
      </c>
      <c r="W66" s="134" t="e">
        <f t="shared" si="1"/>
        <v>#REF!</v>
      </c>
      <c r="X66" s="134" t="e">
        <f>IF(U66="","",VLOOKUP(U66,TRD!$F$5:$G$349,2,FALSE))</f>
        <v>#REF!</v>
      </c>
      <c r="Y66" s="134" t="e">
        <f>IF(U66="","",VLOOKUP(U66,TRD!$F$5:$T$349,5,FALSE))</f>
        <v>#REF!</v>
      </c>
      <c r="Z66" s="134" t="e">
        <f>IF(U66="","",VLOOKUP(U66,TRD_ORI!$E:$S,10,FALSE))</f>
        <v>#REF!</v>
      </c>
      <c r="AA66" s="134" t="e">
        <f>IF(U66="","",VLOOKUP(U66,TRD!F64:T408,15,FALSE))</f>
        <v>#REF!</v>
      </c>
    </row>
    <row r="67" spans="2:27" ht="225">
      <c r="B67" s="193" t="e">
        <f>IF(#REF!="","",#REF!)</f>
        <v>#REF!</v>
      </c>
      <c r="C67" s="125" t="e">
        <f>IF(#REF!="","",#REF!)</f>
        <v>#REF!</v>
      </c>
      <c r="D67" s="125" t="e">
        <f>IF(#REF!="","",#REF!)</f>
        <v>#REF!</v>
      </c>
      <c r="E67" s="125" t="e">
        <f>IF(#REF!="","",#REF!)</f>
        <v>#REF!</v>
      </c>
      <c r="F67" s="125" t="e">
        <f>IF(#REF!="","",#REF!)</f>
        <v>#REF!</v>
      </c>
      <c r="G67" s="125" t="e">
        <f>IF(#REF!="","",#REF!)</f>
        <v>#REF!</v>
      </c>
      <c r="H67" s="125" t="e">
        <f>IF(#REF!="","",CONCATENATE(#REF!," - ",#REF!))</f>
        <v>#REF!</v>
      </c>
      <c r="I67" s="125" t="e">
        <f>IF(#REF!="","",#REF!)</f>
        <v>#REF!</v>
      </c>
      <c r="J67" s="125" t="e">
        <f>IF(#REF!="","",#REF!)</f>
        <v>#REF!</v>
      </c>
      <c r="K67" s="125" t="e">
        <f>IF(#REF!="","",#REF!)</f>
        <v>#REF!</v>
      </c>
      <c r="L67" s="125" t="e">
        <f>IF(#REF!="","",#REF!)</f>
        <v>#REF!</v>
      </c>
      <c r="M67" s="129" t="e">
        <f>IF(#REF!="","",#REF!)</f>
        <v>#REF!</v>
      </c>
      <c r="N67" s="130" t="e">
        <f>IF(#REF!="","",#REF!)</f>
        <v>#REF!</v>
      </c>
      <c r="O67" s="125" t="e">
        <f>IF(#REF!="","",#REF!)</f>
        <v>#REF!</v>
      </c>
      <c r="P67" s="125" t="e">
        <f>IF(#REF!="","",#REF!)</f>
        <v>#REF!</v>
      </c>
      <c r="Q67" s="125" t="e">
        <f>IF(#REF!="","",#REF!)</f>
        <v>#REF!</v>
      </c>
      <c r="R67" s="125" t="e">
        <f>IF(#REF!="","",#REF!)</f>
        <v>#REF!</v>
      </c>
      <c r="S67" s="129" t="e">
        <f>IF(#REF!="","",#REF!)</f>
        <v>#REF!</v>
      </c>
      <c r="T67" s="134" t="e">
        <f>IF(#REF!="","",IF(#REF!="#N/A","NO","SI"))</f>
        <v>#REF!</v>
      </c>
      <c r="U67" s="134" t="e">
        <f>#REF!</f>
        <v>#REF!</v>
      </c>
      <c r="V67" s="134" t="e">
        <f t="shared" si="0"/>
        <v>#REF!</v>
      </c>
      <c r="W67" s="134" t="e">
        <f t="shared" si="1"/>
        <v>#REF!</v>
      </c>
      <c r="X67" s="134" t="e">
        <f>IF(U67="","",VLOOKUP(U67,TRD!$F$5:$G$349,2,FALSE))</f>
        <v>#REF!</v>
      </c>
      <c r="Y67" s="134" t="e">
        <f>IF(U67="","",VLOOKUP(U67,TRD!$F$5:$T$349,5,FALSE))</f>
        <v>#REF!</v>
      </c>
      <c r="Z67" s="134" t="e">
        <f>IF(U67="","",VLOOKUP(U67,TRD_ORI!$E:$S,10,FALSE))</f>
        <v>#REF!</v>
      </c>
      <c r="AA67" s="134" t="e">
        <f>IF(U67="","",VLOOKUP(U67,TRD!F65:T409,15,FALSE))</f>
        <v>#REF!</v>
      </c>
    </row>
    <row r="68" spans="2:27" ht="105">
      <c r="B68" s="193" t="e">
        <f>IF(#REF!="","",#REF!)</f>
        <v>#REF!</v>
      </c>
      <c r="C68" s="125" t="e">
        <f>IF(#REF!="","",#REF!)</f>
        <v>#REF!</v>
      </c>
      <c r="D68" s="125" t="e">
        <f>IF(#REF!="","",#REF!)</f>
        <v>#REF!</v>
      </c>
      <c r="E68" s="125" t="e">
        <f>IF(#REF!="","",#REF!)</f>
        <v>#REF!</v>
      </c>
      <c r="F68" s="125" t="e">
        <f>IF(#REF!="","",#REF!)</f>
        <v>#REF!</v>
      </c>
      <c r="G68" s="125" t="e">
        <f>IF(#REF!="","",#REF!)</f>
        <v>#REF!</v>
      </c>
      <c r="H68" s="125" t="e">
        <f>IF(#REF!="","",CONCATENATE(#REF!," - ",#REF!))</f>
        <v>#REF!</v>
      </c>
      <c r="I68" s="125" t="e">
        <f>IF(#REF!="","",#REF!)</f>
        <v>#REF!</v>
      </c>
      <c r="J68" s="125" t="e">
        <f>IF(#REF!="","",#REF!)</f>
        <v>#REF!</v>
      </c>
      <c r="K68" s="125" t="e">
        <f>IF(#REF!="","",#REF!)</f>
        <v>#REF!</v>
      </c>
      <c r="L68" s="125" t="e">
        <f>IF(#REF!="","",#REF!)</f>
        <v>#REF!</v>
      </c>
      <c r="M68" s="129" t="e">
        <f>IF(#REF!="","",#REF!)</f>
        <v>#REF!</v>
      </c>
      <c r="N68" s="130" t="e">
        <f>IF(#REF!="","",#REF!)</f>
        <v>#REF!</v>
      </c>
      <c r="O68" s="125" t="e">
        <f>IF(#REF!="","",#REF!)</f>
        <v>#REF!</v>
      </c>
      <c r="P68" s="125" t="e">
        <f>IF(#REF!="","",#REF!)</f>
        <v>#REF!</v>
      </c>
      <c r="Q68" s="125" t="e">
        <f>IF(#REF!="","",#REF!)</f>
        <v>#REF!</v>
      </c>
      <c r="R68" s="125" t="e">
        <f>IF(#REF!="","",#REF!)</f>
        <v>#REF!</v>
      </c>
      <c r="S68" s="129" t="e">
        <f>IF(#REF!="","",#REF!)</f>
        <v>#REF!</v>
      </c>
      <c r="T68" s="134" t="e">
        <f>IF(#REF!="","",IF(#REF!="#N/A","NO","SI"))</f>
        <v>#REF!</v>
      </c>
      <c r="U68" s="134" t="e">
        <f>#REF!</f>
        <v>#REF!</v>
      </c>
      <c r="V68" s="134" t="e">
        <f t="shared" si="0"/>
        <v>#REF!</v>
      </c>
      <c r="W68" s="134" t="e">
        <f t="shared" si="1"/>
        <v>#REF!</v>
      </c>
      <c r="X68" s="134" t="e">
        <f>IF(U68="","",VLOOKUP(U68,TRD!$F$5:$G$349,2,FALSE))</f>
        <v>#REF!</v>
      </c>
      <c r="Y68" s="134" t="e">
        <f>IF(U68="","",VLOOKUP(U68,TRD!$F$5:$T$349,5,FALSE))</f>
        <v>#REF!</v>
      </c>
      <c r="Z68" s="134" t="e">
        <f>IF(U68="","",VLOOKUP(U68,TRD_ORI!$E:$S,10,FALSE))</f>
        <v>#REF!</v>
      </c>
      <c r="AA68" s="134" t="e">
        <f>IF(U68="","",VLOOKUP(U68,TRD!F66:T410,15,FALSE))</f>
        <v>#REF!</v>
      </c>
    </row>
    <row r="69" spans="2:27" ht="180">
      <c r="B69" s="193" t="e">
        <f>IF(#REF!="","",#REF!)</f>
        <v>#REF!</v>
      </c>
      <c r="C69" s="125" t="e">
        <f>IF(#REF!="","",#REF!)</f>
        <v>#REF!</v>
      </c>
      <c r="D69" s="125" t="e">
        <f>IF(#REF!="","",#REF!)</f>
        <v>#REF!</v>
      </c>
      <c r="E69" s="125" t="e">
        <f>IF(#REF!="","",#REF!)</f>
        <v>#REF!</v>
      </c>
      <c r="F69" s="125" t="e">
        <f>IF(#REF!="","",#REF!)</f>
        <v>#REF!</v>
      </c>
      <c r="G69" s="125" t="e">
        <f>IF(#REF!="","",#REF!)</f>
        <v>#REF!</v>
      </c>
      <c r="H69" s="125" t="e">
        <f>IF(#REF!="","",CONCATENATE(#REF!," - ",#REF!))</f>
        <v>#REF!</v>
      </c>
      <c r="I69" s="125" t="e">
        <f>IF(#REF!="","",#REF!)</f>
        <v>#REF!</v>
      </c>
      <c r="J69" s="125" t="e">
        <f>IF(#REF!="","",#REF!)</f>
        <v>#REF!</v>
      </c>
      <c r="K69" s="125" t="e">
        <f>IF(#REF!="","",#REF!)</f>
        <v>#REF!</v>
      </c>
      <c r="L69" s="125" t="e">
        <f>IF(#REF!="","",#REF!)</f>
        <v>#REF!</v>
      </c>
      <c r="M69" s="129" t="e">
        <f>IF(#REF!="","",#REF!)</f>
        <v>#REF!</v>
      </c>
      <c r="N69" s="130" t="e">
        <f>IF(#REF!="","",#REF!)</f>
        <v>#REF!</v>
      </c>
      <c r="O69" s="125" t="e">
        <f>IF(#REF!="","",#REF!)</f>
        <v>#REF!</v>
      </c>
      <c r="P69" s="125" t="e">
        <f>IF(#REF!="","",#REF!)</f>
        <v>#REF!</v>
      </c>
      <c r="Q69" s="125" t="e">
        <f>IF(#REF!="","",#REF!)</f>
        <v>#REF!</v>
      </c>
      <c r="R69" s="125" t="e">
        <f>IF(#REF!="","",#REF!)</f>
        <v>#REF!</v>
      </c>
      <c r="S69" s="129" t="e">
        <f>IF(#REF!="","",#REF!)</f>
        <v>#REF!</v>
      </c>
      <c r="T69" s="134" t="e">
        <f>IF(#REF!="","",IF(#REF!="#N/A","NO","SI"))</f>
        <v>#REF!</v>
      </c>
      <c r="U69" s="134" t="e">
        <f>#REF!</f>
        <v>#REF!</v>
      </c>
      <c r="V69" s="134" t="e">
        <f t="shared" si="0"/>
        <v>#REF!</v>
      </c>
      <c r="W69" s="134" t="e">
        <f t="shared" si="1"/>
        <v>#REF!</v>
      </c>
      <c r="X69" s="134" t="e">
        <f>IF(U69="","",VLOOKUP(U69,TRD!$F$5:$G$349,2,FALSE))</f>
        <v>#REF!</v>
      </c>
      <c r="Y69" s="134" t="e">
        <f>IF(U69="","",VLOOKUP(U69,TRD!$F$5:$T$349,5,FALSE))</f>
        <v>#REF!</v>
      </c>
      <c r="Z69" s="134" t="e">
        <f>IF(U69="","",VLOOKUP(U69,TRD_ORI!$E:$S,10,FALSE))</f>
        <v>#REF!</v>
      </c>
      <c r="AA69" s="134" t="e">
        <f>IF(U69="","",VLOOKUP(U69,TRD!F67:T411,15,FALSE))</f>
        <v>#REF!</v>
      </c>
    </row>
    <row r="70" spans="2:27" ht="409.5">
      <c r="B70" s="193" t="e">
        <f>IF(#REF!="","",#REF!)</f>
        <v>#REF!</v>
      </c>
      <c r="C70" s="125" t="e">
        <f>IF(#REF!="","",#REF!)</f>
        <v>#REF!</v>
      </c>
      <c r="D70" s="125" t="e">
        <f>IF(#REF!="","",#REF!)</f>
        <v>#REF!</v>
      </c>
      <c r="E70" s="125" t="e">
        <f>IF(#REF!="","",#REF!)</f>
        <v>#REF!</v>
      </c>
      <c r="F70" s="125" t="e">
        <f>IF(#REF!="","",#REF!)</f>
        <v>#REF!</v>
      </c>
      <c r="G70" s="125" t="e">
        <f>IF(#REF!="","",#REF!)</f>
        <v>#REF!</v>
      </c>
      <c r="H70" s="125" t="e">
        <f>IF(#REF!="","",CONCATENATE(#REF!," - ",#REF!))</f>
        <v>#REF!</v>
      </c>
      <c r="I70" s="125" t="e">
        <f>IF(#REF!="","",#REF!)</f>
        <v>#REF!</v>
      </c>
      <c r="J70" s="125" t="e">
        <f>IF(#REF!="","",#REF!)</f>
        <v>#REF!</v>
      </c>
      <c r="K70" s="125" t="e">
        <f>IF(#REF!="","",#REF!)</f>
        <v>#REF!</v>
      </c>
      <c r="L70" s="125" t="e">
        <f>IF(#REF!="","",#REF!)</f>
        <v>#REF!</v>
      </c>
      <c r="M70" s="129" t="e">
        <f>IF(#REF!="","",#REF!)</f>
        <v>#REF!</v>
      </c>
      <c r="N70" s="130" t="e">
        <f>IF(#REF!="","",#REF!)</f>
        <v>#REF!</v>
      </c>
      <c r="O70" s="125" t="e">
        <f>IF(#REF!="","",#REF!)</f>
        <v>#REF!</v>
      </c>
      <c r="P70" s="125" t="e">
        <f>IF(#REF!="","",#REF!)</f>
        <v>#REF!</v>
      </c>
      <c r="Q70" s="125" t="e">
        <f>IF(#REF!="","",#REF!)</f>
        <v>#REF!</v>
      </c>
      <c r="R70" s="125" t="e">
        <f>IF(#REF!="","",#REF!)</f>
        <v>#REF!</v>
      </c>
      <c r="S70" s="129" t="e">
        <f>IF(#REF!="","",#REF!)</f>
        <v>#REF!</v>
      </c>
      <c r="T70" s="134" t="e">
        <f>IF(#REF!="","",IF(#REF!="#N/A","NO","SI"))</f>
        <v>#REF!</v>
      </c>
      <c r="U70" s="134" t="e">
        <f>#REF!</f>
        <v>#REF!</v>
      </c>
      <c r="V70" s="134" t="e">
        <f t="shared" si="0"/>
        <v>#REF!</v>
      </c>
      <c r="W70" s="134" t="e">
        <f t="shared" si="1"/>
        <v>#REF!</v>
      </c>
      <c r="X70" s="134" t="e">
        <f>IF(U70="","",VLOOKUP(U70,TRD!$F$5:$G$349,2,FALSE))</f>
        <v>#REF!</v>
      </c>
      <c r="Y70" s="134" t="e">
        <f>IF(U70="","",VLOOKUP(U70,TRD!$F$5:$T$349,5,FALSE))</f>
        <v>#REF!</v>
      </c>
      <c r="Z70" s="134" t="e">
        <f>IF(U70="","",VLOOKUP(U70,TRD_ORI!$E:$S,10,FALSE))</f>
        <v>#REF!</v>
      </c>
      <c r="AA70" s="134" t="e">
        <f>IF(U70="","",VLOOKUP(U70,TRD!F68:T412,15,FALSE))</f>
        <v>#REF!</v>
      </c>
    </row>
    <row r="71" spans="2:27" ht="90">
      <c r="B71" s="193" t="e">
        <f>IF(#REF!="","",#REF!)</f>
        <v>#REF!</v>
      </c>
      <c r="C71" s="125" t="e">
        <f>IF(#REF!="","",#REF!)</f>
        <v>#REF!</v>
      </c>
      <c r="D71" s="125" t="e">
        <f>IF(#REF!="","",#REF!)</f>
        <v>#REF!</v>
      </c>
      <c r="E71" s="125" t="e">
        <f>IF(#REF!="","",#REF!)</f>
        <v>#REF!</v>
      </c>
      <c r="F71" s="125" t="e">
        <f>IF(#REF!="","",#REF!)</f>
        <v>#REF!</v>
      </c>
      <c r="G71" s="125" t="e">
        <f>IF(#REF!="","",#REF!)</f>
        <v>#REF!</v>
      </c>
      <c r="H71" s="125" t="e">
        <f>IF(#REF!="","",CONCATENATE(#REF!," - ",#REF!))</f>
        <v>#REF!</v>
      </c>
      <c r="I71" s="125" t="e">
        <f>IF(#REF!="","",#REF!)</f>
        <v>#REF!</v>
      </c>
      <c r="J71" s="125" t="e">
        <f>IF(#REF!="","",#REF!)</f>
        <v>#REF!</v>
      </c>
      <c r="K71" s="125" t="e">
        <f>IF(#REF!="","",#REF!)</f>
        <v>#REF!</v>
      </c>
      <c r="L71" s="125" t="e">
        <f>IF(#REF!="","",#REF!)</f>
        <v>#REF!</v>
      </c>
      <c r="M71" s="129" t="e">
        <f>IF(#REF!="","",#REF!)</f>
        <v>#REF!</v>
      </c>
      <c r="N71" s="130" t="e">
        <f>IF(#REF!="","",#REF!)</f>
        <v>#REF!</v>
      </c>
      <c r="O71" s="125" t="e">
        <f>IF(#REF!="","",#REF!)</f>
        <v>#REF!</v>
      </c>
      <c r="P71" s="125" t="e">
        <f>IF(#REF!="","",#REF!)</f>
        <v>#REF!</v>
      </c>
      <c r="Q71" s="125" t="e">
        <f>IF(#REF!="","",#REF!)</f>
        <v>#REF!</v>
      </c>
      <c r="R71" s="125" t="e">
        <f>IF(#REF!="","",#REF!)</f>
        <v>#REF!</v>
      </c>
      <c r="S71" s="129" t="e">
        <f>IF(#REF!="","",#REF!)</f>
        <v>#REF!</v>
      </c>
      <c r="T71" s="134" t="e">
        <f>IF(#REF!="","",IF(#REF!="#N/A","NO","SI"))</f>
        <v>#REF!</v>
      </c>
      <c r="U71" s="134" t="e">
        <f>#REF!</f>
        <v>#REF!</v>
      </c>
      <c r="V71" s="134" t="e">
        <f t="shared" si="0"/>
        <v>#REF!</v>
      </c>
      <c r="W71" s="134" t="e">
        <f t="shared" si="1"/>
        <v>#REF!</v>
      </c>
      <c r="X71" s="134" t="e">
        <f>IF(U71="","",VLOOKUP(U71,TRD!$F$5:$G$349,2,FALSE))</f>
        <v>#REF!</v>
      </c>
      <c r="Y71" s="134" t="e">
        <f>IF(U71="","",VLOOKUP(U71,TRD!$F$5:$T$349,5,FALSE))</f>
        <v>#REF!</v>
      </c>
      <c r="Z71" s="134" t="e">
        <f>IF(U71="","",VLOOKUP(U71,TRD_ORI!$E:$S,10,FALSE))</f>
        <v>#REF!</v>
      </c>
      <c r="AA71" s="134" t="e">
        <f>IF(U71="","",VLOOKUP(U71,TRD!F69:T413,15,FALSE))</f>
        <v>#REF!</v>
      </c>
    </row>
    <row r="72" spans="2:27" ht="105" customHeight="1">
      <c r="B72" s="193" t="e">
        <f>IF(#REF!="","",#REF!)</f>
        <v>#REF!</v>
      </c>
      <c r="C72" s="125" t="e">
        <f>IF(#REF!="","",#REF!)</f>
        <v>#REF!</v>
      </c>
      <c r="D72" s="125" t="e">
        <f>IF(#REF!="","",#REF!)</f>
        <v>#REF!</v>
      </c>
      <c r="E72" s="125" t="e">
        <f>IF(#REF!="","",#REF!)</f>
        <v>#REF!</v>
      </c>
      <c r="F72" s="125" t="e">
        <f>IF(#REF!="","",#REF!)</f>
        <v>#REF!</v>
      </c>
      <c r="G72" s="125" t="e">
        <f>IF(#REF!="","",#REF!)</f>
        <v>#REF!</v>
      </c>
      <c r="H72" s="125" t="e">
        <f>IF(#REF!="","",CONCATENATE(#REF!," - ",#REF!))</f>
        <v>#REF!</v>
      </c>
      <c r="I72" s="125" t="e">
        <f>IF(#REF!="","",#REF!)</f>
        <v>#REF!</v>
      </c>
      <c r="J72" s="125" t="e">
        <f>IF(#REF!="","",#REF!)</f>
        <v>#REF!</v>
      </c>
      <c r="K72" s="125" t="e">
        <f>IF(#REF!="","",#REF!)</f>
        <v>#REF!</v>
      </c>
      <c r="L72" s="125" t="e">
        <f>IF(#REF!="","",#REF!)</f>
        <v>#REF!</v>
      </c>
      <c r="M72" s="129" t="e">
        <f>IF(#REF!="","",#REF!)</f>
        <v>#REF!</v>
      </c>
      <c r="N72" s="130" t="e">
        <f>IF(#REF!="","",#REF!)</f>
        <v>#REF!</v>
      </c>
      <c r="O72" s="125" t="e">
        <f>IF(#REF!="","",#REF!)</f>
        <v>#REF!</v>
      </c>
      <c r="P72" s="125" t="e">
        <f>IF(#REF!="","",#REF!)</f>
        <v>#REF!</v>
      </c>
      <c r="Q72" s="125" t="e">
        <f>IF(#REF!="","",#REF!)</f>
        <v>#REF!</v>
      </c>
      <c r="R72" s="125" t="e">
        <f>IF(#REF!="","",#REF!)</f>
        <v>#REF!</v>
      </c>
      <c r="S72" s="129" t="e">
        <f>IF(#REF!="","",#REF!)</f>
        <v>#REF!</v>
      </c>
      <c r="T72" s="134" t="e">
        <f>IF(#REF!="","",IF(#REF!="#N/A","NO","SI"))</f>
        <v>#REF!</v>
      </c>
      <c r="U72" s="134" t="e">
        <f>#REF!</f>
        <v>#REF!</v>
      </c>
      <c r="V72" s="134" t="e">
        <f t="shared" ref="V72:V78" si="2">LEFT(U72,4)</f>
        <v>#REF!</v>
      </c>
      <c r="W72" s="134" t="e">
        <f t="shared" ref="W72:W75" si="3">RIGHT(U72,4)</f>
        <v>#REF!</v>
      </c>
      <c r="X72" s="134" t="e">
        <f>IF(U72="","",VLOOKUP(U72,TRD!$F$5:$G$349,2,FALSE))</f>
        <v>#REF!</v>
      </c>
      <c r="Y72" s="134" t="e">
        <f>IF(U72="","",VLOOKUP(U72,TRD!$F$5:$T$349,5,FALSE))</f>
        <v>#REF!</v>
      </c>
      <c r="Z72" s="134" t="e">
        <f>IF(U72="","",VLOOKUP(U72,TRD_ORI!$E:$S,10,FALSE))</f>
        <v>#REF!</v>
      </c>
      <c r="AA72" s="134" t="e">
        <f>IF(U72="","",VLOOKUP(U72,TRD!F70:T414,15,FALSE))</f>
        <v>#REF!</v>
      </c>
    </row>
    <row r="73" spans="2:27" ht="105" customHeight="1">
      <c r="B73" s="193" t="e">
        <f>IF(#REF!="","",#REF!)</f>
        <v>#REF!</v>
      </c>
      <c r="C73" s="125" t="e">
        <f>IF(#REF!="","",#REF!)</f>
        <v>#REF!</v>
      </c>
      <c r="D73" s="125" t="e">
        <f>IF(#REF!="","",#REF!)</f>
        <v>#REF!</v>
      </c>
      <c r="E73" s="125" t="e">
        <f>IF(#REF!="","",#REF!)</f>
        <v>#REF!</v>
      </c>
      <c r="F73" s="125" t="e">
        <f>IF(#REF!="","",#REF!)</f>
        <v>#REF!</v>
      </c>
      <c r="G73" s="125" t="e">
        <f>IF(#REF!="","",#REF!)</f>
        <v>#REF!</v>
      </c>
      <c r="H73" s="125" t="e">
        <f>IF(#REF!="","",CONCATENATE(#REF!," - ",#REF!))</f>
        <v>#REF!</v>
      </c>
      <c r="I73" s="125" t="e">
        <f>IF(#REF!="","",#REF!)</f>
        <v>#REF!</v>
      </c>
      <c r="J73" s="125" t="e">
        <f>IF(#REF!="","",#REF!)</f>
        <v>#REF!</v>
      </c>
      <c r="K73" s="125" t="e">
        <f>IF(#REF!="","",#REF!)</f>
        <v>#REF!</v>
      </c>
      <c r="L73" s="125" t="e">
        <f>IF(#REF!="","",#REF!)</f>
        <v>#REF!</v>
      </c>
      <c r="M73" s="129" t="e">
        <f>IF(#REF!="","",#REF!)</f>
        <v>#REF!</v>
      </c>
      <c r="N73" s="130" t="e">
        <f>IF(#REF!="","",#REF!)</f>
        <v>#REF!</v>
      </c>
      <c r="O73" s="125" t="e">
        <f>IF(#REF!="","",#REF!)</f>
        <v>#REF!</v>
      </c>
      <c r="P73" s="125" t="e">
        <f>IF(#REF!="","",#REF!)</f>
        <v>#REF!</v>
      </c>
      <c r="Q73" s="125" t="e">
        <f>IF(#REF!="","",#REF!)</f>
        <v>#REF!</v>
      </c>
      <c r="R73" s="125" t="e">
        <f>IF(#REF!="","",#REF!)</f>
        <v>#REF!</v>
      </c>
      <c r="S73" s="129" t="e">
        <f>IF(#REF!="","",#REF!)</f>
        <v>#REF!</v>
      </c>
      <c r="T73" s="134" t="e">
        <f>IF(#REF!="","",IF(#REF!="#N/A","NO","SI"))</f>
        <v>#REF!</v>
      </c>
      <c r="U73" s="134" t="e">
        <f>#REF!</f>
        <v>#REF!</v>
      </c>
      <c r="V73" s="134" t="e">
        <f t="shared" si="2"/>
        <v>#REF!</v>
      </c>
      <c r="W73" s="134" t="e">
        <f t="shared" si="3"/>
        <v>#REF!</v>
      </c>
      <c r="X73" s="134" t="e">
        <f>IF(U73="","",VLOOKUP(U73,TRD!$F$5:$G$349,2,FALSE))</f>
        <v>#REF!</v>
      </c>
      <c r="Y73" s="134" t="e">
        <f>IF(U73="","",VLOOKUP(U73,TRD!$F$5:$T$349,5,FALSE))</f>
        <v>#REF!</v>
      </c>
      <c r="Z73" s="134" t="e">
        <f>IF(U73="","",VLOOKUP(U73,TRD_ORI!$E:$S,10,FALSE))</f>
        <v>#REF!</v>
      </c>
      <c r="AA73" s="134" t="e">
        <f>IF(U73="","",VLOOKUP(U73,TRD!F71:T415,15,FALSE))</f>
        <v>#REF!</v>
      </c>
    </row>
    <row r="74" spans="2:27" ht="105" customHeight="1">
      <c r="B74" s="193" t="e">
        <f>IF(#REF!="","",#REF!)</f>
        <v>#REF!</v>
      </c>
      <c r="C74" s="125" t="e">
        <f>IF(#REF!="","",#REF!)</f>
        <v>#REF!</v>
      </c>
      <c r="D74" s="125" t="e">
        <f>IF(#REF!="","",#REF!)</f>
        <v>#REF!</v>
      </c>
      <c r="E74" s="125" t="e">
        <f>IF(#REF!="","",#REF!)</f>
        <v>#REF!</v>
      </c>
      <c r="F74" s="125" t="e">
        <f>IF(#REF!="","",#REF!)</f>
        <v>#REF!</v>
      </c>
      <c r="G74" s="125" t="e">
        <f>IF(#REF!="","",#REF!)</f>
        <v>#REF!</v>
      </c>
      <c r="H74" s="125" t="e">
        <f>IF(#REF!="","",CONCATENATE(#REF!," - ",#REF!))</f>
        <v>#REF!</v>
      </c>
      <c r="I74" s="125" t="e">
        <f>IF(#REF!="","",#REF!)</f>
        <v>#REF!</v>
      </c>
      <c r="J74" s="125" t="e">
        <f>IF(#REF!="","",#REF!)</f>
        <v>#REF!</v>
      </c>
      <c r="K74" s="125" t="e">
        <f>IF(#REF!="","",#REF!)</f>
        <v>#REF!</v>
      </c>
      <c r="L74" s="125" t="e">
        <f>IF(#REF!="","",#REF!)</f>
        <v>#REF!</v>
      </c>
      <c r="M74" s="129" t="e">
        <f>IF(#REF!="","",#REF!)</f>
        <v>#REF!</v>
      </c>
      <c r="N74" s="130" t="e">
        <f>IF(#REF!="","",#REF!)</f>
        <v>#REF!</v>
      </c>
      <c r="O74" s="125" t="e">
        <f>IF(#REF!="","",#REF!)</f>
        <v>#REF!</v>
      </c>
      <c r="P74" s="125" t="e">
        <f>IF(#REF!="","",#REF!)</f>
        <v>#REF!</v>
      </c>
      <c r="Q74" s="125" t="e">
        <f>IF(#REF!="","",#REF!)</f>
        <v>#REF!</v>
      </c>
      <c r="R74" s="125" t="e">
        <f>IF(#REF!="","",#REF!)</f>
        <v>#REF!</v>
      </c>
      <c r="S74" s="129" t="e">
        <f>IF(#REF!="","",#REF!)</f>
        <v>#REF!</v>
      </c>
      <c r="T74" s="134" t="e">
        <f>IF(#REF!="","",IF(#REF!="#N/A","NO","SI"))</f>
        <v>#REF!</v>
      </c>
      <c r="U74" s="134" t="e">
        <f>#REF!</f>
        <v>#REF!</v>
      </c>
      <c r="V74" s="134" t="e">
        <f t="shared" si="2"/>
        <v>#REF!</v>
      </c>
      <c r="W74" s="134" t="e">
        <f t="shared" si="3"/>
        <v>#REF!</v>
      </c>
      <c r="X74" s="134" t="e">
        <f>IF(U74="","",VLOOKUP(U74,TRD!$F$5:$G$349,2,FALSE))</f>
        <v>#REF!</v>
      </c>
      <c r="Y74" s="134" t="e">
        <f>IF(U74="","",VLOOKUP(U74,TRD!$F$5:$T$349,5,FALSE))</f>
        <v>#REF!</v>
      </c>
      <c r="Z74" s="134" t="e">
        <f>IF(U74="","",VLOOKUP(U74,TRD_ORI!$E:$S,10,FALSE))</f>
        <v>#REF!</v>
      </c>
      <c r="AA74" s="134" t="e">
        <f>IF(U74="","",VLOOKUP(U74,TRD!F72:T416,15,FALSE))</f>
        <v>#REF!</v>
      </c>
    </row>
    <row r="75" spans="2:27" ht="105" customHeight="1">
      <c r="B75" s="193" t="e">
        <f>IF(#REF!="","",#REF!)</f>
        <v>#REF!</v>
      </c>
      <c r="C75" s="125" t="e">
        <f>IF(#REF!="","",#REF!)</f>
        <v>#REF!</v>
      </c>
      <c r="D75" s="125" t="e">
        <f>IF(#REF!="","",#REF!)</f>
        <v>#REF!</v>
      </c>
      <c r="E75" s="125" t="e">
        <f>IF(#REF!="","",#REF!)</f>
        <v>#REF!</v>
      </c>
      <c r="F75" s="125" t="e">
        <f>IF(#REF!="","",#REF!)</f>
        <v>#REF!</v>
      </c>
      <c r="G75" s="125" t="e">
        <f>IF(#REF!="","",#REF!)</f>
        <v>#REF!</v>
      </c>
      <c r="H75" s="125" t="e">
        <f>IF(#REF!="","",CONCATENATE(#REF!," - ",#REF!))</f>
        <v>#REF!</v>
      </c>
      <c r="I75" s="125" t="e">
        <f>IF(#REF!="","",#REF!)</f>
        <v>#REF!</v>
      </c>
      <c r="J75" s="125" t="e">
        <f>IF(#REF!="","",#REF!)</f>
        <v>#REF!</v>
      </c>
      <c r="K75" s="125" t="e">
        <f>IF(#REF!="","",#REF!)</f>
        <v>#REF!</v>
      </c>
      <c r="L75" s="125" t="e">
        <f>IF(#REF!="","",#REF!)</f>
        <v>#REF!</v>
      </c>
      <c r="M75" s="129" t="e">
        <f>IF(#REF!="","",#REF!)</f>
        <v>#REF!</v>
      </c>
      <c r="N75" s="130" t="e">
        <f>IF(#REF!="","",#REF!)</f>
        <v>#REF!</v>
      </c>
      <c r="O75" s="125" t="e">
        <f>IF(#REF!="","",#REF!)</f>
        <v>#REF!</v>
      </c>
      <c r="P75" s="125" t="e">
        <f>IF(#REF!="","",#REF!)</f>
        <v>#REF!</v>
      </c>
      <c r="Q75" s="125" t="e">
        <f>IF(#REF!="","",#REF!)</f>
        <v>#REF!</v>
      </c>
      <c r="R75" s="125" t="e">
        <f>IF(#REF!="","",#REF!)</f>
        <v>#REF!</v>
      </c>
      <c r="S75" s="129" t="e">
        <f>IF(#REF!="","",#REF!)</f>
        <v>#REF!</v>
      </c>
      <c r="T75" s="134" t="e">
        <f>IF(#REF!="","",IF(#REF!="#N/A","NO","SI"))</f>
        <v>#REF!</v>
      </c>
      <c r="U75" s="134" t="e">
        <f>#REF!</f>
        <v>#REF!</v>
      </c>
      <c r="V75" s="134" t="e">
        <f t="shared" si="2"/>
        <v>#REF!</v>
      </c>
      <c r="W75" s="134" t="e">
        <f t="shared" si="3"/>
        <v>#REF!</v>
      </c>
      <c r="X75" s="134" t="e">
        <f>IF(U75="","",VLOOKUP(U75,TRD!$F$5:$G$349,2,FALSE))</f>
        <v>#REF!</v>
      </c>
      <c r="Y75" s="134" t="e">
        <f>IF(U75="","",VLOOKUP(U75,TRD!$F$5:$T$349,5,FALSE))</f>
        <v>#REF!</v>
      </c>
      <c r="Z75" s="134" t="e">
        <f>IF(U75="","",VLOOKUP(U75,TRD_ORI!$E:$S,10,FALSE))</f>
        <v>#REF!</v>
      </c>
      <c r="AA75" s="134" t="e">
        <f>IF(U75="","",VLOOKUP(U75,TRD!F73:T417,15,FALSE))</f>
        <v>#REF!</v>
      </c>
    </row>
    <row r="76" spans="2:27" ht="105" customHeight="1">
      <c r="B76" s="193" t="e">
        <f>IF(#REF!="","",#REF!)</f>
        <v>#REF!</v>
      </c>
      <c r="C76" s="125" t="e">
        <f>IF(#REF!="","",#REF!)</f>
        <v>#REF!</v>
      </c>
      <c r="D76" s="125" t="e">
        <f>IF(#REF!="","",#REF!)</f>
        <v>#REF!</v>
      </c>
      <c r="E76" s="125" t="e">
        <f>IF(#REF!="","",#REF!)</f>
        <v>#REF!</v>
      </c>
      <c r="F76" s="125" t="e">
        <f>IF(#REF!="","",#REF!)</f>
        <v>#REF!</v>
      </c>
      <c r="G76" s="125" t="e">
        <f>IF(#REF!="","",#REF!)</f>
        <v>#REF!</v>
      </c>
      <c r="H76" s="125" t="e">
        <f>IF(#REF!="","",CONCATENATE(#REF!," - ",#REF!))</f>
        <v>#REF!</v>
      </c>
      <c r="I76" s="125" t="e">
        <f>IF(#REF!="","",#REF!)</f>
        <v>#REF!</v>
      </c>
      <c r="J76" s="125" t="e">
        <f>IF(#REF!="","",#REF!)</f>
        <v>#REF!</v>
      </c>
      <c r="K76" s="125" t="e">
        <f>IF(#REF!="","",#REF!)</f>
        <v>#REF!</v>
      </c>
      <c r="L76" s="125" t="e">
        <f>IF(#REF!="","",#REF!)</f>
        <v>#REF!</v>
      </c>
      <c r="M76" s="129" t="e">
        <f>IF(#REF!="","",#REF!)</f>
        <v>#REF!</v>
      </c>
      <c r="N76" s="130" t="e">
        <f>IF(#REF!="","",#REF!)</f>
        <v>#REF!</v>
      </c>
      <c r="O76" s="125" t="e">
        <f>IF(#REF!="","",#REF!)</f>
        <v>#REF!</v>
      </c>
      <c r="P76" s="125" t="e">
        <f>IF(#REF!="","",#REF!)</f>
        <v>#REF!</v>
      </c>
      <c r="Q76" s="125" t="e">
        <f>IF(#REF!="","",#REF!)</f>
        <v>#REF!</v>
      </c>
      <c r="R76" s="125" t="e">
        <f>IF(#REF!="","",#REF!)</f>
        <v>#REF!</v>
      </c>
      <c r="S76" s="129" t="e">
        <f>IF(#REF!="","",#REF!)</f>
        <v>#REF!</v>
      </c>
      <c r="T76" s="134" t="e">
        <f>IF(#REF!="","",IF(#REF!="#N/A","NO","SI"))</f>
        <v>#REF!</v>
      </c>
      <c r="U76" s="134" t="e">
        <f>#REF!</f>
        <v>#REF!</v>
      </c>
      <c r="V76" s="134" t="e">
        <f t="shared" si="2"/>
        <v>#REF!</v>
      </c>
      <c r="W76" s="134" t="e">
        <f t="shared" ref="W76:W78" si="4">RIGHT(U76,4)</f>
        <v>#REF!</v>
      </c>
      <c r="X76" s="134" t="e">
        <f>IF(U76="","",VLOOKUP(U76,TRD!$F$5:$G$349,2,FALSE))</f>
        <v>#REF!</v>
      </c>
      <c r="Y76" s="134" t="e">
        <f>IF(U76="","",VLOOKUP(U76,TRD!$F$5:$T$349,5,FALSE))</f>
        <v>#REF!</v>
      </c>
      <c r="Z76" s="134" t="e">
        <f>IF(U76="","",VLOOKUP(U76,TRD_ORI!$E:$S,10,FALSE))</f>
        <v>#REF!</v>
      </c>
      <c r="AA76" s="134" t="e">
        <f>IF(U76="","",VLOOKUP(U76,TRD!F74:T418,15,FALSE))</f>
        <v>#REF!</v>
      </c>
    </row>
    <row r="77" spans="2:27" ht="105" customHeight="1">
      <c r="B77" s="193" t="e">
        <f>IF(#REF!="","",#REF!)</f>
        <v>#REF!</v>
      </c>
      <c r="C77" s="125" t="e">
        <f>IF(#REF!="","",#REF!)</f>
        <v>#REF!</v>
      </c>
      <c r="D77" s="125" t="e">
        <f>IF(#REF!="","",#REF!)</f>
        <v>#REF!</v>
      </c>
      <c r="E77" s="125" t="e">
        <f>IF(#REF!="","",#REF!)</f>
        <v>#REF!</v>
      </c>
      <c r="F77" s="125" t="e">
        <f>IF(#REF!="","",#REF!)</f>
        <v>#REF!</v>
      </c>
      <c r="G77" s="125" t="e">
        <f>IF(#REF!="","",#REF!)</f>
        <v>#REF!</v>
      </c>
      <c r="H77" s="125" t="e">
        <f>IF(#REF!="","",CONCATENATE(#REF!," - ",#REF!))</f>
        <v>#REF!</v>
      </c>
      <c r="I77" s="125" t="e">
        <f>IF(#REF!="","",#REF!)</f>
        <v>#REF!</v>
      </c>
      <c r="J77" s="125" t="e">
        <f>IF(#REF!="","",#REF!)</f>
        <v>#REF!</v>
      </c>
      <c r="K77" s="125" t="e">
        <f>IF(#REF!="","",#REF!)</f>
        <v>#REF!</v>
      </c>
      <c r="L77" s="125" t="e">
        <f>IF(#REF!="","",#REF!)</f>
        <v>#REF!</v>
      </c>
      <c r="M77" s="129" t="e">
        <f>IF(#REF!="","",#REF!)</f>
        <v>#REF!</v>
      </c>
      <c r="N77" s="130" t="e">
        <f>IF(#REF!="","",#REF!)</f>
        <v>#REF!</v>
      </c>
      <c r="O77" s="125" t="e">
        <f>IF(#REF!="","",#REF!)</f>
        <v>#REF!</v>
      </c>
      <c r="P77" s="125" t="e">
        <f>IF(#REF!="","",#REF!)</f>
        <v>#REF!</v>
      </c>
      <c r="Q77" s="125" t="e">
        <f>IF(#REF!="","",#REF!)</f>
        <v>#REF!</v>
      </c>
      <c r="R77" s="125" t="e">
        <f>IF(#REF!="","",#REF!)</f>
        <v>#REF!</v>
      </c>
      <c r="S77" s="129" t="e">
        <f>IF(#REF!="","",#REF!)</f>
        <v>#REF!</v>
      </c>
      <c r="T77" s="134" t="e">
        <f>IF(#REF!="","",IF(#REF!="#N/A","NO","SI"))</f>
        <v>#REF!</v>
      </c>
      <c r="U77" s="134" t="e">
        <f>#REF!</f>
        <v>#REF!</v>
      </c>
      <c r="V77" s="134" t="e">
        <f t="shared" si="2"/>
        <v>#REF!</v>
      </c>
      <c r="W77" s="134" t="e">
        <f t="shared" si="4"/>
        <v>#REF!</v>
      </c>
      <c r="X77" s="134" t="e">
        <f>IF(U77="","",VLOOKUP(U77,TRD!$F$5:$G$349,2,FALSE))</f>
        <v>#REF!</v>
      </c>
      <c r="Y77" s="134" t="e">
        <f>IF(U77="","",VLOOKUP(U77,TRD!$F$5:$T$349,5,FALSE))</f>
        <v>#REF!</v>
      </c>
      <c r="Z77" s="134" t="e">
        <f>IF(U77="","",VLOOKUP(U77,TRD_ORI!$E:$S,10,FALSE))</f>
        <v>#REF!</v>
      </c>
      <c r="AA77" s="134" t="e">
        <f>IF(U77="","",VLOOKUP(U77,TRD!F75:T419,15,FALSE))</f>
        <v>#REF!</v>
      </c>
    </row>
    <row r="78" spans="2:27" ht="105" customHeight="1">
      <c r="B78" s="193" t="e">
        <f>IF(#REF!="","",#REF!)</f>
        <v>#REF!</v>
      </c>
      <c r="C78" s="125" t="e">
        <f>IF(#REF!="","",#REF!)</f>
        <v>#REF!</v>
      </c>
      <c r="D78" s="125" t="e">
        <f>IF(#REF!="","",#REF!)</f>
        <v>#REF!</v>
      </c>
      <c r="E78" s="125" t="e">
        <f>IF(#REF!="","",#REF!)</f>
        <v>#REF!</v>
      </c>
      <c r="F78" s="125" t="e">
        <f>IF(#REF!="","",#REF!)</f>
        <v>#REF!</v>
      </c>
      <c r="G78" s="125" t="e">
        <f>IF(#REF!="","",#REF!)</f>
        <v>#REF!</v>
      </c>
      <c r="H78" s="125" t="e">
        <f>IF(#REF!="","",CONCATENATE(#REF!," - ",#REF!))</f>
        <v>#REF!</v>
      </c>
      <c r="I78" s="125" t="e">
        <f>IF(#REF!="","",#REF!)</f>
        <v>#REF!</v>
      </c>
      <c r="J78" s="125" t="e">
        <f>IF(#REF!="","",#REF!)</f>
        <v>#REF!</v>
      </c>
      <c r="K78" s="125" t="e">
        <f>IF(#REF!="","",#REF!)</f>
        <v>#REF!</v>
      </c>
      <c r="L78" s="125" t="e">
        <f>IF(#REF!="","",#REF!)</f>
        <v>#REF!</v>
      </c>
      <c r="M78" s="129" t="e">
        <f>IF(#REF!="","",#REF!)</f>
        <v>#REF!</v>
      </c>
      <c r="N78" s="130" t="e">
        <f>IF(#REF!="","",#REF!)</f>
        <v>#REF!</v>
      </c>
      <c r="O78" s="125" t="e">
        <f>IF(#REF!="","",#REF!)</f>
        <v>#REF!</v>
      </c>
      <c r="P78" s="125" t="e">
        <f>IF(#REF!="","",#REF!)</f>
        <v>#REF!</v>
      </c>
      <c r="Q78" s="125" t="e">
        <f>IF(#REF!="","",#REF!)</f>
        <v>#REF!</v>
      </c>
      <c r="R78" s="125" t="e">
        <f>IF(#REF!="","",#REF!)</f>
        <v>#REF!</v>
      </c>
      <c r="S78" s="129" t="e">
        <f>IF(#REF!="","",#REF!)</f>
        <v>#REF!</v>
      </c>
      <c r="T78" s="134" t="e">
        <f>IF(#REF!="","",IF(#REF!="#N/A","NO","SI"))</f>
        <v>#REF!</v>
      </c>
      <c r="U78" s="134" t="e">
        <f>#REF!</f>
        <v>#REF!</v>
      </c>
      <c r="V78" s="134" t="e">
        <f t="shared" si="2"/>
        <v>#REF!</v>
      </c>
      <c r="W78" s="134" t="e">
        <f t="shared" si="4"/>
        <v>#REF!</v>
      </c>
      <c r="X78" s="134" t="e">
        <f>IF(U78="","",VLOOKUP(U78,TRD!$F$5:$G$349,2,FALSE))</f>
        <v>#REF!</v>
      </c>
      <c r="Y78" s="134" t="e">
        <f>IF(U78="","",VLOOKUP(U78,TRD!$F$5:$T$349,5,FALSE))</f>
        <v>#REF!</v>
      </c>
      <c r="Z78" s="134" t="e">
        <f>IF(U78="","",VLOOKUP(U78,TRD_ORI!$E:$S,10,FALSE))</f>
        <v>#REF!</v>
      </c>
      <c r="AA78" s="134" t="e">
        <f>IF(U78="","",VLOOKUP(U78,TRD!F76:T420,15,FALSE))</f>
        <v>#REF!</v>
      </c>
    </row>
    <row r="79" spans="2:27" ht="105" customHeight="1">
      <c r="B79" s="193" t="e">
        <f>IF(#REF!="","",#REF!)</f>
        <v>#REF!</v>
      </c>
      <c r="C79" s="125" t="e">
        <f>IF(#REF!="","",#REF!)</f>
        <v>#REF!</v>
      </c>
      <c r="D79" s="125" t="e">
        <f>IF(#REF!="","",#REF!)</f>
        <v>#REF!</v>
      </c>
      <c r="E79" s="125" t="e">
        <f>IF(#REF!="","",#REF!)</f>
        <v>#REF!</v>
      </c>
      <c r="F79" s="125" t="e">
        <f>IF(#REF!="","",#REF!)</f>
        <v>#REF!</v>
      </c>
      <c r="G79" s="125" t="e">
        <f>IF(#REF!="","",#REF!)</f>
        <v>#REF!</v>
      </c>
      <c r="H79" s="125" t="e">
        <f>IF(#REF!="","",CONCATENATE(#REF!," - ",#REF!))</f>
        <v>#REF!</v>
      </c>
      <c r="I79" s="125" t="e">
        <f>IF(#REF!="","",#REF!)</f>
        <v>#REF!</v>
      </c>
      <c r="J79" s="125" t="e">
        <f>IF(#REF!="","",#REF!)</f>
        <v>#REF!</v>
      </c>
      <c r="K79" s="125" t="e">
        <f>IF(#REF!="","",#REF!)</f>
        <v>#REF!</v>
      </c>
      <c r="L79" s="125" t="e">
        <f>IF(#REF!="","",#REF!)</f>
        <v>#REF!</v>
      </c>
      <c r="M79" s="129" t="e">
        <f>IF(#REF!="","",#REF!)</f>
        <v>#REF!</v>
      </c>
      <c r="N79" s="130" t="e">
        <f>IF(#REF!="","",#REF!)</f>
        <v>#REF!</v>
      </c>
      <c r="O79" s="125" t="e">
        <f>IF(#REF!="","",#REF!)</f>
        <v>#REF!</v>
      </c>
      <c r="P79" s="125" t="e">
        <f>IF(#REF!="","",#REF!)</f>
        <v>#REF!</v>
      </c>
      <c r="Q79" s="125" t="e">
        <f>IF(#REF!="","",#REF!)</f>
        <v>#REF!</v>
      </c>
      <c r="R79" s="125" t="e">
        <f>IF(#REF!="","",#REF!)</f>
        <v>#REF!</v>
      </c>
      <c r="S79" s="129" t="e">
        <f>IF(#REF!="","",#REF!)</f>
        <v>#REF!</v>
      </c>
      <c r="T79" s="134" t="e">
        <f>IF(#REF!="","",IF(#REF!="#N/A","NO","SI"))</f>
        <v>#REF!</v>
      </c>
      <c r="U79" s="134" t="e">
        <f>#REF!</f>
        <v>#REF!</v>
      </c>
      <c r="V79" s="134" t="e">
        <f t="shared" ref="V79:V88" si="5">LEFT(U79,4)</f>
        <v>#REF!</v>
      </c>
      <c r="W79" s="134" t="e">
        <f t="shared" ref="W79:W88" si="6">RIGHT(U79,4)</f>
        <v>#REF!</v>
      </c>
      <c r="X79" s="134" t="e">
        <f>IF(U79="","",VLOOKUP(U79,TRD!$F$5:$G$349,2,FALSE))</f>
        <v>#REF!</v>
      </c>
      <c r="Y79" s="134" t="e">
        <f>IF(U79="","",VLOOKUP(U79,TRD!$F$5:$T$349,5,FALSE))</f>
        <v>#REF!</v>
      </c>
      <c r="Z79" s="134" t="e">
        <f>IF(U79="","",VLOOKUP(U79,TRD_ORI!$E:$S,10,FALSE))</f>
        <v>#REF!</v>
      </c>
      <c r="AA79" s="134" t="e">
        <f>IF(U79="","",VLOOKUP(U79,TRD!F77:T421,15,FALSE))</f>
        <v>#REF!</v>
      </c>
    </row>
    <row r="80" spans="2:27" ht="105" customHeight="1">
      <c r="B80" s="193" t="e">
        <f>IF(#REF!="","",#REF!)</f>
        <v>#REF!</v>
      </c>
      <c r="C80" s="125" t="e">
        <f>IF(#REF!="","",#REF!)</f>
        <v>#REF!</v>
      </c>
      <c r="D80" s="125" t="e">
        <f>IF(#REF!="","",#REF!)</f>
        <v>#REF!</v>
      </c>
      <c r="E80" s="125" t="e">
        <f>IF(#REF!="","",#REF!)</f>
        <v>#REF!</v>
      </c>
      <c r="F80" s="125" t="e">
        <f>IF(#REF!="","",#REF!)</f>
        <v>#REF!</v>
      </c>
      <c r="G80" s="125" t="e">
        <f>IF(#REF!="","",#REF!)</f>
        <v>#REF!</v>
      </c>
      <c r="H80" s="125" t="e">
        <f>IF(#REF!="","",CONCATENATE(#REF!," - ",#REF!))</f>
        <v>#REF!</v>
      </c>
      <c r="I80" s="125" t="e">
        <f>IF(#REF!="","",#REF!)</f>
        <v>#REF!</v>
      </c>
      <c r="J80" s="125" t="e">
        <f>IF(#REF!="","",#REF!)</f>
        <v>#REF!</v>
      </c>
      <c r="K80" s="125" t="e">
        <f>IF(#REF!="","",#REF!)</f>
        <v>#REF!</v>
      </c>
      <c r="L80" s="125" t="e">
        <f>IF(#REF!="","",#REF!)</f>
        <v>#REF!</v>
      </c>
      <c r="M80" s="129" t="e">
        <f>IF(#REF!="","",#REF!)</f>
        <v>#REF!</v>
      </c>
      <c r="N80" s="130" t="e">
        <f>IF(#REF!="","",#REF!)</f>
        <v>#REF!</v>
      </c>
      <c r="O80" s="125" t="e">
        <f>IF(#REF!="","",#REF!)</f>
        <v>#REF!</v>
      </c>
      <c r="P80" s="125" t="e">
        <f>IF(#REF!="","",#REF!)</f>
        <v>#REF!</v>
      </c>
      <c r="Q80" s="125" t="e">
        <f>IF(#REF!="","",#REF!)</f>
        <v>#REF!</v>
      </c>
      <c r="R80" s="125" t="e">
        <f>IF(#REF!="","",#REF!)</f>
        <v>#REF!</v>
      </c>
      <c r="S80" s="129" t="e">
        <f>IF(#REF!="","",#REF!)</f>
        <v>#REF!</v>
      </c>
      <c r="T80" s="134" t="e">
        <f>IF(#REF!="","",IF(#REF!="#N/A","NO","SI"))</f>
        <v>#REF!</v>
      </c>
      <c r="U80" s="134" t="e">
        <f>#REF!</f>
        <v>#REF!</v>
      </c>
      <c r="V80" s="134" t="e">
        <f t="shared" si="5"/>
        <v>#REF!</v>
      </c>
      <c r="W80" s="134" t="e">
        <f t="shared" si="6"/>
        <v>#REF!</v>
      </c>
      <c r="X80" s="134" t="e">
        <f>IF(U80="","",VLOOKUP(U80,TRD!$F$5:$G$349,2,FALSE))</f>
        <v>#REF!</v>
      </c>
      <c r="Y80" s="134" t="e">
        <f>IF(U80="","",VLOOKUP(U80,TRD!$F$5:$T$349,5,FALSE))</f>
        <v>#REF!</v>
      </c>
      <c r="Z80" s="134" t="e">
        <f>IF(U80="","",VLOOKUP(U80,TRD_ORI!$E:$S,10,FALSE))</f>
        <v>#REF!</v>
      </c>
      <c r="AA80" s="134" t="e">
        <f>IF(U80="","",VLOOKUP(U80,TRD!F78:T422,15,FALSE))</f>
        <v>#REF!</v>
      </c>
    </row>
    <row r="81" spans="2:27" ht="105" customHeight="1">
      <c r="B81" s="193" t="e">
        <f>IF(#REF!="","",#REF!)</f>
        <v>#REF!</v>
      </c>
      <c r="C81" s="125" t="e">
        <f>IF(#REF!="","",#REF!)</f>
        <v>#REF!</v>
      </c>
      <c r="D81" s="125" t="e">
        <f>IF(#REF!="","",#REF!)</f>
        <v>#REF!</v>
      </c>
      <c r="E81" s="125" t="e">
        <f>IF(#REF!="","",#REF!)</f>
        <v>#REF!</v>
      </c>
      <c r="F81" s="125" t="e">
        <f>IF(#REF!="","",#REF!)</f>
        <v>#REF!</v>
      </c>
      <c r="G81" s="125" t="e">
        <f>IF(#REF!="","",#REF!)</f>
        <v>#REF!</v>
      </c>
      <c r="H81" s="125" t="e">
        <f>IF(#REF!="","",CONCATENATE(#REF!," - ",#REF!))</f>
        <v>#REF!</v>
      </c>
      <c r="I81" s="125" t="e">
        <f>IF(#REF!="","",#REF!)</f>
        <v>#REF!</v>
      </c>
      <c r="J81" s="125" t="e">
        <f>IF(#REF!="","",#REF!)</f>
        <v>#REF!</v>
      </c>
      <c r="K81" s="125" t="e">
        <f>IF(#REF!="","",#REF!)</f>
        <v>#REF!</v>
      </c>
      <c r="L81" s="125" t="e">
        <f>IF(#REF!="","",#REF!)</f>
        <v>#REF!</v>
      </c>
      <c r="M81" s="129" t="e">
        <f>IF(#REF!="","",#REF!)</f>
        <v>#REF!</v>
      </c>
      <c r="N81" s="130" t="e">
        <f>IF(#REF!="","",#REF!)</f>
        <v>#REF!</v>
      </c>
      <c r="O81" s="125" t="e">
        <f>IF(#REF!="","",#REF!)</f>
        <v>#REF!</v>
      </c>
      <c r="P81" s="125" t="e">
        <f>IF(#REF!="","",#REF!)</f>
        <v>#REF!</v>
      </c>
      <c r="Q81" s="125" t="e">
        <f>IF(#REF!="","",#REF!)</f>
        <v>#REF!</v>
      </c>
      <c r="R81" s="125" t="e">
        <f>IF(#REF!="","",#REF!)</f>
        <v>#REF!</v>
      </c>
      <c r="S81" s="129" t="e">
        <f>IF(#REF!="","",#REF!)</f>
        <v>#REF!</v>
      </c>
      <c r="T81" s="134" t="e">
        <f>IF(#REF!="","",IF(#REF!="#N/A","NO","SI"))</f>
        <v>#REF!</v>
      </c>
      <c r="U81" s="134" t="e">
        <f>#REF!</f>
        <v>#REF!</v>
      </c>
      <c r="V81" s="134" t="e">
        <f t="shared" si="5"/>
        <v>#REF!</v>
      </c>
      <c r="W81" s="134" t="e">
        <f t="shared" si="6"/>
        <v>#REF!</v>
      </c>
      <c r="X81" s="134" t="e">
        <f>IF(U81="","",VLOOKUP(U81,TRD!$F$5:$G$349,2,FALSE))</f>
        <v>#REF!</v>
      </c>
      <c r="Y81" s="134" t="e">
        <f>IF(U81="","",VLOOKUP(U81,TRD!$F$5:$T$349,5,FALSE))</f>
        <v>#REF!</v>
      </c>
      <c r="Z81" s="134" t="e">
        <f>IF(U81="","",VLOOKUP(U81,TRD_ORI!$E:$S,10,FALSE))</f>
        <v>#REF!</v>
      </c>
      <c r="AA81" s="134" t="e">
        <f>IF(U81="","",VLOOKUP(U81,TRD!F79:T423,15,FALSE))</f>
        <v>#REF!</v>
      </c>
    </row>
    <row r="82" spans="2:27" ht="105" customHeight="1">
      <c r="B82" s="193" t="e">
        <f>IF(#REF!="","",#REF!)</f>
        <v>#REF!</v>
      </c>
      <c r="C82" s="125" t="e">
        <f>IF(#REF!="","",#REF!)</f>
        <v>#REF!</v>
      </c>
      <c r="D82" s="125" t="e">
        <f>IF(#REF!="","",#REF!)</f>
        <v>#REF!</v>
      </c>
      <c r="E82" s="125" t="e">
        <f>IF(#REF!="","",#REF!)</f>
        <v>#REF!</v>
      </c>
      <c r="F82" s="125" t="e">
        <f>IF(#REF!="","",#REF!)</f>
        <v>#REF!</v>
      </c>
      <c r="G82" s="125" t="e">
        <f>IF(#REF!="","",#REF!)</f>
        <v>#REF!</v>
      </c>
      <c r="H82" s="125" t="e">
        <f>IF(#REF!="","",CONCATENATE(#REF!," - ",#REF!))</f>
        <v>#REF!</v>
      </c>
      <c r="I82" s="125" t="e">
        <f>IF(#REF!="","",#REF!)</f>
        <v>#REF!</v>
      </c>
      <c r="J82" s="125" t="e">
        <f>IF(#REF!="","",#REF!)</f>
        <v>#REF!</v>
      </c>
      <c r="K82" s="125" t="e">
        <f>IF(#REF!="","",#REF!)</f>
        <v>#REF!</v>
      </c>
      <c r="L82" s="125" t="e">
        <f>IF(#REF!="","",#REF!)</f>
        <v>#REF!</v>
      </c>
      <c r="M82" s="129" t="e">
        <f>IF(#REF!="","",#REF!)</f>
        <v>#REF!</v>
      </c>
      <c r="N82" s="130" t="e">
        <f>IF(#REF!="","",#REF!)</f>
        <v>#REF!</v>
      </c>
      <c r="O82" s="125" t="e">
        <f>IF(#REF!="","",#REF!)</f>
        <v>#REF!</v>
      </c>
      <c r="P82" s="125" t="e">
        <f>IF(#REF!="","",#REF!)</f>
        <v>#REF!</v>
      </c>
      <c r="Q82" s="125" t="e">
        <f>IF(#REF!="","",#REF!)</f>
        <v>#REF!</v>
      </c>
      <c r="R82" s="125" t="e">
        <f>IF(#REF!="","",#REF!)</f>
        <v>#REF!</v>
      </c>
      <c r="S82" s="129" t="e">
        <f>IF(#REF!="","",#REF!)</f>
        <v>#REF!</v>
      </c>
      <c r="T82" s="134" t="e">
        <f>IF(#REF!="","",IF(#REF!="#N/A","NO","SI"))</f>
        <v>#REF!</v>
      </c>
      <c r="U82" s="134" t="e">
        <f>#REF!</f>
        <v>#REF!</v>
      </c>
      <c r="V82" s="134" t="e">
        <f t="shared" si="5"/>
        <v>#REF!</v>
      </c>
      <c r="W82" s="134" t="e">
        <f t="shared" si="6"/>
        <v>#REF!</v>
      </c>
      <c r="X82" s="134" t="e">
        <f>IF(U82="","",VLOOKUP(U82,TRD!$F$5:$G$349,2,FALSE))</f>
        <v>#REF!</v>
      </c>
      <c r="Y82" s="134" t="e">
        <f>IF(U82="","",VLOOKUP(U82,TRD!$F$5:$T$349,5,FALSE))</f>
        <v>#REF!</v>
      </c>
      <c r="Z82" s="134" t="e">
        <f>IF(U82="","",VLOOKUP(U82,TRD_ORI!$E:$S,10,FALSE))</f>
        <v>#REF!</v>
      </c>
      <c r="AA82" s="134" t="e">
        <f>IF(U82="","",VLOOKUP(U82,TRD!F80:T424,15,FALSE))</f>
        <v>#REF!</v>
      </c>
    </row>
    <row r="83" spans="2:27" ht="105" customHeight="1">
      <c r="B83" s="193" t="e">
        <f>IF(#REF!="","",#REF!)</f>
        <v>#REF!</v>
      </c>
      <c r="C83" s="125" t="e">
        <f>IF(#REF!="","",#REF!)</f>
        <v>#REF!</v>
      </c>
      <c r="D83" s="125" t="e">
        <f>IF(#REF!="","",#REF!)</f>
        <v>#REF!</v>
      </c>
      <c r="E83" s="125" t="e">
        <f>IF(#REF!="","",#REF!)</f>
        <v>#REF!</v>
      </c>
      <c r="F83" s="125" t="e">
        <f>IF(#REF!="","",#REF!)</f>
        <v>#REF!</v>
      </c>
      <c r="G83" s="125" t="e">
        <f>IF(#REF!="","",#REF!)</f>
        <v>#REF!</v>
      </c>
      <c r="H83" s="125" t="e">
        <f>IF(#REF!="","",CONCATENATE(#REF!," - ",#REF!))</f>
        <v>#REF!</v>
      </c>
      <c r="I83" s="125" t="e">
        <f>IF(#REF!="","",#REF!)</f>
        <v>#REF!</v>
      </c>
      <c r="J83" s="125" t="e">
        <f>IF(#REF!="","",#REF!)</f>
        <v>#REF!</v>
      </c>
      <c r="K83" s="125" t="e">
        <f>IF(#REF!="","",#REF!)</f>
        <v>#REF!</v>
      </c>
      <c r="L83" s="125" t="e">
        <f>IF(#REF!="","",#REF!)</f>
        <v>#REF!</v>
      </c>
      <c r="M83" s="129" t="e">
        <f>IF(#REF!="","",#REF!)</f>
        <v>#REF!</v>
      </c>
      <c r="N83" s="130" t="e">
        <f>IF(#REF!="","",#REF!)</f>
        <v>#REF!</v>
      </c>
      <c r="O83" s="125" t="e">
        <f>IF(#REF!="","",#REF!)</f>
        <v>#REF!</v>
      </c>
      <c r="P83" s="125" t="e">
        <f>IF(#REF!="","",#REF!)</f>
        <v>#REF!</v>
      </c>
      <c r="Q83" s="125" t="e">
        <f>IF(#REF!="","",#REF!)</f>
        <v>#REF!</v>
      </c>
      <c r="R83" s="125" t="e">
        <f>IF(#REF!="","",#REF!)</f>
        <v>#REF!</v>
      </c>
      <c r="S83" s="129" t="e">
        <f>IF(#REF!="","",#REF!)</f>
        <v>#REF!</v>
      </c>
      <c r="T83" s="134" t="e">
        <f>IF(#REF!="","",IF(#REF!="#N/A","NO","SI"))</f>
        <v>#REF!</v>
      </c>
      <c r="U83" s="134" t="e">
        <f>#REF!</f>
        <v>#REF!</v>
      </c>
      <c r="V83" s="134" t="e">
        <f t="shared" si="5"/>
        <v>#REF!</v>
      </c>
      <c r="W83" s="134" t="e">
        <f t="shared" si="6"/>
        <v>#REF!</v>
      </c>
      <c r="X83" s="134" t="e">
        <f>IF(U83="","",VLOOKUP(U83,TRD!$F$5:$G$349,2,FALSE))</f>
        <v>#REF!</v>
      </c>
      <c r="Y83" s="134" t="e">
        <f>IF(U83="","",VLOOKUP(U83,TRD!$F$5:$T$349,5,FALSE))</f>
        <v>#REF!</v>
      </c>
      <c r="Z83" s="134" t="e">
        <f>IF(U83="","",VLOOKUP(U83,TRD_ORI!$E:$S,10,FALSE))</f>
        <v>#REF!</v>
      </c>
      <c r="AA83" s="134" t="e">
        <f>IF(U83="","",VLOOKUP(U83,TRD!F81:T425,15,FALSE))</f>
        <v>#REF!</v>
      </c>
    </row>
    <row r="84" spans="2:27" ht="105" customHeight="1">
      <c r="B84" s="193" t="e">
        <f>IF(#REF!="","",#REF!)</f>
        <v>#REF!</v>
      </c>
      <c r="C84" s="125" t="e">
        <f>IF(#REF!="","",#REF!)</f>
        <v>#REF!</v>
      </c>
      <c r="D84" s="125" t="e">
        <f>IF(#REF!="","",#REF!)</f>
        <v>#REF!</v>
      </c>
      <c r="E84" s="125" t="e">
        <f>IF(#REF!="","",#REF!)</f>
        <v>#REF!</v>
      </c>
      <c r="F84" s="125" t="e">
        <f>IF(#REF!="","",#REF!)</f>
        <v>#REF!</v>
      </c>
      <c r="G84" s="125" t="e">
        <f>IF(#REF!="","",#REF!)</f>
        <v>#REF!</v>
      </c>
      <c r="H84" s="125" t="e">
        <f>IF(#REF!="","",CONCATENATE(#REF!," - ",#REF!))</f>
        <v>#REF!</v>
      </c>
      <c r="I84" s="125" t="e">
        <f>IF(#REF!="","",#REF!)</f>
        <v>#REF!</v>
      </c>
      <c r="J84" s="125" t="e">
        <f>IF(#REF!="","",#REF!)</f>
        <v>#REF!</v>
      </c>
      <c r="K84" s="125" t="e">
        <f>IF(#REF!="","",#REF!)</f>
        <v>#REF!</v>
      </c>
      <c r="L84" s="125" t="e">
        <f>IF(#REF!="","",#REF!)</f>
        <v>#REF!</v>
      </c>
      <c r="M84" s="129" t="e">
        <f>IF(#REF!="","",#REF!)</f>
        <v>#REF!</v>
      </c>
      <c r="N84" s="130" t="e">
        <f>IF(#REF!="","",#REF!)</f>
        <v>#REF!</v>
      </c>
      <c r="O84" s="125" t="e">
        <f>IF(#REF!="","",#REF!)</f>
        <v>#REF!</v>
      </c>
      <c r="P84" s="125" t="e">
        <f>IF(#REF!="","",#REF!)</f>
        <v>#REF!</v>
      </c>
      <c r="Q84" s="125" t="e">
        <f>IF(#REF!="","",#REF!)</f>
        <v>#REF!</v>
      </c>
      <c r="R84" s="125" t="e">
        <f>IF(#REF!="","",#REF!)</f>
        <v>#REF!</v>
      </c>
      <c r="S84" s="129" t="e">
        <f>IF(#REF!="","",#REF!)</f>
        <v>#REF!</v>
      </c>
      <c r="T84" s="134" t="e">
        <f>IF(#REF!="","",IF(#REF!="#N/A","NO","SI"))</f>
        <v>#REF!</v>
      </c>
      <c r="U84" s="134" t="e">
        <f>#REF!</f>
        <v>#REF!</v>
      </c>
      <c r="V84" s="134" t="e">
        <f t="shared" si="5"/>
        <v>#REF!</v>
      </c>
      <c r="W84" s="134" t="e">
        <f t="shared" si="6"/>
        <v>#REF!</v>
      </c>
      <c r="X84" s="134" t="e">
        <f>IF(U84="","",VLOOKUP(U84,TRD!$F$5:$G$349,2,FALSE))</f>
        <v>#REF!</v>
      </c>
      <c r="Y84" s="134" t="e">
        <f>IF(U84="","",VLOOKUP(U84,TRD!$F$5:$T$349,5,FALSE))</f>
        <v>#REF!</v>
      </c>
      <c r="Z84" s="134" t="e">
        <f>IF(U84="","",VLOOKUP(U84,TRD_ORI!$E:$S,10,FALSE))</f>
        <v>#REF!</v>
      </c>
      <c r="AA84" s="134" t="e">
        <f>IF(U84="","",VLOOKUP(U84,TRD!F82:T426,15,FALSE))</f>
        <v>#REF!</v>
      </c>
    </row>
    <row r="85" spans="2:27" ht="105" customHeight="1">
      <c r="B85" s="193" t="e">
        <f>IF(#REF!="","",#REF!)</f>
        <v>#REF!</v>
      </c>
      <c r="C85" s="125" t="e">
        <f>IF(#REF!="","",#REF!)</f>
        <v>#REF!</v>
      </c>
      <c r="D85" s="125" t="e">
        <f>IF(#REF!="","",#REF!)</f>
        <v>#REF!</v>
      </c>
      <c r="E85" s="125" t="e">
        <f>IF(#REF!="","",#REF!)</f>
        <v>#REF!</v>
      </c>
      <c r="F85" s="125" t="e">
        <f>IF(#REF!="","",#REF!)</f>
        <v>#REF!</v>
      </c>
      <c r="G85" s="125" t="e">
        <f>IF(#REF!="","",#REF!)</f>
        <v>#REF!</v>
      </c>
      <c r="H85" s="125" t="e">
        <f>IF(#REF!="","",CONCATENATE(#REF!," - ",#REF!))</f>
        <v>#REF!</v>
      </c>
      <c r="I85" s="125" t="e">
        <f>IF(#REF!="","",#REF!)</f>
        <v>#REF!</v>
      </c>
      <c r="J85" s="125" t="e">
        <f>IF(#REF!="","",#REF!)</f>
        <v>#REF!</v>
      </c>
      <c r="K85" s="125" t="e">
        <f>IF(#REF!="","",#REF!)</f>
        <v>#REF!</v>
      </c>
      <c r="L85" s="125" t="e">
        <f>IF(#REF!="","",#REF!)</f>
        <v>#REF!</v>
      </c>
      <c r="M85" s="129" t="e">
        <f>IF(#REF!="","",#REF!)</f>
        <v>#REF!</v>
      </c>
      <c r="N85" s="130" t="e">
        <f>IF(#REF!="","",#REF!)</f>
        <v>#REF!</v>
      </c>
      <c r="O85" s="125" t="e">
        <f>IF(#REF!="","",#REF!)</f>
        <v>#REF!</v>
      </c>
      <c r="P85" s="125" t="e">
        <f>IF(#REF!="","",#REF!)</f>
        <v>#REF!</v>
      </c>
      <c r="Q85" s="125" t="e">
        <f>IF(#REF!="","",#REF!)</f>
        <v>#REF!</v>
      </c>
      <c r="R85" s="125" t="e">
        <f>IF(#REF!="","",#REF!)</f>
        <v>#REF!</v>
      </c>
      <c r="S85" s="129" t="e">
        <f>IF(#REF!="","",#REF!)</f>
        <v>#REF!</v>
      </c>
      <c r="T85" s="134" t="e">
        <f>IF(#REF!="","",IF(#REF!="#N/A","NO","SI"))</f>
        <v>#REF!</v>
      </c>
      <c r="U85" s="134" t="e">
        <f>#REF!</f>
        <v>#REF!</v>
      </c>
      <c r="V85" s="134" t="e">
        <f t="shared" si="5"/>
        <v>#REF!</v>
      </c>
      <c r="W85" s="134" t="e">
        <f t="shared" si="6"/>
        <v>#REF!</v>
      </c>
      <c r="X85" s="134" t="e">
        <f>IF(U85="","",VLOOKUP(U85,TRD!$F$5:$G$349,2,FALSE))</f>
        <v>#REF!</v>
      </c>
      <c r="Y85" s="134" t="e">
        <f>IF(U85="","",VLOOKUP(U85,TRD!$F$5:$T$349,5,FALSE))</f>
        <v>#REF!</v>
      </c>
      <c r="Z85" s="134" t="e">
        <f>IF(U85="","",VLOOKUP(U85,TRD_ORI!$E:$S,10,FALSE))</f>
        <v>#REF!</v>
      </c>
      <c r="AA85" s="134" t="e">
        <f>IF(U85="","",VLOOKUP(U85,TRD!F83:T427,15,FALSE))</f>
        <v>#REF!</v>
      </c>
    </row>
    <row r="86" spans="2:27" ht="105" customHeight="1">
      <c r="B86" s="193" t="e">
        <f>IF(#REF!="","",#REF!)</f>
        <v>#REF!</v>
      </c>
      <c r="C86" s="125" t="e">
        <f>IF(#REF!="","",#REF!)</f>
        <v>#REF!</v>
      </c>
      <c r="D86" s="125" t="e">
        <f>IF(#REF!="","",#REF!)</f>
        <v>#REF!</v>
      </c>
      <c r="E86" s="125" t="e">
        <f>IF(#REF!="","",#REF!)</f>
        <v>#REF!</v>
      </c>
      <c r="F86" s="125" t="e">
        <f>IF(#REF!="","",#REF!)</f>
        <v>#REF!</v>
      </c>
      <c r="G86" s="125" t="e">
        <f>IF(#REF!="","",#REF!)</f>
        <v>#REF!</v>
      </c>
      <c r="H86" s="125" t="e">
        <f>IF(#REF!="","",CONCATENATE(#REF!," - ",#REF!))</f>
        <v>#REF!</v>
      </c>
      <c r="I86" s="125" t="e">
        <f>IF(#REF!="","",#REF!)</f>
        <v>#REF!</v>
      </c>
      <c r="J86" s="125" t="e">
        <f>IF(#REF!="","",#REF!)</f>
        <v>#REF!</v>
      </c>
      <c r="K86" s="125" t="e">
        <f>IF(#REF!="","",#REF!)</f>
        <v>#REF!</v>
      </c>
      <c r="L86" s="125" t="e">
        <f>IF(#REF!="","",#REF!)</f>
        <v>#REF!</v>
      </c>
      <c r="M86" s="129" t="e">
        <f>IF(#REF!="","",#REF!)</f>
        <v>#REF!</v>
      </c>
      <c r="N86" s="130" t="e">
        <f>IF(#REF!="","",#REF!)</f>
        <v>#REF!</v>
      </c>
      <c r="O86" s="125" t="e">
        <f>IF(#REF!="","",#REF!)</f>
        <v>#REF!</v>
      </c>
      <c r="P86" s="125" t="e">
        <f>IF(#REF!="","",#REF!)</f>
        <v>#REF!</v>
      </c>
      <c r="Q86" s="125" t="e">
        <f>IF(#REF!="","",#REF!)</f>
        <v>#REF!</v>
      </c>
      <c r="R86" s="125" t="e">
        <f>IF(#REF!="","",#REF!)</f>
        <v>#REF!</v>
      </c>
      <c r="S86" s="129" t="e">
        <f>IF(#REF!="","",#REF!)</f>
        <v>#REF!</v>
      </c>
      <c r="T86" s="134" t="e">
        <f>IF(#REF!="","",IF(#REF!="#N/A","NO","SI"))</f>
        <v>#REF!</v>
      </c>
      <c r="U86" s="134" t="e">
        <f>#REF!</f>
        <v>#REF!</v>
      </c>
      <c r="V86" s="134" t="e">
        <f t="shared" si="5"/>
        <v>#REF!</v>
      </c>
      <c r="W86" s="134" t="e">
        <f t="shared" si="6"/>
        <v>#REF!</v>
      </c>
      <c r="X86" s="134" t="e">
        <f>IF(U86="","",VLOOKUP(U86,TRD!$F$5:$G$349,2,FALSE))</f>
        <v>#REF!</v>
      </c>
      <c r="Y86" s="134" t="e">
        <f>IF(U86="","",VLOOKUP(U86,TRD!$F$5:$T$349,5,FALSE))</f>
        <v>#REF!</v>
      </c>
      <c r="Z86" s="134" t="e">
        <f>IF(U86="","",VLOOKUP(U86,TRD_ORI!$E:$S,10,FALSE))</f>
        <v>#REF!</v>
      </c>
      <c r="AA86" s="134" t="e">
        <f>IF(U86="","",VLOOKUP(U86,TRD!F84:T428,15,FALSE))</f>
        <v>#REF!</v>
      </c>
    </row>
    <row r="87" spans="2:27" ht="105" customHeight="1">
      <c r="B87" s="193" t="e">
        <f>IF(#REF!="","",#REF!)</f>
        <v>#REF!</v>
      </c>
      <c r="C87" s="125" t="e">
        <f>IF(#REF!="","",#REF!)</f>
        <v>#REF!</v>
      </c>
      <c r="D87" s="125" t="e">
        <f>IF(#REF!="","",#REF!)</f>
        <v>#REF!</v>
      </c>
      <c r="E87" s="125" t="e">
        <f>IF(#REF!="","",#REF!)</f>
        <v>#REF!</v>
      </c>
      <c r="F87" s="125" t="e">
        <f>IF(#REF!="","",#REF!)</f>
        <v>#REF!</v>
      </c>
      <c r="G87" s="125" t="e">
        <f>IF(#REF!="","",#REF!)</f>
        <v>#REF!</v>
      </c>
      <c r="H87" s="125" t="e">
        <f>IF(#REF!="","",CONCATENATE(#REF!," - ",#REF!))</f>
        <v>#REF!</v>
      </c>
      <c r="I87" s="125" t="e">
        <f>IF(#REF!="","",#REF!)</f>
        <v>#REF!</v>
      </c>
      <c r="J87" s="125" t="e">
        <f>IF(#REF!="","",#REF!)</f>
        <v>#REF!</v>
      </c>
      <c r="K87" s="125" t="e">
        <f>IF(#REF!="","",#REF!)</f>
        <v>#REF!</v>
      </c>
      <c r="L87" s="125" t="e">
        <f>IF(#REF!="","",#REF!)</f>
        <v>#REF!</v>
      </c>
      <c r="M87" s="129" t="e">
        <f>IF(#REF!="","",#REF!)</f>
        <v>#REF!</v>
      </c>
      <c r="N87" s="130" t="e">
        <f>IF(#REF!="","",#REF!)</f>
        <v>#REF!</v>
      </c>
      <c r="O87" s="125" t="e">
        <f>IF(#REF!="","",#REF!)</f>
        <v>#REF!</v>
      </c>
      <c r="P87" s="125" t="e">
        <f>IF(#REF!="","",#REF!)</f>
        <v>#REF!</v>
      </c>
      <c r="Q87" s="125" t="e">
        <f>IF(#REF!="","",#REF!)</f>
        <v>#REF!</v>
      </c>
      <c r="R87" s="125" t="e">
        <f>IF(#REF!="","",#REF!)</f>
        <v>#REF!</v>
      </c>
      <c r="S87" s="129" t="e">
        <f>IF(#REF!="","",#REF!)</f>
        <v>#REF!</v>
      </c>
      <c r="T87" s="134" t="e">
        <f>IF(#REF!="","",IF(#REF!="#N/A","NO","SI"))</f>
        <v>#REF!</v>
      </c>
      <c r="U87" s="134" t="e">
        <f>#REF!</f>
        <v>#REF!</v>
      </c>
      <c r="V87" s="134" t="e">
        <f t="shared" si="5"/>
        <v>#REF!</v>
      </c>
      <c r="W87" s="134" t="e">
        <f t="shared" si="6"/>
        <v>#REF!</v>
      </c>
      <c r="X87" s="134" t="e">
        <f>IF(U87="","",VLOOKUP(U87,TRD!$F$5:$G$349,2,FALSE))</f>
        <v>#REF!</v>
      </c>
      <c r="Y87" s="134" t="e">
        <f>IF(U87="","",VLOOKUP(U87,TRD!$F$5:$T$349,5,FALSE))</f>
        <v>#REF!</v>
      </c>
      <c r="Z87" s="134" t="e">
        <f>IF(U87="","",VLOOKUP(U87,TRD_ORI!$E:$S,10,FALSE))</f>
        <v>#REF!</v>
      </c>
      <c r="AA87" s="134" t="e">
        <f>IF(U87="","",VLOOKUP(U87,TRD!F85:T429,15,FALSE))</f>
        <v>#REF!</v>
      </c>
    </row>
    <row r="88" spans="2:27" ht="105" customHeight="1">
      <c r="B88" s="193" t="e">
        <f>IF(#REF!="","",#REF!)</f>
        <v>#REF!</v>
      </c>
      <c r="C88" s="125" t="e">
        <f>IF(#REF!="","",#REF!)</f>
        <v>#REF!</v>
      </c>
      <c r="D88" s="125" t="e">
        <f>IF(#REF!="","",#REF!)</f>
        <v>#REF!</v>
      </c>
      <c r="E88" s="125" t="e">
        <f>IF(#REF!="","",#REF!)</f>
        <v>#REF!</v>
      </c>
      <c r="F88" s="125" t="e">
        <f>IF(#REF!="","",#REF!)</f>
        <v>#REF!</v>
      </c>
      <c r="G88" s="125" t="e">
        <f>IF(#REF!="","",#REF!)</f>
        <v>#REF!</v>
      </c>
      <c r="H88" s="125" t="e">
        <f>IF(#REF!="","",CONCATENATE(#REF!," - ",#REF!))</f>
        <v>#REF!</v>
      </c>
      <c r="I88" s="125" t="e">
        <f>IF(#REF!="","",#REF!)</f>
        <v>#REF!</v>
      </c>
      <c r="J88" s="125" t="e">
        <f>IF(#REF!="","",#REF!)</f>
        <v>#REF!</v>
      </c>
      <c r="K88" s="125" t="e">
        <f>IF(#REF!="","",#REF!)</f>
        <v>#REF!</v>
      </c>
      <c r="L88" s="125" t="e">
        <f>IF(#REF!="","",#REF!)</f>
        <v>#REF!</v>
      </c>
      <c r="M88" s="129" t="e">
        <f>IF(#REF!="","",#REF!)</f>
        <v>#REF!</v>
      </c>
      <c r="N88" s="130" t="e">
        <f>IF(#REF!="","",#REF!)</f>
        <v>#REF!</v>
      </c>
      <c r="O88" s="125" t="e">
        <f>IF(#REF!="","",#REF!)</f>
        <v>#REF!</v>
      </c>
      <c r="P88" s="125" t="e">
        <f>IF(#REF!="","",#REF!)</f>
        <v>#REF!</v>
      </c>
      <c r="Q88" s="125" t="e">
        <f>IF(#REF!="","",#REF!)</f>
        <v>#REF!</v>
      </c>
      <c r="R88" s="125" t="e">
        <f>IF(#REF!="","",#REF!)</f>
        <v>#REF!</v>
      </c>
      <c r="S88" s="129" t="e">
        <f>IF(#REF!="","",#REF!)</f>
        <v>#REF!</v>
      </c>
      <c r="T88" s="134" t="e">
        <f>IF(#REF!="","",IF(#REF!="#N/A","NO","SI"))</f>
        <v>#REF!</v>
      </c>
      <c r="U88" s="134" t="e">
        <f>#REF!</f>
        <v>#REF!</v>
      </c>
      <c r="V88" s="134" t="e">
        <f t="shared" si="5"/>
        <v>#REF!</v>
      </c>
      <c r="W88" s="134" t="e">
        <f t="shared" si="6"/>
        <v>#REF!</v>
      </c>
      <c r="X88" s="134" t="e">
        <f>IF(U88="","",VLOOKUP(U88,TRD!$F$5:$G$349,2,FALSE))</f>
        <v>#REF!</v>
      </c>
      <c r="Y88" s="134" t="e">
        <f>IF(U88="","",VLOOKUP(U88,TRD!$F$5:$T$349,5,FALSE))</f>
        <v>#REF!</v>
      </c>
      <c r="Z88" s="134" t="e">
        <f>IF(U88="","",VLOOKUP(U88,TRD_ORI!$E:$S,10,FALSE))</f>
        <v>#REF!</v>
      </c>
      <c r="AA88" s="134" t="e">
        <f>IF(U88="","",VLOOKUP(U88,TRD!F86:T430,15,FALSE))</f>
        <v>#REF!</v>
      </c>
    </row>
    <row r="89" spans="2:27" ht="105" customHeight="1">
      <c r="B89" s="193" t="e">
        <f>IF(#REF!="","",#REF!)</f>
        <v>#REF!</v>
      </c>
      <c r="C89" s="125" t="e">
        <f>IF(#REF!="","",#REF!)</f>
        <v>#REF!</v>
      </c>
      <c r="D89" s="125" t="e">
        <f>IF(#REF!="","",#REF!)</f>
        <v>#REF!</v>
      </c>
      <c r="E89" s="125" t="e">
        <f>IF(#REF!="","",#REF!)</f>
        <v>#REF!</v>
      </c>
      <c r="F89" s="125" t="e">
        <f>IF(#REF!="","",#REF!)</f>
        <v>#REF!</v>
      </c>
      <c r="G89" s="125" t="e">
        <f>IF(#REF!="","",#REF!)</f>
        <v>#REF!</v>
      </c>
      <c r="H89" s="125" t="e">
        <f>IF(#REF!="","",CONCATENATE(#REF!," - ",#REF!))</f>
        <v>#REF!</v>
      </c>
      <c r="I89" s="125" t="e">
        <f>IF(#REF!="","",#REF!)</f>
        <v>#REF!</v>
      </c>
      <c r="J89" s="125" t="e">
        <f>IF(#REF!="","",#REF!)</f>
        <v>#REF!</v>
      </c>
      <c r="K89" s="125" t="e">
        <f>IF(#REF!="","",#REF!)</f>
        <v>#REF!</v>
      </c>
      <c r="L89" s="125" t="e">
        <f>IF(#REF!="","",#REF!)</f>
        <v>#REF!</v>
      </c>
      <c r="M89" s="129" t="e">
        <f>IF(#REF!="","",#REF!)</f>
        <v>#REF!</v>
      </c>
      <c r="N89" s="130" t="e">
        <f>IF(#REF!="","",#REF!)</f>
        <v>#REF!</v>
      </c>
      <c r="O89" s="125" t="e">
        <f>IF(#REF!="","",#REF!)</f>
        <v>#REF!</v>
      </c>
      <c r="P89" s="125" t="e">
        <f>IF(#REF!="","",#REF!)</f>
        <v>#REF!</v>
      </c>
      <c r="Q89" s="125" t="e">
        <f>IF(#REF!="","",#REF!)</f>
        <v>#REF!</v>
      </c>
      <c r="R89" s="125" t="e">
        <f>IF(#REF!="","",#REF!)</f>
        <v>#REF!</v>
      </c>
      <c r="S89" s="129" t="e">
        <f>IF(#REF!="","",#REF!)</f>
        <v>#REF!</v>
      </c>
      <c r="T89" s="134" t="e">
        <f>IF(#REF!="","",IF(#REF!="#N/A","NO","SI"))</f>
        <v>#REF!</v>
      </c>
      <c r="U89" s="134" t="e">
        <f>#REF!</f>
        <v>#REF!</v>
      </c>
      <c r="V89" s="134" t="e">
        <f t="shared" ref="V89:V152" si="7">LEFT(U89,4)</f>
        <v>#REF!</v>
      </c>
      <c r="W89" s="134" t="e">
        <f t="shared" ref="W89:W152" si="8">RIGHT(U89,4)</f>
        <v>#REF!</v>
      </c>
      <c r="X89" s="134" t="e">
        <f>IF(U89="","",VLOOKUP(U89,TRD!$F$5:$G$349,2,FALSE))</f>
        <v>#REF!</v>
      </c>
      <c r="Y89" s="134" t="e">
        <f>IF(U89="","",VLOOKUP(U89,TRD!$F$5:$T$349,5,FALSE))</f>
        <v>#REF!</v>
      </c>
      <c r="Z89" s="134" t="e">
        <f>IF(U89="","",VLOOKUP(U89,TRD_ORI!$E:$S,10,FALSE))</f>
        <v>#REF!</v>
      </c>
      <c r="AA89" s="134" t="e">
        <f>IF(U89="","",VLOOKUP(U89,TRD!F87:T431,15,FALSE))</f>
        <v>#REF!</v>
      </c>
    </row>
    <row r="90" spans="2:27" ht="105" customHeight="1">
      <c r="B90" s="193" t="e">
        <f>IF(#REF!="","",#REF!)</f>
        <v>#REF!</v>
      </c>
      <c r="C90" s="125" t="e">
        <f>IF(#REF!="","",#REF!)</f>
        <v>#REF!</v>
      </c>
      <c r="D90" s="125" t="e">
        <f>IF(#REF!="","",#REF!)</f>
        <v>#REF!</v>
      </c>
      <c r="E90" s="125" t="e">
        <f>IF(#REF!="","",#REF!)</f>
        <v>#REF!</v>
      </c>
      <c r="F90" s="125" t="e">
        <f>IF(#REF!="","",#REF!)</f>
        <v>#REF!</v>
      </c>
      <c r="G90" s="125" t="e">
        <f>IF(#REF!="","",#REF!)</f>
        <v>#REF!</v>
      </c>
      <c r="H90" s="125" t="e">
        <f>IF(#REF!="","",CONCATENATE(#REF!," - ",#REF!))</f>
        <v>#REF!</v>
      </c>
      <c r="I90" s="125" t="e">
        <f>IF(#REF!="","",#REF!)</f>
        <v>#REF!</v>
      </c>
      <c r="J90" s="125" t="e">
        <f>IF(#REF!="","",#REF!)</f>
        <v>#REF!</v>
      </c>
      <c r="K90" s="125" t="e">
        <f>IF(#REF!="","",#REF!)</f>
        <v>#REF!</v>
      </c>
      <c r="L90" s="125" t="e">
        <f>IF(#REF!="","",#REF!)</f>
        <v>#REF!</v>
      </c>
      <c r="M90" s="129" t="e">
        <f>IF(#REF!="","",#REF!)</f>
        <v>#REF!</v>
      </c>
      <c r="N90" s="130" t="e">
        <f>IF(#REF!="","",#REF!)</f>
        <v>#REF!</v>
      </c>
      <c r="O90" s="125" t="e">
        <f>IF(#REF!="","",#REF!)</f>
        <v>#REF!</v>
      </c>
      <c r="P90" s="125" t="e">
        <f>IF(#REF!="","",#REF!)</f>
        <v>#REF!</v>
      </c>
      <c r="Q90" s="125" t="e">
        <f>IF(#REF!="","",#REF!)</f>
        <v>#REF!</v>
      </c>
      <c r="R90" s="125" t="e">
        <f>IF(#REF!="","",#REF!)</f>
        <v>#REF!</v>
      </c>
      <c r="S90" s="129" t="e">
        <f>IF(#REF!="","",#REF!)</f>
        <v>#REF!</v>
      </c>
      <c r="T90" s="134" t="e">
        <f>IF(#REF!="","",IF(#REF!="#N/A","NO","SI"))</f>
        <v>#REF!</v>
      </c>
      <c r="U90" s="134" t="e">
        <f>#REF!</f>
        <v>#REF!</v>
      </c>
      <c r="V90" s="134" t="e">
        <f t="shared" si="7"/>
        <v>#REF!</v>
      </c>
      <c r="W90" s="134" t="e">
        <f t="shared" si="8"/>
        <v>#REF!</v>
      </c>
      <c r="X90" s="134" t="e">
        <f>IF(U90="","",VLOOKUP(U90,TRD!$F$5:$G$349,2,FALSE))</f>
        <v>#REF!</v>
      </c>
      <c r="Y90" s="134" t="e">
        <f>IF(U90="","",VLOOKUP(U90,TRD!$F$5:$T$349,5,FALSE))</f>
        <v>#REF!</v>
      </c>
      <c r="Z90" s="134" t="e">
        <f>IF(U90="","",VLOOKUP(U90,TRD_ORI!$E:$S,10,FALSE))</f>
        <v>#REF!</v>
      </c>
      <c r="AA90" s="134" t="e">
        <f>IF(U90="","",VLOOKUP(U90,TRD!F88:T432,15,FALSE))</f>
        <v>#REF!</v>
      </c>
    </row>
    <row r="91" spans="2:27" ht="75">
      <c r="B91" s="193" t="e">
        <f>IF(#REF!="","",#REF!)</f>
        <v>#REF!</v>
      </c>
      <c r="C91" s="125" t="e">
        <f>IF(#REF!="","",#REF!)</f>
        <v>#REF!</v>
      </c>
      <c r="D91" s="125" t="e">
        <f>IF(#REF!="","",#REF!)</f>
        <v>#REF!</v>
      </c>
      <c r="E91" s="125" t="e">
        <f>IF(#REF!="","",#REF!)</f>
        <v>#REF!</v>
      </c>
      <c r="F91" s="125" t="e">
        <f>IF(#REF!="","",#REF!)</f>
        <v>#REF!</v>
      </c>
      <c r="G91" s="125" t="e">
        <f>IF(#REF!="","",#REF!)</f>
        <v>#REF!</v>
      </c>
      <c r="H91" s="125" t="e">
        <f>IF(#REF!="","",CONCATENATE(#REF!," - ",#REF!))</f>
        <v>#REF!</v>
      </c>
      <c r="I91" s="125" t="e">
        <f>IF(#REF!="","",#REF!)</f>
        <v>#REF!</v>
      </c>
      <c r="J91" s="125" t="e">
        <f>IF(#REF!="","",#REF!)</f>
        <v>#REF!</v>
      </c>
      <c r="K91" s="125" t="e">
        <f>IF(#REF!="","",#REF!)</f>
        <v>#REF!</v>
      </c>
      <c r="L91" s="125" t="e">
        <f>IF(#REF!="","",#REF!)</f>
        <v>#REF!</v>
      </c>
      <c r="M91" s="129" t="e">
        <f>IF(#REF!="","",#REF!)</f>
        <v>#REF!</v>
      </c>
      <c r="N91" s="130" t="e">
        <f>IF(#REF!="","",#REF!)</f>
        <v>#REF!</v>
      </c>
      <c r="O91" s="125" t="e">
        <f>IF(#REF!="","",#REF!)</f>
        <v>#REF!</v>
      </c>
      <c r="P91" s="125" t="e">
        <f>IF(#REF!="","",#REF!)</f>
        <v>#REF!</v>
      </c>
      <c r="Q91" s="125" t="e">
        <f>IF(#REF!="","",#REF!)</f>
        <v>#REF!</v>
      </c>
      <c r="R91" s="125" t="e">
        <f>IF(#REF!="","",#REF!)</f>
        <v>#REF!</v>
      </c>
      <c r="S91" s="129" t="e">
        <f>IF(#REF!="","",#REF!)</f>
        <v>#REF!</v>
      </c>
      <c r="T91" s="134" t="e">
        <f>IF(#REF!="","",IF(#REF!="#N/A","NO","SI"))</f>
        <v>#REF!</v>
      </c>
      <c r="U91" s="134" t="e">
        <f>#REF!</f>
        <v>#REF!</v>
      </c>
      <c r="V91" s="134" t="e">
        <f t="shared" si="7"/>
        <v>#REF!</v>
      </c>
      <c r="W91" s="134" t="e">
        <f t="shared" si="8"/>
        <v>#REF!</v>
      </c>
      <c r="X91" s="134" t="e">
        <f>IF(U91="","",VLOOKUP(U91,TRD!$F$5:$G$349,2,FALSE))</f>
        <v>#REF!</v>
      </c>
      <c r="Y91" s="134" t="e">
        <f>IF(U91="","",VLOOKUP(U91,TRD!$F$5:$T$349,5,FALSE))</f>
        <v>#REF!</v>
      </c>
      <c r="Z91" s="134" t="e">
        <f>IF(U91="","",VLOOKUP(U91,TRD_ORI!$E:$S,10,FALSE))</f>
        <v>#REF!</v>
      </c>
      <c r="AA91" s="134" t="e">
        <f>IF(U91="","",VLOOKUP(U91,TRD!F89:T433,15,FALSE))</f>
        <v>#REF!</v>
      </c>
    </row>
    <row r="92" spans="2:27" ht="60">
      <c r="B92" s="193" t="e">
        <f>IF(#REF!="","",#REF!)</f>
        <v>#REF!</v>
      </c>
      <c r="C92" s="125" t="e">
        <f>IF(#REF!="","",#REF!)</f>
        <v>#REF!</v>
      </c>
      <c r="D92" s="125" t="e">
        <f>IF(#REF!="","",#REF!)</f>
        <v>#REF!</v>
      </c>
      <c r="E92" s="125" t="e">
        <f>IF(#REF!="","",#REF!)</f>
        <v>#REF!</v>
      </c>
      <c r="F92" s="125" t="e">
        <f>IF(#REF!="","",#REF!)</f>
        <v>#REF!</v>
      </c>
      <c r="G92" s="125" t="e">
        <f>IF(#REF!="","",#REF!)</f>
        <v>#REF!</v>
      </c>
      <c r="H92" s="125" t="e">
        <f>IF(#REF!="","",CONCATENATE(#REF!," - ",#REF!))</f>
        <v>#REF!</v>
      </c>
      <c r="I92" s="125" t="e">
        <f>IF(#REF!="","",#REF!)</f>
        <v>#REF!</v>
      </c>
      <c r="J92" s="125" t="e">
        <f>IF(#REF!="","",#REF!)</f>
        <v>#REF!</v>
      </c>
      <c r="K92" s="125" t="e">
        <f>IF(#REF!="","",#REF!)</f>
        <v>#REF!</v>
      </c>
      <c r="L92" s="125" t="e">
        <f>IF(#REF!="","",#REF!)</f>
        <v>#REF!</v>
      </c>
      <c r="M92" s="129" t="e">
        <f>IF(#REF!="","",#REF!)</f>
        <v>#REF!</v>
      </c>
      <c r="N92" s="130" t="e">
        <f>IF(#REF!="","",#REF!)</f>
        <v>#REF!</v>
      </c>
      <c r="O92" s="125" t="e">
        <f>IF(#REF!="","",#REF!)</f>
        <v>#REF!</v>
      </c>
      <c r="P92" s="125" t="e">
        <f>IF(#REF!="","",#REF!)</f>
        <v>#REF!</v>
      </c>
      <c r="Q92" s="125" t="e">
        <f>IF(#REF!="","",#REF!)</f>
        <v>#REF!</v>
      </c>
      <c r="R92" s="125" t="e">
        <f>IF(#REF!="","",#REF!)</f>
        <v>#REF!</v>
      </c>
      <c r="S92" s="129" t="e">
        <f>IF(#REF!="","",#REF!)</f>
        <v>#REF!</v>
      </c>
      <c r="T92" s="134" t="e">
        <f>IF(#REF!="","",IF(#REF!="#N/A","NO","SI"))</f>
        <v>#REF!</v>
      </c>
      <c r="U92" s="134" t="e">
        <f>#REF!</f>
        <v>#REF!</v>
      </c>
      <c r="V92" s="134" t="e">
        <f t="shared" si="7"/>
        <v>#REF!</v>
      </c>
      <c r="W92" s="134" t="e">
        <f t="shared" si="8"/>
        <v>#REF!</v>
      </c>
      <c r="X92" s="134" t="e">
        <f>IF(U92="","",VLOOKUP(U92,TRD!$F$5:$G$349,2,FALSE))</f>
        <v>#REF!</v>
      </c>
      <c r="Y92" s="134" t="e">
        <f>IF(U92="","",VLOOKUP(U92,TRD!$F$5:$T$349,5,FALSE))</f>
        <v>#REF!</v>
      </c>
      <c r="Z92" s="134" t="e">
        <f>IF(U92="","",VLOOKUP(U92,TRD_ORI!$E:$S,10,FALSE))</f>
        <v>#REF!</v>
      </c>
      <c r="AA92" s="134" t="e">
        <f>IF(U92="","",VLOOKUP(U92,TRD!F90:T434,15,FALSE))</f>
        <v>#REF!</v>
      </c>
    </row>
    <row r="93" spans="2:27" ht="60">
      <c r="B93" s="193" t="e">
        <f>IF(#REF!="","",#REF!)</f>
        <v>#REF!</v>
      </c>
      <c r="C93" s="125" t="e">
        <f>IF(#REF!="","",#REF!)</f>
        <v>#REF!</v>
      </c>
      <c r="D93" s="125" t="e">
        <f>IF(#REF!="","",#REF!)</f>
        <v>#REF!</v>
      </c>
      <c r="E93" s="125" t="e">
        <f>IF(#REF!="","",#REF!)</f>
        <v>#REF!</v>
      </c>
      <c r="F93" s="125" t="e">
        <f>IF(#REF!="","",#REF!)</f>
        <v>#REF!</v>
      </c>
      <c r="G93" s="125" t="e">
        <f>IF(#REF!="","",#REF!)</f>
        <v>#REF!</v>
      </c>
      <c r="H93" s="125" t="e">
        <f>IF(#REF!="","",CONCATENATE(#REF!," - ",#REF!))</f>
        <v>#REF!</v>
      </c>
      <c r="I93" s="125" t="e">
        <f>IF(#REF!="","",#REF!)</f>
        <v>#REF!</v>
      </c>
      <c r="J93" s="125" t="e">
        <f>IF(#REF!="","",#REF!)</f>
        <v>#REF!</v>
      </c>
      <c r="K93" s="125" t="e">
        <f>IF(#REF!="","",#REF!)</f>
        <v>#REF!</v>
      </c>
      <c r="L93" s="125" t="e">
        <f>IF(#REF!="","",#REF!)</f>
        <v>#REF!</v>
      </c>
      <c r="M93" s="129" t="e">
        <f>IF(#REF!="","",#REF!)</f>
        <v>#REF!</v>
      </c>
      <c r="N93" s="130" t="e">
        <f>IF(#REF!="","",#REF!)</f>
        <v>#REF!</v>
      </c>
      <c r="O93" s="125" t="e">
        <f>IF(#REF!="","",#REF!)</f>
        <v>#REF!</v>
      </c>
      <c r="P93" s="125" t="e">
        <f>IF(#REF!="","",#REF!)</f>
        <v>#REF!</v>
      </c>
      <c r="Q93" s="125" t="e">
        <f>IF(#REF!="","",#REF!)</f>
        <v>#REF!</v>
      </c>
      <c r="R93" s="125" t="e">
        <f>IF(#REF!="","",#REF!)</f>
        <v>#REF!</v>
      </c>
      <c r="S93" s="129" t="e">
        <f>IF(#REF!="","",#REF!)</f>
        <v>#REF!</v>
      </c>
      <c r="T93" s="134" t="e">
        <f>IF(#REF!="","",IF(#REF!="#N/A","NO","SI"))</f>
        <v>#REF!</v>
      </c>
      <c r="U93" s="134" t="e">
        <f>#REF!</f>
        <v>#REF!</v>
      </c>
      <c r="V93" s="134" t="e">
        <f t="shared" si="7"/>
        <v>#REF!</v>
      </c>
      <c r="W93" s="134" t="e">
        <f t="shared" si="8"/>
        <v>#REF!</v>
      </c>
      <c r="X93" s="134" t="e">
        <f>IF(U93="","",VLOOKUP(U93,TRD!$F$5:$G$349,2,FALSE))</f>
        <v>#REF!</v>
      </c>
      <c r="Y93" s="134" t="e">
        <f>IF(U93="","",VLOOKUP(U93,TRD!$F$5:$T$349,5,FALSE))</f>
        <v>#REF!</v>
      </c>
      <c r="Z93" s="134" t="e">
        <f>IF(U93="","",VLOOKUP(U93,TRD_ORI!$E:$S,10,FALSE))</f>
        <v>#REF!</v>
      </c>
      <c r="AA93" s="134" t="e">
        <f>IF(U93="","",VLOOKUP(U93,TRD!F91:T435,15,FALSE))</f>
        <v>#REF!</v>
      </c>
    </row>
    <row r="94" spans="2:27" ht="60">
      <c r="B94" s="193" t="e">
        <f>IF(#REF!="","",#REF!)</f>
        <v>#REF!</v>
      </c>
      <c r="C94" s="125" t="e">
        <f>IF(#REF!="","",#REF!)</f>
        <v>#REF!</v>
      </c>
      <c r="D94" s="125" t="e">
        <f>IF(#REF!="","",#REF!)</f>
        <v>#REF!</v>
      </c>
      <c r="E94" s="125" t="e">
        <f>IF(#REF!="","",#REF!)</f>
        <v>#REF!</v>
      </c>
      <c r="F94" s="125" t="e">
        <f>IF(#REF!="","",#REF!)</f>
        <v>#REF!</v>
      </c>
      <c r="G94" s="125" t="e">
        <f>IF(#REF!="","",#REF!)</f>
        <v>#REF!</v>
      </c>
      <c r="H94" s="125" t="e">
        <f>IF(#REF!="","",CONCATENATE(#REF!," - ",#REF!))</f>
        <v>#REF!</v>
      </c>
      <c r="I94" s="125" t="e">
        <f>IF(#REF!="","",#REF!)</f>
        <v>#REF!</v>
      </c>
      <c r="J94" s="125" t="e">
        <f>IF(#REF!="","",#REF!)</f>
        <v>#REF!</v>
      </c>
      <c r="K94" s="125" t="e">
        <f>IF(#REF!="","",#REF!)</f>
        <v>#REF!</v>
      </c>
      <c r="L94" s="125" t="e">
        <f>IF(#REF!="","",#REF!)</f>
        <v>#REF!</v>
      </c>
      <c r="M94" s="129" t="e">
        <f>IF(#REF!="","",#REF!)</f>
        <v>#REF!</v>
      </c>
      <c r="N94" s="130" t="e">
        <f>IF(#REF!="","",#REF!)</f>
        <v>#REF!</v>
      </c>
      <c r="O94" s="125" t="e">
        <f>IF(#REF!="","",#REF!)</f>
        <v>#REF!</v>
      </c>
      <c r="P94" s="125" t="e">
        <f>IF(#REF!="","",#REF!)</f>
        <v>#REF!</v>
      </c>
      <c r="Q94" s="125" t="e">
        <f>IF(#REF!="","",#REF!)</f>
        <v>#REF!</v>
      </c>
      <c r="R94" s="125" t="e">
        <f>IF(#REF!="","",#REF!)</f>
        <v>#REF!</v>
      </c>
      <c r="S94" s="129" t="e">
        <f>IF(#REF!="","",#REF!)</f>
        <v>#REF!</v>
      </c>
      <c r="T94" s="134" t="e">
        <f>IF(#REF!="","",IF(#REF!="#N/A","NO","SI"))</f>
        <v>#REF!</v>
      </c>
      <c r="U94" s="134" t="e">
        <f>#REF!</f>
        <v>#REF!</v>
      </c>
      <c r="V94" s="134" t="e">
        <f t="shared" si="7"/>
        <v>#REF!</v>
      </c>
      <c r="W94" s="134" t="e">
        <f t="shared" si="8"/>
        <v>#REF!</v>
      </c>
      <c r="X94" s="134" t="e">
        <f>IF(U94="","",VLOOKUP(U94,TRD!$F$5:$G$349,2,FALSE))</f>
        <v>#REF!</v>
      </c>
      <c r="Y94" s="134" t="e">
        <f>IF(U94="","",VLOOKUP(U94,TRD!$F$5:$T$349,5,FALSE))</f>
        <v>#REF!</v>
      </c>
      <c r="Z94" s="134" t="e">
        <f>IF(U94="","",VLOOKUP(U94,TRD_ORI!$E:$S,10,FALSE))</f>
        <v>#REF!</v>
      </c>
      <c r="AA94" s="134" t="e">
        <f>IF(U94="","",VLOOKUP(U94,TRD!F92:T436,15,FALSE))</f>
        <v>#REF!</v>
      </c>
    </row>
    <row r="95" spans="2:27" ht="60">
      <c r="B95" s="193" t="e">
        <f>IF(#REF!="","",#REF!)</f>
        <v>#REF!</v>
      </c>
      <c r="C95" s="125" t="e">
        <f>IF(#REF!="","",#REF!)</f>
        <v>#REF!</v>
      </c>
      <c r="D95" s="125" t="e">
        <f>IF(#REF!="","",#REF!)</f>
        <v>#REF!</v>
      </c>
      <c r="E95" s="125" t="e">
        <f>IF(#REF!="","",#REF!)</f>
        <v>#REF!</v>
      </c>
      <c r="F95" s="125" t="e">
        <f>IF(#REF!="","",#REF!)</f>
        <v>#REF!</v>
      </c>
      <c r="G95" s="125" t="e">
        <f>IF(#REF!="","",#REF!)</f>
        <v>#REF!</v>
      </c>
      <c r="H95" s="125" t="e">
        <f>IF(#REF!="","",CONCATENATE(#REF!," - ",#REF!))</f>
        <v>#REF!</v>
      </c>
      <c r="I95" s="125" t="e">
        <f>IF(#REF!="","",#REF!)</f>
        <v>#REF!</v>
      </c>
      <c r="J95" s="125" t="e">
        <f>IF(#REF!="","",#REF!)</f>
        <v>#REF!</v>
      </c>
      <c r="K95" s="125" t="e">
        <f>IF(#REF!="","",#REF!)</f>
        <v>#REF!</v>
      </c>
      <c r="L95" s="125" t="e">
        <f>IF(#REF!="","",#REF!)</f>
        <v>#REF!</v>
      </c>
      <c r="M95" s="129" t="e">
        <f>IF(#REF!="","",#REF!)</f>
        <v>#REF!</v>
      </c>
      <c r="N95" s="130" t="e">
        <f>IF(#REF!="","",#REF!)</f>
        <v>#REF!</v>
      </c>
      <c r="O95" s="125" t="e">
        <f>IF(#REF!="","",#REF!)</f>
        <v>#REF!</v>
      </c>
      <c r="P95" s="125" t="e">
        <f>IF(#REF!="","",#REF!)</f>
        <v>#REF!</v>
      </c>
      <c r="Q95" s="125" t="e">
        <f>IF(#REF!="","",#REF!)</f>
        <v>#REF!</v>
      </c>
      <c r="R95" s="125" t="e">
        <f>IF(#REF!="","",#REF!)</f>
        <v>#REF!</v>
      </c>
      <c r="S95" s="129" t="e">
        <f>IF(#REF!="","",#REF!)</f>
        <v>#REF!</v>
      </c>
      <c r="T95" s="134" t="e">
        <f>IF(#REF!="","",IF(#REF!="#N/A","NO","SI"))</f>
        <v>#REF!</v>
      </c>
      <c r="U95" s="134" t="e">
        <f>#REF!</f>
        <v>#REF!</v>
      </c>
      <c r="V95" s="134" t="e">
        <f t="shared" si="7"/>
        <v>#REF!</v>
      </c>
      <c r="W95" s="134" t="e">
        <f t="shared" si="8"/>
        <v>#REF!</v>
      </c>
      <c r="X95" s="134" t="e">
        <f>IF(U95="","",VLOOKUP(U95,TRD!$F$5:$G$349,2,FALSE))</f>
        <v>#REF!</v>
      </c>
      <c r="Y95" s="134" t="e">
        <f>IF(U95="","",VLOOKUP(U95,TRD!$F$5:$T$349,5,FALSE))</f>
        <v>#REF!</v>
      </c>
      <c r="Z95" s="134" t="e">
        <f>IF(U95="","",VLOOKUP(U95,TRD_ORI!$E:$S,10,FALSE))</f>
        <v>#REF!</v>
      </c>
      <c r="AA95" s="134" t="e">
        <f>IF(U95="","",VLOOKUP(U95,TRD!F93:T437,15,FALSE))</f>
        <v>#REF!</v>
      </c>
    </row>
    <row r="96" spans="2:27" ht="60">
      <c r="B96" s="193" t="e">
        <f>IF(#REF!="","",#REF!)</f>
        <v>#REF!</v>
      </c>
      <c r="C96" s="125" t="e">
        <f>IF(#REF!="","",#REF!)</f>
        <v>#REF!</v>
      </c>
      <c r="D96" s="125" t="e">
        <f>IF(#REF!="","",#REF!)</f>
        <v>#REF!</v>
      </c>
      <c r="E96" s="125" t="e">
        <f>IF(#REF!="","",#REF!)</f>
        <v>#REF!</v>
      </c>
      <c r="F96" s="125" t="e">
        <f>IF(#REF!="","",#REF!)</f>
        <v>#REF!</v>
      </c>
      <c r="G96" s="125" t="e">
        <f>IF(#REF!="","",#REF!)</f>
        <v>#REF!</v>
      </c>
      <c r="H96" s="125" t="e">
        <f>IF(#REF!="","",CONCATENATE(#REF!," - ",#REF!))</f>
        <v>#REF!</v>
      </c>
      <c r="I96" s="125" t="e">
        <f>IF(#REF!="","",#REF!)</f>
        <v>#REF!</v>
      </c>
      <c r="J96" s="125" t="e">
        <f>IF(#REF!="","",#REF!)</f>
        <v>#REF!</v>
      </c>
      <c r="K96" s="125" t="e">
        <f>IF(#REF!="","",#REF!)</f>
        <v>#REF!</v>
      </c>
      <c r="L96" s="125" t="e">
        <f>IF(#REF!="","",#REF!)</f>
        <v>#REF!</v>
      </c>
      <c r="M96" s="129" t="e">
        <f>IF(#REF!="","",#REF!)</f>
        <v>#REF!</v>
      </c>
      <c r="N96" s="130" t="e">
        <f>IF(#REF!="","",#REF!)</f>
        <v>#REF!</v>
      </c>
      <c r="O96" s="125" t="e">
        <f>IF(#REF!="","",#REF!)</f>
        <v>#REF!</v>
      </c>
      <c r="P96" s="125" t="e">
        <f>IF(#REF!="","",#REF!)</f>
        <v>#REF!</v>
      </c>
      <c r="Q96" s="125" t="e">
        <f>IF(#REF!="","",#REF!)</f>
        <v>#REF!</v>
      </c>
      <c r="R96" s="125" t="e">
        <f>IF(#REF!="","",#REF!)</f>
        <v>#REF!</v>
      </c>
      <c r="S96" s="129" t="e">
        <f>IF(#REF!="","",#REF!)</f>
        <v>#REF!</v>
      </c>
      <c r="T96" s="134" t="e">
        <f>IF(#REF!="","",IF(#REF!="#N/A","NO","SI"))</f>
        <v>#REF!</v>
      </c>
      <c r="U96" s="134" t="e">
        <f>#REF!</f>
        <v>#REF!</v>
      </c>
      <c r="V96" s="134" t="e">
        <f t="shared" si="7"/>
        <v>#REF!</v>
      </c>
      <c r="W96" s="134" t="e">
        <f t="shared" si="8"/>
        <v>#REF!</v>
      </c>
      <c r="X96" s="134" t="e">
        <f>IF(U96="","",VLOOKUP(U96,TRD!$F$5:$G$349,2,FALSE))</f>
        <v>#REF!</v>
      </c>
      <c r="Y96" s="134" t="e">
        <f>IF(U96="","",VLOOKUP(U96,TRD!$F$5:$T$349,5,FALSE))</f>
        <v>#REF!</v>
      </c>
      <c r="Z96" s="134" t="e">
        <f>IF(U96="","",VLOOKUP(U96,TRD_ORI!$E:$S,10,FALSE))</f>
        <v>#REF!</v>
      </c>
      <c r="AA96" s="134" t="e">
        <f>IF(U96="","",VLOOKUP(U96,TRD!F94:T438,15,FALSE))</f>
        <v>#REF!</v>
      </c>
    </row>
    <row r="97" spans="2:27" ht="60">
      <c r="B97" s="193" t="e">
        <f>IF(#REF!="","",#REF!)</f>
        <v>#REF!</v>
      </c>
      <c r="C97" s="125" t="e">
        <f>IF(#REF!="","",#REF!)</f>
        <v>#REF!</v>
      </c>
      <c r="D97" s="125" t="e">
        <f>IF(#REF!="","",#REF!)</f>
        <v>#REF!</v>
      </c>
      <c r="E97" s="125" t="e">
        <f>IF(#REF!="","",#REF!)</f>
        <v>#REF!</v>
      </c>
      <c r="F97" s="125" t="e">
        <f>IF(#REF!="","",#REF!)</f>
        <v>#REF!</v>
      </c>
      <c r="G97" s="125" t="e">
        <f>IF(#REF!="","",#REF!)</f>
        <v>#REF!</v>
      </c>
      <c r="H97" s="125" t="e">
        <f>IF(#REF!="","",CONCATENATE(#REF!," - ",#REF!))</f>
        <v>#REF!</v>
      </c>
      <c r="I97" s="125" t="e">
        <f>IF(#REF!="","",#REF!)</f>
        <v>#REF!</v>
      </c>
      <c r="J97" s="125" t="e">
        <f>IF(#REF!="","",#REF!)</f>
        <v>#REF!</v>
      </c>
      <c r="K97" s="125" t="e">
        <f>IF(#REF!="","",#REF!)</f>
        <v>#REF!</v>
      </c>
      <c r="L97" s="125" t="e">
        <f>IF(#REF!="","",#REF!)</f>
        <v>#REF!</v>
      </c>
      <c r="M97" s="129" t="e">
        <f>IF(#REF!="","",#REF!)</f>
        <v>#REF!</v>
      </c>
      <c r="N97" s="130" t="e">
        <f>IF(#REF!="","",#REF!)</f>
        <v>#REF!</v>
      </c>
      <c r="O97" s="125" t="e">
        <f>IF(#REF!="","",#REF!)</f>
        <v>#REF!</v>
      </c>
      <c r="P97" s="125" t="e">
        <f>IF(#REF!="","",#REF!)</f>
        <v>#REF!</v>
      </c>
      <c r="Q97" s="125" t="e">
        <f>IF(#REF!="","",#REF!)</f>
        <v>#REF!</v>
      </c>
      <c r="R97" s="125" t="e">
        <f>IF(#REF!="","",#REF!)</f>
        <v>#REF!</v>
      </c>
      <c r="S97" s="129" t="e">
        <f>IF(#REF!="","",#REF!)</f>
        <v>#REF!</v>
      </c>
      <c r="T97" s="134" t="e">
        <f>IF(#REF!="","",IF(#REF!="#N/A","NO","SI"))</f>
        <v>#REF!</v>
      </c>
      <c r="U97" s="134" t="e">
        <f>#REF!</f>
        <v>#REF!</v>
      </c>
      <c r="V97" s="134" t="e">
        <f t="shared" si="7"/>
        <v>#REF!</v>
      </c>
      <c r="W97" s="134" t="e">
        <f t="shared" si="8"/>
        <v>#REF!</v>
      </c>
      <c r="X97" s="134" t="e">
        <f>IF(U97="","",VLOOKUP(U97,TRD!$F$5:$G$349,2,FALSE))</f>
        <v>#REF!</v>
      </c>
      <c r="Y97" s="134" t="e">
        <f>IF(U97="","",VLOOKUP(U97,TRD!$F$5:$T$349,5,FALSE))</f>
        <v>#REF!</v>
      </c>
      <c r="Z97" s="134" t="e">
        <f>IF(U97="","",VLOOKUP(U97,TRD_ORI!$E:$S,10,FALSE))</f>
        <v>#REF!</v>
      </c>
      <c r="AA97" s="134" t="e">
        <f>IF(U97="","",VLOOKUP(U97,TRD!F95:T439,15,FALSE))</f>
        <v>#REF!</v>
      </c>
    </row>
    <row r="98" spans="2:27" ht="60">
      <c r="B98" s="193" t="e">
        <f>IF(#REF!="","",#REF!)</f>
        <v>#REF!</v>
      </c>
      <c r="C98" s="125" t="e">
        <f>IF(#REF!="","",#REF!)</f>
        <v>#REF!</v>
      </c>
      <c r="D98" s="125" t="e">
        <f>IF(#REF!="","",#REF!)</f>
        <v>#REF!</v>
      </c>
      <c r="E98" s="125" t="e">
        <f>IF(#REF!="","",#REF!)</f>
        <v>#REF!</v>
      </c>
      <c r="F98" s="125" t="e">
        <f>IF(#REF!="","",#REF!)</f>
        <v>#REF!</v>
      </c>
      <c r="G98" s="125" t="e">
        <f>IF(#REF!="","",#REF!)</f>
        <v>#REF!</v>
      </c>
      <c r="H98" s="125" t="e">
        <f>IF(#REF!="","",CONCATENATE(#REF!," - ",#REF!))</f>
        <v>#REF!</v>
      </c>
      <c r="I98" s="125" t="e">
        <f>IF(#REF!="","",#REF!)</f>
        <v>#REF!</v>
      </c>
      <c r="J98" s="125" t="e">
        <f>IF(#REF!="","",#REF!)</f>
        <v>#REF!</v>
      </c>
      <c r="K98" s="125" t="e">
        <f>IF(#REF!="","",#REF!)</f>
        <v>#REF!</v>
      </c>
      <c r="L98" s="125" t="e">
        <f>IF(#REF!="","",#REF!)</f>
        <v>#REF!</v>
      </c>
      <c r="M98" s="129" t="e">
        <f>IF(#REF!="","",#REF!)</f>
        <v>#REF!</v>
      </c>
      <c r="N98" s="130" t="e">
        <f>IF(#REF!="","",#REF!)</f>
        <v>#REF!</v>
      </c>
      <c r="O98" s="125" t="e">
        <f>IF(#REF!="","",#REF!)</f>
        <v>#REF!</v>
      </c>
      <c r="P98" s="125" t="e">
        <f>IF(#REF!="","",#REF!)</f>
        <v>#REF!</v>
      </c>
      <c r="Q98" s="125" t="e">
        <f>IF(#REF!="","",#REF!)</f>
        <v>#REF!</v>
      </c>
      <c r="R98" s="125" t="e">
        <f>IF(#REF!="","",#REF!)</f>
        <v>#REF!</v>
      </c>
      <c r="S98" s="129" t="e">
        <f>IF(#REF!="","",#REF!)</f>
        <v>#REF!</v>
      </c>
      <c r="T98" s="134" t="e">
        <f>IF(#REF!="","",IF(#REF!="#N/A","NO","SI"))</f>
        <v>#REF!</v>
      </c>
      <c r="U98" s="134" t="e">
        <f>#REF!</f>
        <v>#REF!</v>
      </c>
      <c r="V98" s="134" t="e">
        <f t="shared" si="7"/>
        <v>#REF!</v>
      </c>
      <c r="W98" s="134" t="e">
        <f t="shared" si="8"/>
        <v>#REF!</v>
      </c>
      <c r="X98" s="134" t="e">
        <f>IF(U98="","",VLOOKUP(U98,TRD!$F$5:$G$349,2,FALSE))</f>
        <v>#REF!</v>
      </c>
      <c r="Y98" s="134" t="e">
        <f>IF(U98="","",VLOOKUP(U98,TRD!$F$5:$T$349,5,FALSE))</f>
        <v>#REF!</v>
      </c>
      <c r="Z98" s="134" t="e">
        <f>IF(U98="","",VLOOKUP(U98,TRD_ORI!$E:$S,10,FALSE))</f>
        <v>#REF!</v>
      </c>
      <c r="AA98" s="134" t="e">
        <f>IF(U98="","",VLOOKUP(U98,TRD!F96:T440,15,FALSE))</f>
        <v>#REF!</v>
      </c>
    </row>
    <row r="99" spans="2:27" ht="60">
      <c r="B99" s="193" t="e">
        <f>IF(#REF!="","",#REF!)</f>
        <v>#REF!</v>
      </c>
      <c r="C99" s="125" t="e">
        <f>IF(#REF!="","",#REF!)</f>
        <v>#REF!</v>
      </c>
      <c r="D99" s="125" t="e">
        <f>IF(#REF!="","",#REF!)</f>
        <v>#REF!</v>
      </c>
      <c r="E99" s="125" t="e">
        <f>IF(#REF!="","",#REF!)</f>
        <v>#REF!</v>
      </c>
      <c r="F99" s="125" t="e">
        <f>IF(#REF!="","",#REF!)</f>
        <v>#REF!</v>
      </c>
      <c r="G99" s="125" t="e">
        <f>IF(#REF!="","",#REF!)</f>
        <v>#REF!</v>
      </c>
      <c r="H99" s="125" t="e">
        <f>IF(#REF!="","",CONCATENATE(#REF!," - ",#REF!))</f>
        <v>#REF!</v>
      </c>
      <c r="I99" s="125" t="e">
        <f>IF(#REF!="","",#REF!)</f>
        <v>#REF!</v>
      </c>
      <c r="J99" s="125" t="e">
        <f>IF(#REF!="","",#REF!)</f>
        <v>#REF!</v>
      </c>
      <c r="K99" s="125" t="e">
        <f>IF(#REF!="","",#REF!)</f>
        <v>#REF!</v>
      </c>
      <c r="L99" s="125" t="e">
        <f>IF(#REF!="","",#REF!)</f>
        <v>#REF!</v>
      </c>
      <c r="M99" s="129" t="e">
        <f>IF(#REF!="","",#REF!)</f>
        <v>#REF!</v>
      </c>
      <c r="N99" s="130" t="e">
        <f>IF(#REF!="","",#REF!)</f>
        <v>#REF!</v>
      </c>
      <c r="O99" s="125" t="e">
        <f>IF(#REF!="","",#REF!)</f>
        <v>#REF!</v>
      </c>
      <c r="P99" s="125" t="e">
        <f>IF(#REF!="","",#REF!)</f>
        <v>#REF!</v>
      </c>
      <c r="Q99" s="125" t="e">
        <f>IF(#REF!="","",#REF!)</f>
        <v>#REF!</v>
      </c>
      <c r="R99" s="125" t="e">
        <f>IF(#REF!="","",#REF!)</f>
        <v>#REF!</v>
      </c>
      <c r="S99" s="129" t="e">
        <f>IF(#REF!="","",#REF!)</f>
        <v>#REF!</v>
      </c>
      <c r="T99" s="134" t="e">
        <f>IF(#REF!="","",IF(#REF!="#N/A","NO","SI"))</f>
        <v>#REF!</v>
      </c>
      <c r="U99" s="134" t="e">
        <f>#REF!</f>
        <v>#REF!</v>
      </c>
      <c r="V99" s="134" t="e">
        <f t="shared" si="7"/>
        <v>#REF!</v>
      </c>
      <c r="W99" s="134" t="e">
        <f t="shared" si="8"/>
        <v>#REF!</v>
      </c>
      <c r="X99" s="134" t="e">
        <f>IF(U99="","",VLOOKUP(U99,TRD!$F$5:$G$349,2,FALSE))</f>
        <v>#REF!</v>
      </c>
      <c r="Y99" s="134" t="e">
        <f>IF(U99="","",VLOOKUP(U99,TRD!$F$5:$T$349,5,FALSE))</f>
        <v>#REF!</v>
      </c>
      <c r="Z99" s="134" t="e">
        <f>IF(U99="","",VLOOKUP(U99,TRD_ORI!$E:$S,10,FALSE))</f>
        <v>#REF!</v>
      </c>
      <c r="AA99" s="134" t="e">
        <f>IF(U99="","",VLOOKUP(U99,TRD!F97:T441,15,FALSE))</f>
        <v>#REF!</v>
      </c>
    </row>
    <row r="100" spans="2:27" ht="60">
      <c r="B100" s="193" t="e">
        <f>IF(#REF!="","",#REF!)</f>
        <v>#REF!</v>
      </c>
      <c r="C100" s="125" t="e">
        <f>IF(#REF!="","",#REF!)</f>
        <v>#REF!</v>
      </c>
      <c r="D100" s="125" t="e">
        <f>IF(#REF!="","",#REF!)</f>
        <v>#REF!</v>
      </c>
      <c r="E100" s="125" t="e">
        <f>IF(#REF!="","",#REF!)</f>
        <v>#REF!</v>
      </c>
      <c r="F100" s="125" t="e">
        <f>IF(#REF!="","",#REF!)</f>
        <v>#REF!</v>
      </c>
      <c r="G100" s="125" t="e">
        <f>IF(#REF!="","",#REF!)</f>
        <v>#REF!</v>
      </c>
      <c r="H100" s="125" t="e">
        <f>IF(#REF!="","",CONCATENATE(#REF!," - ",#REF!))</f>
        <v>#REF!</v>
      </c>
      <c r="I100" s="125" t="e">
        <f>IF(#REF!="","",#REF!)</f>
        <v>#REF!</v>
      </c>
      <c r="J100" s="125" t="e">
        <f>IF(#REF!="","",#REF!)</f>
        <v>#REF!</v>
      </c>
      <c r="K100" s="125" t="e">
        <f>IF(#REF!="","",#REF!)</f>
        <v>#REF!</v>
      </c>
      <c r="L100" s="125" t="e">
        <f>IF(#REF!="","",#REF!)</f>
        <v>#REF!</v>
      </c>
      <c r="M100" s="129" t="e">
        <f>IF(#REF!="","",#REF!)</f>
        <v>#REF!</v>
      </c>
      <c r="N100" s="130" t="e">
        <f>IF(#REF!="","",#REF!)</f>
        <v>#REF!</v>
      </c>
      <c r="O100" s="125" t="e">
        <f>IF(#REF!="","",#REF!)</f>
        <v>#REF!</v>
      </c>
      <c r="P100" s="125" t="e">
        <f>IF(#REF!="","",#REF!)</f>
        <v>#REF!</v>
      </c>
      <c r="Q100" s="125" t="e">
        <f>IF(#REF!="","",#REF!)</f>
        <v>#REF!</v>
      </c>
      <c r="R100" s="125" t="e">
        <f>IF(#REF!="","",#REF!)</f>
        <v>#REF!</v>
      </c>
      <c r="S100" s="129" t="e">
        <f>IF(#REF!="","",#REF!)</f>
        <v>#REF!</v>
      </c>
      <c r="T100" s="134" t="e">
        <f>IF(#REF!="","",IF(#REF!="#N/A","NO","SI"))</f>
        <v>#REF!</v>
      </c>
      <c r="U100" s="134" t="e">
        <f>#REF!</f>
        <v>#REF!</v>
      </c>
      <c r="V100" s="134" t="e">
        <f t="shared" si="7"/>
        <v>#REF!</v>
      </c>
      <c r="W100" s="134" t="e">
        <f t="shared" si="8"/>
        <v>#REF!</v>
      </c>
      <c r="X100" s="134" t="e">
        <f>IF(U100="","",VLOOKUP(U100,TRD!$F$5:$G$349,2,FALSE))</f>
        <v>#REF!</v>
      </c>
      <c r="Y100" s="134" t="e">
        <f>IF(U100="","",VLOOKUP(U100,TRD!$F$5:$T$349,5,FALSE))</f>
        <v>#REF!</v>
      </c>
      <c r="Z100" s="134" t="e">
        <f>IF(U100="","",VLOOKUP(U100,TRD_ORI!$E:$S,10,FALSE))</f>
        <v>#REF!</v>
      </c>
      <c r="AA100" s="134" t="e">
        <f>IF(U100="","",VLOOKUP(U100,TRD!F98:T442,15,FALSE))</f>
        <v>#REF!</v>
      </c>
    </row>
    <row r="101" spans="2:27" ht="90">
      <c r="B101" s="193" t="e">
        <f>IF(#REF!="","",#REF!)</f>
        <v>#REF!</v>
      </c>
      <c r="C101" s="125" t="e">
        <f>IF(#REF!="","",#REF!)</f>
        <v>#REF!</v>
      </c>
      <c r="D101" s="125" t="e">
        <f>IF(#REF!="","",#REF!)</f>
        <v>#REF!</v>
      </c>
      <c r="E101" s="125" t="e">
        <f>IF(#REF!="","",#REF!)</f>
        <v>#REF!</v>
      </c>
      <c r="F101" s="125" t="e">
        <f>IF(#REF!="","",#REF!)</f>
        <v>#REF!</v>
      </c>
      <c r="G101" s="125" t="e">
        <f>IF(#REF!="","",#REF!)</f>
        <v>#REF!</v>
      </c>
      <c r="H101" s="125" t="e">
        <f>IF(#REF!="","",CONCATENATE(#REF!," - ",#REF!))</f>
        <v>#REF!</v>
      </c>
      <c r="I101" s="125" t="e">
        <f>IF(#REF!="","",#REF!)</f>
        <v>#REF!</v>
      </c>
      <c r="J101" s="125" t="e">
        <f>IF(#REF!="","",#REF!)</f>
        <v>#REF!</v>
      </c>
      <c r="K101" s="125" t="e">
        <f>IF(#REF!="","",#REF!)</f>
        <v>#REF!</v>
      </c>
      <c r="L101" s="125" t="e">
        <f>IF(#REF!="","",#REF!)</f>
        <v>#REF!</v>
      </c>
      <c r="M101" s="129" t="e">
        <f>IF(#REF!="","",#REF!)</f>
        <v>#REF!</v>
      </c>
      <c r="N101" s="130" t="e">
        <f>IF(#REF!="","",#REF!)</f>
        <v>#REF!</v>
      </c>
      <c r="O101" s="125" t="e">
        <f>IF(#REF!="","",#REF!)</f>
        <v>#REF!</v>
      </c>
      <c r="P101" s="125" t="e">
        <f>IF(#REF!="","",#REF!)</f>
        <v>#REF!</v>
      </c>
      <c r="Q101" s="125" t="e">
        <f>IF(#REF!="","",#REF!)</f>
        <v>#REF!</v>
      </c>
      <c r="R101" s="125" t="e">
        <f>IF(#REF!="","",#REF!)</f>
        <v>#REF!</v>
      </c>
      <c r="S101" s="129" t="e">
        <f>IF(#REF!="","",#REF!)</f>
        <v>#REF!</v>
      </c>
      <c r="T101" s="134" t="e">
        <f>IF(#REF!="","",IF(#REF!="#N/A","NO","SI"))</f>
        <v>#REF!</v>
      </c>
      <c r="U101" s="134" t="e">
        <f>#REF!</f>
        <v>#REF!</v>
      </c>
      <c r="V101" s="134" t="e">
        <f t="shared" si="7"/>
        <v>#REF!</v>
      </c>
      <c r="W101" s="134" t="e">
        <f t="shared" si="8"/>
        <v>#REF!</v>
      </c>
      <c r="X101" s="134" t="e">
        <f>IF(U101="","",VLOOKUP(U101,TRD!$F$5:$G$349,2,FALSE))</f>
        <v>#REF!</v>
      </c>
      <c r="Y101" s="134" t="e">
        <f>IF(U101="","",VLOOKUP(U101,TRD!$F$5:$T$349,5,FALSE))</f>
        <v>#REF!</v>
      </c>
      <c r="Z101" s="134" t="e">
        <f>IF(U101="","",VLOOKUP(U101,TRD_ORI!$E:$S,10,FALSE))</f>
        <v>#REF!</v>
      </c>
      <c r="AA101" s="134" t="e">
        <f>IF(U101="","",VLOOKUP(U101,TRD!F99:T443,15,FALSE))</f>
        <v>#REF!</v>
      </c>
    </row>
    <row r="102" spans="2:27" ht="60">
      <c r="B102" s="193" t="e">
        <f>IF(#REF!="","",#REF!)</f>
        <v>#REF!</v>
      </c>
      <c r="C102" s="125" t="e">
        <f>IF(#REF!="","",#REF!)</f>
        <v>#REF!</v>
      </c>
      <c r="D102" s="125" t="e">
        <f>IF(#REF!="","",#REF!)</f>
        <v>#REF!</v>
      </c>
      <c r="E102" s="125" t="e">
        <f>IF(#REF!="","",#REF!)</f>
        <v>#REF!</v>
      </c>
      <c r="F102" s="125" t="e">
        <f>IF(#REF!="","",#REF!)</f>
        <v>#REF!</v>
      </c>
      <c r="G102" s="125" t="e">
        <f>IF(#REF!="","",#REF!)</f>
        <v>#REF!</v>
      </c>
      <c r="H102" s="125" t="e">
        <f>IF(#REF!="","",CONCATENATE(#REF!," - ",#REF!))</f>
        <v>#REF!</v>
      </c>
      <c r="I102" s="125" t="e">
        <f>IF(#REF!="","",#REF!)</f>
        <v>#REF!</v>
      </c>
      <c r="J102" s="125" t="e">
        <f>IF(#REF!="","",#REF!)</f>
        <v>#REF!</v>
      </c>
      <c r="K102" s="125" t="e">
        <f>IF(#REF!="","",#REF!)</f>
        <v>#REF!</v>
      </c>
      <c r="L102" s="125" t="e">
        <f>IF(#REF!="","",#REF!)</f>
        <v>#REF!</v>
      </c>
      <c r="M102" s="129" t="e">
        <f>IF(#REF!="","",#REF!)</f>
        <v>#REF!</v>
      </c>
      <c r="N102" s="130" t="e">
        <f>IF(#REF!="","",#REF!)</f>
        <v>#REF!</v>
      </c>
      <c r="O102" s="125" t="e">
        <f>IF(#REF!="","",#REF!)</f>
        <v>#REF!</v>
      </c>
      <c r="P102" s="125" t="e">
        <f>IF(#REF!="","",#REF!)</f>
        <v>#REF!</v>
      </c>
      <c r="Q102" s="125" t="e">
        <f>IF(#REF!="","",#REF!)</f>
        <v>#REF!</v>
      </c>
      <c r="R102" s="125" t="e">
        <f>IF(#REF!="","",#REF!)</f>
        <v>#REF!</v>
      </c>
      <c r="S102" s="129" t="e">
        <f>IF(#REF!="","",#REF!)</f>
        <v>#REF!</v>
      </c>
      <c r="T102" s="134" t="e">
        <f>IF(#REF!="","",IF(#REF!="#N/A","NO","SI"))</f>
        <v>#REF!</v>
      </c>
      <c r="U102" s="134" t="e">
        <f>#REF!</f>
        <v>#REF!</v>
      </c>
      <c r="V102" s="134" t="e">
        <f t="shared" si="7"/>
        <v>#REF!</v>
      </c>
      <c r="W102" s="134" t="e">
        <f t="shared" si="8"/>
        <v>#REF!</v>
      </c>
      <c r="X102" s="134" t="e">
        <f>IF(U102="","",VLOOKUP(U102,TRD!$F$5:$G$349,2,FALSE))</f>
        <v>#REF!</v>
      </c>
      <c r="Y102" s="134" t="e">
        <f>IF(U102="","",VLOOKUP(U102,TRD!$F$5:$T$349,5,FALSE))</f>
        <v>#REF!</v>
      </c>
      <c r="Z102" s="134" t="e">
        <f>IF(U102="","",VLOOKUP(U102,TRD_ORI!$E:$S,10,FALSE))</f>
        <v>#REF!</v>
      </c>
      <c r="AA102" s="134" t="e">
        <f>IF(U102="","",VLOOKUP(U102,TRD!F100:T444,15,FALSE))</f>
        <v>#REF!</v>
      </c>
    </row>
    <row r="103" spans="2:27" ht="60">
      <c r="B103" s="193" t="e">
        <f>IF(#REF!="","",#REF!)</f>
        <v>#REF!</v>
      </c>
      <c r="C103" s="125" t="e">
        <f>IF(#REF!="","",#REF!)</f>
        <v>#REF!</v>
      </c>
      <c r="D103" s="125" t="e">
        <f>IF(#REF!="","",#REF!)</f>
        <v>#REF!</v>
      </c>
      <c r="E103" s="125" t="e">
        <f>IF(#REF!="","",#REF!)</f>
        <v>#REF!</v>
      </c>
      <c r="F103" s="125" t="e">
        <f>IF(#REF!="","",#REF!)</f>
        <v>#REF!</v>
      </c>
      <c r="G103" s="125" t="e">
        <f>IF(#REF!="","",#REF!)</f>
        <v>#REF!</v>
      </c>
      <c r="H103" s="125" t="e">
        <f>IF(#REF!="","",CONCATENATE(#REF!," - ",#REF!))</f>
        <v>#REF!</v>
      </c>
      <c r="I103" s="125" t="e">
        <f>IF(#REF!="","",#REF!)</f>
        <v>#REF!</v>
      </c>
      <c r="J103" s="125" t="e">
        <f>IF(#REF!="","",#REF!)</f>
        <v>#REF!</v>
      </c>
      <c r="K103" s="125" t="e">
        <f>IF(#REF!="","",#REF!)</f>
        <v>#REF!</v>
      </c>
      <c r="L103" s="125" t="e">
        <f>IF(#REF!="","",#REF!)</f>
        <v>#REF!</v>
      </c>
      <c r="M103" s="129" t="e">
        <f>IF(#REF!="","",#REF!)</f>
        <v>#REF!</v>
      </c>
      <c r="N103" s="130" t="e">
        <f>IF(#REF!="","",#REF!)</f>
        <v>#REF!</v>
      </c>
      <c r="O103" s="125" t="e">
        <f>IF(#REF!="","",#REF!)</f>
        <v>#REF!</v>
      </c>
      <c r="P103" s="125" t="e">
        <f>IF(#REF!="","",#REF!)</f>
        <v>#REF!</v>
      </c>
      <c r="Q103" s="125" t="e">
        <f>IF(#REF!="","",#REF!)</f>
        <v>#REF!</v>
      </c>
      <c r="R103" s="125" t="e">
        <f>IF(#REF!="","",#REF!)</f>
        <v>#REF!</v>
      </c>
      <c r="S103" s="129" t="e">
        <f>IF(#REF!="","",#REF!)</f>
        <v>#REF!</v>
      </c>
      <c r="T103" s="134" t="e">
        <f>IF(#REF!="","",IF(#REF!="#N/A","NO","SI"))</f>
        <v>#REF!</v>
      </c>
      <c r="U103" s="134" t="e">
        <f>#REF!</f>
        <v>#REF!</v>
      </c>
      <c r="V103" s="134" t="e">
        <f t="shared" si="7"/>
        <v>#REF!</v>
      </c>
      <c r="W103" s="134" t="e">
        <f t="shared" si="8"/>
        <v>#REF!</v>
      </c>
      <c r="X103" s="134" t="e">
        <f>IF(U103="","",VLOOKUP(U103,TRD!$F$5:$G$349,2,FALSE))</f>
        <v>#REF!</v>
      </c>
      <c r="Y103" s="134" t="e">
        <f>IF(U103="","",VLOOKUP(U103,TRD!$F$5:$T$349,5,FALSE))</f>
        <v>#REF!</v>
      </c>
      <c r="Z103" s="134" t="e">
        <f>IF(U103="","",VLOOKUP(U103,TRD_ORI!$E:$S,10,FALSE))</f>
        <v>#REF!</v>
      </c>
      <c r="AA103" s="134" t="e">
        <f>IF(U103="","",VLOOKUP(U103,TRD!F101:T445,15,FALSE))</f>
        <v>#REF!</v>
      </c>
    </row>
    <row r="104" spans="2:27" ht="60">
      <c r="B104" s="193" t="e">
        <f>IF(#REF!="","",#REF!)</f>
        <v>#REF!</v>
      </c>
      <c r="C104" s="125" t="e">
        <f>IF(#REF!="","",#REF!)</f>
        <v>#REF!</v>
      </c>
      <c r="D104" s="125" t="e">
        <f>IF(#REF!="","",#REF!)</f>
        <v>#REF!</v>
      </c>
      <c r="E104" s="125" t="e">
        <f>IF(#REF!="","",#REF!)</f>
        <v>#REF!</v>
      </c>
      <c r="F104" s="125" t="e">
        <f>IF(#REF!="","",#REF!)</f>
        <v>#REF!</v>
      </c>
      <c r="G104" s="125" t="e">
        <f>IF(#REF!="","",#REF!)</f>
        <v>#REF!</v>
      </c>
      <c r="H104" s="125" t="e">
        <f>IF(#REF!="","",CONCATENATE(#REF!," - ",#REF!))</f>
        <v>#REF!</v>
      </c>
      <c r="I104" s="125" t="e">
        <f>IF(#REF!="","",#REF!)</f>
        <v>#REF!</v>
      </c>
      <c r="J104" s="125" t="e">
        <f>IF(#REF!="","",#REF!)</f>
        <v>#REF!</v>
      </c>
      <c r="K104" s="125" t="e">
        <f>IF(#REF!="","",#REF!)</f>
        <v>#REF!</v>
      </c>
      <c r="L104" s="125" t="e">
        <f>IF(#REF!="","",#REF!)</f>
        <v>#REF!</v>
      </c>
      <c r="M104" s="129" t="e">
        <f>IF(#REF!="","",#REF!)</f>
        <v>#REF!</v>
      </c>
      <c r="N104" s="130" t="e">
        <f>IF(#REF!="","",#REF!)</f>
        <v>#REF!</v>
      </c>
      <c r="O104" s="125" t="e">
        <f>IF(#REF!="","",#REF!)</f>
        <v>#REF!</v>
      </c>
      <c r="P104" s="125" t="e">
        <f>IF(#REF!="","",#REF!)</f>
        <v>#REF!</v>
      </c>
      <c r="Q104" s="125" t="e">
        <f>IF(#REF!="","",#REF!)</f>
        <v>#REF!</v>
      </c>
      <c r="R104" s="125" t="e">
        <f>IF(#REF!="","",#REF!)</f>
        <v>#REF!</v>
      </c>
      <c r="S104" s="129" t="e">
        <f>IF(#REF!="","",#REF!)</f>
        <v>#REF!</v>
      </c>
      <c r="T104" s="134" t="e">
        <f>IF(#REF!="","",IF(#REF!="#N/A","NO","SI"))</f>
        <v>#REF!</v>
      </c>
      <c r="U104" s="134" t="e">
        <f>#REF!</f>
        <v>#REF!</v>
      </c>
      <c r="V104" s="134" t="e">
        <f t="shared" si="7"/>
        <v>#REF!</v>
      </c>
      <c r="W104" s="134" t="e">
        <f t="shared" si="8"/>
        <v>#REF!</v>
      </c>
      <c r="X104" s="134" t="e">
        <f>IF(U104="","",VLOOKUP(U104,TRD!$F$5:$G$349,2,FALSE))</f>
        <v>#REF!</v>
      </c>
      <c r="Y104" s="134" t="e">
        <f>IF(U104="","",VLOOKUP(U104,TRD!$F$5:$T$349,5,FALSE))</f>
        <v>#REF!</v>
      </c>
      <c r="Z104" s="134" t="e">
        <f>IF(U104="","",VLOOKUP(U104,TRD_ORI!$E:$S,10,FALSE))</f>
        <v>#REF!</v>
      </c>
      <c r="AA104" s="134" t="e">
        <f>IF(U104="","",VLOOKUP(U104,TRD!F102:T446,15,FALSE))</f>
        <v>#REF!</v>
      </c>
    </row>
    <row r="105" spans="2:27" ht="60">
      <c r="B105" s="193" t="e">
        <f>IF(#REF!="","",#REF!)</f>
        <v>#REF!</v>
      </c>
      <c r="C105" s="125" t="e">
        <f>IF(#REF!="","",#REF!)</f>
        <v>#REF!</v>
      </c>
      <c r="D105" s="125" t="e">
        <f>IF(#REF!="","",#REF!)</f>
        <v>#REF!</v>
      </c>
      <c r="E105" s="125" t="e">
        <f>IF(#REF!="","",#REF!)</f>
        <v>#REF!</v>
      </c>
      <c r="F105" s="125" t="e">
        <f>IF(#REF!="","",#REF!)</f>
        <v>#REF!</v>
      </c>
      <c r="G105" s="125" t="e">
        <f>IF(#REF!="","",#REF!)</f>
        <v>#REF!</v>
      </c>
      <c r="H105" s="125" t="e">
        <f>IF(#REF!="","",CONCATENATE(#REF!," - ",#REF!))</f>
        <v>#REF!</v>
      </c>
      <c r="I105" s="125" t="e">
        <f>IF(#REF!="","",#REF!)</f>
        <v>#REF!</v>
      </c>
      <c r="J105" s="125" t="e">
        <f>IF(#REF!="","",#REF!)</f>
        <v>#REF!</v>
      </c>
      <c r="K105" s="125" t="e">
        <f>IF(#REF!="","",#REF!)</f>
        <v>#REF!</v>
      </c>
      <c r="L105" s="125" t="e">
        <f>IF(#REF!="","",#REF!)</f>
        <v>#REF!</v>
      </c>
      <c r="M105" s="129" t="e">
        <f>IF(#REF!="","",#REF!)</f>
        <v>#REF!</v>
      </c>
      <c r="N105" s="130" t="e">
        <f>IF(#REF!="","",#REF!)</f>
        <v>#REF!</v>
      </c>
      <c r="O105" s="125" t="e">
        <f>IF(#REF!="","",#REF!)</f>
        <v>#REF!</v>
      </c>
      <c r="P105" s="125" t="e">
        <f>IF(#REF!="","",#REF!)</f>
        <v>#REF!</v>
      </c>
      <c r="Q105" s="125" t="e">
        <f>IF(#REF!="","",#REF!)</f>
        <v>#REF!</v>
      </c>
      <c r="R105" s="125" t="e">
        <f>IF(#REF!="","",#REF!)</f>
        <v>#REF!</v>
      </c>
      <c r="S105" s="129" t="e">
        <f>IF(#REF!="","",#REF!)</f>
        <v>#REF!</v>
      </c>
      <c r="T105" s="134" t="e">
        <f>IF(#REF!="","",IF(#REF!="#N/A","NO","SI"))</f>
        <v>#REF!</v>
      </c>
      <c r="U105" s="134" t="e">
        <f>#REF!</f>
        <v>#REF!</v>
      </c>
      <c r="V105" s="134" t="e">
        <f t="shared" si="7"/>
        <v>#REF!</v>
      </c>
      <c r="W105" s="134" t="e">
        <f t="shared" si="8"/>
        <v>#REF!</v>
      </c>
      <c r="X105" s="134" t="e">
        <f>IF(U105="","",VLOOKUP(U105,TRD!$F$5:$G$349,2,FALSE))</f>
        <v>#REF!</v>
      </c>
      <c r="Y105" s="134" t="e">
        <f>IF(U105="","",VLOOKUP(U105,TRD!$F$5:$T$349,5,FALSE))</f>
        <v>#REF!</v>
      </c>
      <c r="Z105" s="134" t="e">
        <f>IF(U105="","",VLOOKUP(U105,TRD_ORI!$E:$S,10,FALSE))</f>
        <v>#REF!</v>
      </c>
      <c r="AA105" s="134" t="e">
        <f>IF(U105="","",VLOOKUP(U105,TRD!F103:T447,15,FALSE))</f>
        <v>#REF!</v>
      </c>
    </row>
    <row r="106" spans="2:27" ht="150">
      <c r="B106" s="193" t="e">
        <f>IF(#REF!="","",#REF!)</f>
        <v>#REF!</v>
      </c>
      <c r="C106" s="125" t="e">
        <f>IF(#REF!="","",#REF!)</f>
        <v>#REF!</v>
      </c>
      <c r="D106" s="125" t="e">
        <f>IF(#REF!="","",#REF!)</f>
        <v>#REF!</v>
      </c>
      <c r="E106" s="125" t="e">
        <f>IF(#REF!="","",#REF!)</f>
        <v>#REF!</v>
      </c>
      <c r="F106" s="125" t="e">
        <f>IF(#REF!="","",#REF!)</f>
        <v>#REF!</v>
      </c>
      <c r="G106" s="125" t="e">
        <f>IF(#REF!="","",#REF!)</f>
        <v>#REF!</v>
      </c>
      <c r="H106" s="125" t="e">
        <f>IF(#REF!="","",CONCATENATE(#REF!," - ",#REF!))</f>
        <v>#REF!</v>
      </c>
      <c r="I106" s="125" t="e">
        <f>IF(#REF!="","",#REF!)</f>
        <v>#REF!</v>
      </c>
      <c r="J106" s="125" t="e">
        <f>IF(#REF!="","",#REF!)</f>
        <v>#REF!</v>
      </c>
      <c r="K106" s="125" t="e">
        <f>IF(#REF!="","",#REF!)</f>
        <v>#REF!</v>
      </c>
      <c r="L106" s="125" t="e">
        <f>IF(#REF!="","",#REF!)</f>
        <v>#REF!</v>
      </c>
      <c r="M106" s="129" t="e">
        <f>IF(#REF!="","",#REF!)</f>
        <v>#REF!</v>
      </c>
      <c r="N106" s="130" t="e">
        <f>IF(#REF!="","",#REF!)</f>
        <v>#REF!</v>
      </c>
      <c r="O106" s="125" t="e">
        <f>IF(#REF!="","",#REF!)</f>
        <v>#REF!</v>
      </c>
      <c r="P106" s="125" t="e">
        <f>IF(#REF!="","",#REF!)</f>
        <v>#REF!</v>
      </c>
      <c r="Q106" s="125" t="e">
        <f>IF(#REF!="","",#REF!)</f>
        <v>#REF!</v>
      </c>
      <c r="R106" s="125" t="e">
        <f>IF(#REF!="","",#REF!)</f>
        <v>#REF!</v>
      </c>
      <c r="S106" s="129" t="e">
        <f>IF(#REF!="","",#REF!)</f>
        <v>#REF!</v>
      </c>
      <c r="T106" s="134" t="e">
        <f>IF(#REF!="","",IF(#REF!="#N/A","NO","SI"))</f>
        <v>#REF!</v>
      </c>
      <c r="U106" s="134" t="e">
        <f>#REF!</f>
        <v>#REF!</v>
      </c>
      <c r="V106" s="134" t="e">
        <f t="shared" si="7"/>
        <v>#REF!</v>
      </c>
      <c r="W106" s="134" t="e">
        <f t="shared" si="8"/>
        <v>#REF!</v>
      </c>
      <c r="X106" s="134" t="e">
        <f>IF(U106="","",VLOOKUP(U106,TRD!$F$5:$G$349,2,FALSE))</f>
        <v>#REF!</v>
      </c>
      <c r="Y106" s="134" t="e">
        <f>IF(U106="","",VLOOKUP(U106,TRD!$F$5:$T$349,5,FALSE))</f>
        <v>#REF!</v>
      </c>
      <c r="Z106" s="134" t="e">
        <f>IF(U106="","",VLOOKUP(U106,TRD_ORI!$E:$S,10,FALSE))</f>
        <v>#REF!</v>
      </c>
      <c r="AA106" s="134" t="e">
        <f>IF(U106="","",VLOOKUP(U106,TRD!F104:T448,15,FALSE))</f>
        <v>#REF!</v>
      </c>
    </row>
    <row r="107" spans="2:27" ht="90">
      <c r="B107" s="193" t="e">
        <f>IF(#REF!="","",#REF!)</f>
        <v>#REF!</v>
      </c>
      <c r="C107" s="125" t="e">
        <f>IF(#REF!="","",#REF!)</f>
        <v>#REF!</v>
      </c>
      <c r="D107" s="125" t="e">
        <f>IF(#REF!="","",#REF!)</f>
        <v>#REF!</v>
      </c>
      <c r="E107" s="125" t="e">
        <f>IF(#REF!="","",#REF!)</f>
        <v>#REF!</v>
      </c>
      <c r="F107" s="125" t="e">
        <f>IF(#REF!="","",#REF!)</f>
        <v>#REF!</v>
      </c>
      <c r="G107" s="125" t="e">
        <f>IF(#REF!="","",#REF!)</f>
        <v>#REF!</v>
      </c>
      <c r="H107" s="125" t="e">
        <f>IF(#REF!="","",CONCATENATE(#REF!," - ",#REF!))</f>
        <v>#REF!</v>
      </c>
      <c r="I107" s="125" t="e">
        <f>IF(#REF!="","",#REF!)</f>
        <v>#REF!</v>
      </c>
      <c r="J107" s="125" t="e">
        <f>IF(#REF!="","",#REF!)</f>
        <v>#REF!</v>
      </c>
      <c r="K107" s="125" t="e">
        <f>IF(#REF!="","",#REF!)</f>
        <v>#REF!</v>
      </c>
      <c r="L107" s="125" t="e">
        <f>IF(#REF!="","",#REF!)</f>
        <v>#REF!</v>
      </c>
      <c r="M107" s="129" t="e">
        <f>IF(#REF!="","",#REF!)</f>
        <v>#REF!</v>
      </c>
      <c r="N107" s="130" t="e">
        <f>IF(#REF!="","",#REF!)</f>
        <v>#REF!</v>
      </c>
      <c r="O107" s="125" t="e">
        <f>IF(#REF!="","",#REF!)</f>
        <v>#REF!</v>
      </c>
      <c r="P107" s="125" t="e">
        <f>IF(#REF!="","",#REF!)</f>
        <v>#REF!</v>
      </c>
      <c r="Q107" s="125" t="e">
        <f>IF(#REF!="","",#REF!)</f>
        <v>#REF!</v>
      </c>
      <c r="R107" s="125" t="e">
        <f>IF(#REF!="","",#REF!)</f>
        <v>#REF!</v>
      </c>
      <c r="S107" s="129" t="e">
        <f>IF(#REF!="","",#REF!)</f>
        <v>#REF!</v>
      </c>
      <c r="T107" s="134" t="e">
        <f>IF(#REF!="","",IF(#REF!="#N/A","NO","SI"))</f>
        <v>#REF!</v>
      </c>
      <c r="U107" s="134" t="e">
        <f>#REF!</f>
        <v>#REF!</v>
      </c>
      <c r="V107" s="134" t="e">
        <f t="shared" si="7"/>
        <v>#REF!</v>
      </c>
      <c r="W107" s="134" t="e">
        <f t="shared" si="8"/>
        <v>#REF!</v>
      </c>
      <c r="X107" s="134" t="e">
        <f>IF(U107="","",VLOOKUP(U107,TRD!$F$5:$G$349,2,FALSE))</f>
        <v>#REF!</v>
      </c>
      <c r="Y107" s="134" t="e">
        <f>IF(U107="","",VLOOKUP(U107,TRD!$F$5:$T$349,5,FALSE))</f>
        <v>#REF!</v>
      </c>
      <c r="Z107" s="134" t="e">
        <f>IF(U107="","",VLOOKUP(U107,TRD_ORI!$E:$S,10,FALSE))</f>
        <v>#REF!</v>
      </c>
      <c r="AA107" s="134" t="e">
        <f>IF(U107="","",VLOOKUP(U107,TRD!F105:T449,15,FALSE))</f>
        <v>#REF!</v>
      </c>
    </row>
    <row r="108" spans="2:27" ht="60">
      <c r="B108" s="193" t="e">
        <f>IF(#REF!="","",#REF!)</f>
        <v>#REF!</v>
      </c>
      <c r="C108" s="125" t="e">
        <f>IF(#REF!="","",#REF!)</f>
        <v>#REF!</v>
      </c>
      <c r="D108" s="125" t="e">
        <f>IF(#REF!="","",#REF!)</f>
        <v>#REF!</v>
      </c>
      <c r="E108" s="125" t="e">
        <f>IF(#REF!="","",#REF!)</f>
        <v>#REF!</v>
      </c>
      <c r="F108" s="125" t="e">
        <f>IF(#REF!="","",#REF!)</f>
        <v>#REF!</v>
      </c>
      <c r="G108" s="125" t="e">
        <f>IF(#REF!="","",#REF!)</f>
        <v>#REF!</v>
      </c>
      <c r="H108" s="125" t="e">
        <f>IF(#REF!="","",CONCATENATE(#REF!," - ",#REF!))</f>
        <v>#REF!</v>
      </c>
      <c r="I108" s="125" t="e">
        <f>IF(#REF!="","",#REF!)</f>
        <v>#REF!</v>
      </c>
      <c r="J108" s="125" t="e">
        <f>IF(#REF!="","",#REF!)</f>
        <v>#REF!</v>
      </c>
      <c r="K108" s="125" t="e">
        <f>IF(#REF!="","",#REF!)</f>
        <v>#REF!</v>
      </c>
      <c r="L108" s="125" t="e">
        <f>IF(#REF!="","",#REF!)</f>
        <v>#REF!</v>
      </c>
      <c r="M108" s="129" t="e">
        <f>IF(#REF!="","",#REF!)</f>
        <v>#REF!</v>
      </c>
      <c r="N108" s="130" t="e">
        <f>IF(#REF!="","",#REF!)</f>
        <v>#REF!</v>
      </c>
      <c r="O108" s="125" t="e">
        <f>IF(#REF!="","",#REF!)</f>
        <v>#REF!</v>
      </c>
      <c r="P108" s="125" t="e">
        <f>IF(#REF!="","",#REF!)</f>
        <v>#REF!</v>
      </c>
      <c r="Q108" s="125" t="e">
        <f>IF(#REF!="","",#REF!)</f>
        <v>#REF!</v>
      </c>
      <c r="R108" s="125" t="e">
        <f>IF(#REF!="","",#REF!)</f>
        <v>#REF!</v>
      </c>
      <c r="S108" s="129" t="e">
        <f>IF(#REF!="","",#REF!)</f>
        <v>#REF!</v>
      </c>
      <c r="T108" s="134" t="e">
        <f>IF(#REF!="","",IF(#REF!="#N/A","NO","SI"))</f>
        <v>#REF!</v>
      </c>
      <c r="U108" s="134" t="e">
        <f>#REF!</f>
        <v>#REF!</v>
      </c>
      <c r="V108" s="134" t="e">
        <f t="shared" si="7"/>
        <v>#REF!</v>
      </c>
      <c r="W108" s="134" t="e">
        <f t="shared" si="8"/>
        <v>#REF!</v>
      </c>
      <c r="X108" s="134" t="e">
        <f>IF(U108="","",VLOOKUP(U108,TRD!$F$5:$G$349,2,FALSE))</f>
        <v>#REF!</v>
      </c>
      <c r="Y108" s="134" t="e">
        <f>IF(U108="","",VLOOKUP(U108,TRD!$F$5:$T$349,5,FALSE))</f>
        <v>#REF!</v>
      </c>
      <c r="Z108" s="134" t="e">
        <f>IF(U108="","",VLOOKUP(U108,TRD_ORI!$E:$S,10,FALSE))</f>
        <v>#REF!</v>
      </c>
      <c r="AA108" s="134" t="e">
        <f>IF(U108="","",VLOOKUP(U108,TRD!F106:T450,15,FALSE))</f>
        <v>#REF!</v>
      </c>
    </row>
    <row r="109" spans="2:27" ht="60">
      <c r="B109" s="193" t="e">
        <f>IF(#REF!="","",#REF!)</f>
        <v>#REF!</v>
      </c>
      <c r="C109" s="125" t="e">
        <f>IF(#REF!="","",#REF!)</f>
        <v>#REF!</v>
      </c>
      <c r="D109" s="125" t="e">
        <f>IF(#REF!="","",#REF!)</f>
        <v>#REF!</v>
      </c>
      <c r="E109" s="125" t="e">
        <f>IF(#REF!="","",#REF!)</f>
        <v>#REF!</v>
      </c>
      <c r="F109" s="125" t="e">
        <f>IF(#REF!="","",#REF!)</f>
        <v>#REF!</v>
      </c>
      <c r="G109" s="125" t="e">
        <f>IF(#REF!="","",#REF!)</f>
        <v>#REF!</v>
      </c>
      <c r="H109" s="125" t="e">
        <f>IF(#REF!="","",CONCATENATE(#REF!," - ",#REF!))</f>
        <v>#REF!</v>
      </c>
      <c r="I109" s="125" t="e">
        <f>IF(#REF!="","",#REF!)</f>
        <v>#REF!</v>
      </c>
      <c r="J109" s="125" t="e">
        <f>IF(#REF!="","",#REF!)</f>
        <v>#REF!</v>
      </c>
      <c r="K109" s="125" t="e">
        <f>IF(#REF!="","",#REF!)</f>
        <v>#REF!</v>
      </c>
      <c r="L109" s="125" t="e">
        <f>IF(#REF!="","",#REF!)</f>
        <v>#REF!</v>
      </c>
      <c r="M109" s="129" t="e">
        <f>IF(#REF!="","",#REF!)</f>
        <v>#REF!</v>
      </c>
      <c r="N109" s="130" t="e">
        <f>IF(#REF!="","",#REF!)</f>
        <v>#REF!</v>
      </c>
      <c r="O109" s="125" t="e">
        <f>IF(#REF!="","",#REF!)</f>
        <v>#REF!</v>
      </c>
      <c r="P109" s="125" t="e">
        <f>IF(#REF!="","",#REF!)</f>
        <v>#REF!</v>
      </c>
      <c r="Q109" s="125" t="e">
        <f>IF(#REF!="","",#REF!)</f>
        <v>#REF!</v>
      </c>
      <c r="R109" s="125" t="e">
        <f>IF(#REF!="","",#REF!)</f>
        <v>#REF!</v>
      </c>
      <c r="S109" s="129" t="e">
        <f>IF(#REF!="","",#REF!)</f>
        <v>#REF!</v>
      </c>
      <c r="T109" s="134" t="e">
        <f>IF(#REF!="","",IF(#REF!="#N/A","NO","SI"))</f>
        <v>#REF!</v>
      </c>
      <c r="U109" s="134" t="e">
        <f>#REF!</f>
        <v>#REF!</v>
      </c>
      <c r="V109" s="134" t="e">
        <f t="shared" si="7"/>
        <v>#REF!</v>
      </c>
      <c r="W109" s="134" t="e">
        <f t="shared" si="8"/>
        <v>#REF!</v>
      </c>
      <c r="X109" s="134" t="e">
        <f>IF(U109="","",VLOOKUP(U109,TRD!$F$5:$G$349,2,FALSE))</f>
        <v>#REF!</v>
      </c>
      <c r="Y109" s="134" t="e">
        <f>IF(U109="","",VLOOKUP(U109,TRD!$F$5:$T$349,5,FALSE))</f>
        <v>#REF!</v>
      </c>
      <c r="Z109" s="134" t="e">
        <f>IF(U109="","",VLOOKUP(U109,TRD_ORI!$E:$S,10,FALSE))</f>
        <v>#REF!</v>
      </c>
      <c r="AA109" s="134" t="e">
        <f>IF(U109="","",VLOOKUP(U109,TRD!F107:T451,15,FALSE))</f>
        <v>#REF!</v>
      </c>
    </row>
    <row r="110" spans="2:27" ht="60">
      <c r="B110" s="193" t="e">
        <f>IF(#REF!="","",#REF!)</f>
        <v>#REF!</v>
      </c>
      <c r="C110" s="125" t="e">
        <f>IF(#REF!="","",#REF!)</f>
        <v>#REF!</v>
      </c>
      <c r="D110" s="125" t="e">
        <f>IF(#REF!="","",#REF!)</f>
        <v>#REF!</v>
      </c>
      <c r="E110" s="125" t="e">
        <f>IF(#REF!="","",#REF!)</f>
        <v>#REF!</v>
      </c>
      <c r="F110" s="125" t="e">
        <f>IF(#REF!="","",#REF!)</f>
        <v>#REF!</v>
      </c>
      <c r="G110" s="125" t="e">
        <f>IF(#REF!="","",#REF!)</f>
        <v>#REF!</v>
      </c>
      <c r="H110" s="125" t="e">
        <f>IF(#REF!="","",CONCATENATE(#REF!," - ",#REF!))</f>
        <v>#REF!</v>
      </c>
      <c r="I110" s="125" t="e">
        <f>IF(#REF!="","",#REF!)</f>
        <v>#REF!</v>
      </c>
      <c r="J110" s="125" t="e">
        <f>IF(#REF!="","",#REF!)</f>
        <v>#REF!</v>
      </c>
      <c r="K110" s="125" t="e">
        <f>IF(#REF!="","",#REF!)</f>
        <v>#REF!</v>
      </c>
      <c r="L110" s="125" t="e">
        <f>IF(#REF!="","",#REF!)</f>
        <v>#REF!</v>
      </c>
      <c r="M110" s="129" t="e">
        <f>IF(#REF!="","",#REF!)</f>
        <v>#REF!</v>
      </c>
      <c r="N110" s="130" t="e">
        <f>IF(#REF!="","",#REF!)</f>
        <v>#REF!</v>
      </c>
      <c r="O110" s="125" t="e">
        <f>IF(#REF!="","",#REF!)</f>
        <v>#REF!</v>
      </c>
      <c r="P110" s="125" t="e">
        <f>IF(#REF!="","",#REF!)</f>
        <v>#REF!</v>
      </c>
      <c r="Q110" s="125" t="e">
        <f>IF(#REF!="","",#REF!)</f>
        <v>#REF!</v>
      </c>
      <c r="R110" s="125" t="e">
        <f>IF(#REF!="","",#REF!)</f>
        <v>#REF!</v>
      </c>
      <c r="S110" s="129" t="e">
        <f>IF(#REF!="","",#REF!)</f>
        <v>#REF!</v>
      </c>
      <c r="T110" s="134" t="e">
        <f>IF(#REF!="","",IF(#REF!="#N/A","NO","SI"))</f>
        <v>#REF!</v>
      </c>
      <c r="U110" s="134" t="e">
        <f>#REF!</f>
        <v>#REF!</v>
      </c>
      <c r="V110" s="134" t="e">
        <f t="shared" si="7"/>
        <v>#REF!</v>
      </c>
      <c r="W110" s="134" t="e">
        <f t="shared" si="8"/>
        <v>#REF!</v>
      </c>
      <c r="X110" s="134" t="e">
        <f>IF(U110="","",VLOOKUP(U110,TRD!$F$5:$G$349,2,FALSE))</f>
        <v>#REF!</v>
      </c>
      <c r="Y110" s="134" t="e">
        <f>IF(U110="","",VLOOKUP(U110,TRD!$F$5:$T$349,5,FALSE))</f>
        <v>#REF!</v>
      </c>
      <c r="Z110" s="134" t="e">
        <f>IF(U110="","",VLOOKUP(U110,TRD_ORI!$E:$S,10,FALSE))</f>
        <v>#REF!</v>
      </c>
      <c r="AA110" s="134" t="e">
        <f>IF(U110="","",VLOOKUP(U110,TRD!F108:T452,15,FALSE))</f>
        <v>#REF!</v>
      </c>
    </row>
    <row r="111" spans="2:27" ht="60">
      <c r="B111" s="193" t="e">
        <f>IF(#REF!="","",#REF!)</f>
        <v>#REF!</v>
      </c>
      <c r="C111" s="125" t="e">
        <f>IF(#REF!="","",#REF!)</f>
        <v>#REF!</v>
      </c>
      <c r="D111" s="125" t="e">
        <f>IF(#REF!="","",#REF!)</f>
        <v>#REF!</v>
      </c>
      <c r="E111" s="125" t="e">
        <f>IF(#REF!="","",#REF!)</f>
        <v>#REF!</v>
      </c>
      <c r="F111" s="125" t="e">
        <f>IF(#REF!="","",#REF!)</f>
        <v>#REF!</v>
      </c>
      <c r="G111" s="125" t="e">
        <f>IF(#REF!="","",#REF!)</f>
        <v>#REF!</v>
      </c>
      <c r="H111" s="125" t="e">
        <f>IF(#REF!="","",CONCATENATE(#REF!," - ",#REF!))</f>
        <v>#REF!</v>
      </c>
      <c r="I111" s="125" t="e">
        <f>IF(#REF!="","",#REF!)</f>
        <v>#REF!</v>
      </c>
      <c r="J111" s="125" t="e">
        <f>IF(#REF!="","",#REF!)</f>
        <v>#REF!</v>
      </c>
      <c r="K111" s="125" t="e">
        <f>IF(#REF!="","",#REF!)</f>
        <v>#REF!</v>
      </c>
      <c r="L111" s="125" t="e">
        <f>IF(#REF!="","",#REF!)</f>
        <v>#REF!</v>
      </c>
      <c r="M111" s="129" t="e">
        <f>IF(#REF!="","",#REF!)</f>
        <v>#REF!</v>
      </c>
      <c r="N111" s="130" t="e">
        <f>IF(#REF!="","",#REF!)</f>
        <v>#REF!</v>
      </c>
      <c r="O111" s="125" t="e">
        <f>IF(#REF!="","",#REF!)</f>
        <v>#REF!</v>
      </c>
      <c r="P111" s="125" t="e">
        <f>IF(#REF!="","",#REF!)</f>
        <v>#REF!</v>
      </c>
      <c r="Q111" s="125" t="e">
        <f>IF(#REF!="","",#REF!)</f>
        <v>#REF!</v>
      </c>
      <c r="R111" s="125" t="e">
        <f>IF(#REF!="","",#REF!)</f>
        <v>#REF!</v>
      </c>
      <c r="S111" s="129" t="e">
        <f>IF(#REF!="","",#REF!)</f>
        <v>#REF!</v>
      </c>
      <c r="T111" s="134" t="e">
        <f>IF(#REF!="","",IF(#REF!="#N/A","NO","SI"))</f>
        <v>#REF!</v>
      </c>
      <c r="U111" s="134" t="e">
        <f>#REF!</f>
        <v>#REF!</v>
      </c>
      <c r="V111" s="134" t="e">
        <f t="shared" si="7"/>
        <v>#REF!</v>
      </c>
      <c r="W111" s="134" t="e">
        <f t="shared" si="8"/>
        <v>#REF!</v>
      </c>
      <c r="X111" s="134" t="e">
        <f>IF(U111="","",VLOOKUP(U111,TRD!$F$5:$G$349,2,FALSE))</f>
        <v>#REF!</v>
      </c>
      <c r="Y111" s="134" t="e">
        <f>IF(U111="","",VLOOKUP(U111,TRD!$F$5:$T$349,5,FALSE))</f>
        <v>#REF!</v>
      </c>
      <c r="Z111" s="134" t="e">
        <f>IF(U111="","",VLOOKUP(U111,TRD_ORI!$E:$S,10,FALSE))</f>
        <v>#REF!</v>
      </c>
      <c r="AA111" s="134" t="e">
        <f>IF(U111="","",VLOOKUP(U111,TRD!F109:T453,15,FALSE))</f>
        <v>#REF!</v>
      </c>
    </row>
    <row r="112" spans="2:27" ht="60">
      <c r="B112" s="193" t="e">
        <f>IF(#REF!="","",#REF!)</f>
        <v>#REF!</v>
      </c>
      <c r="C112" s="125" t="e">
        <f>IF(#REF!="","",#REF!)</f>
        <v>#REF!</v>
      </c>
      <c r="D112" s="125" t="e">
        <f>IF(#REF!="","",#REF!)</f>
        <v>#REF!</v>
      </c>
      <c r="E112" s="125" t="e">
        <f>IF(#REF!="","",#REF!)</f>
        <v>#REF!</v>
      </c>
      <c r="F112" s="125" t="e">
        <f>IF(#REF!="","",#REF!)</f>
        <v>#REF!</v>
      </c>
      <c r="G112" s="125" t="e">
        <f>IF(#REF!="","",#REF!)</f>
        <v>#REF!</v>
      </c>
      <c r="H112" s="125" t="e">
        <f>IF(#REF!="","",CONCATENATE(#REF!," - ",#REF!))</f>
        <v>#REF!</v>
      </c>
      <c r="I112" s="125" t="e">
        <f>IF(#REF!="","",#REF!)</f>
        <v>#REF!</v>
      </c>
      <c r="J112" s="125" t="e">
        <f>IF(#REF!="","",#REF!)</f>
        <v>#REF!</v>
      </c>
      <c r="K112" s="125" t="e">
        <f>IF(#REF!="","",#REF!)</f>
        <v>#REF!</v>
      </c>
      <c r="L112" s="125" t="e">
        <f>IF(#REF!="","",#REF!)</f>
        <v>#REF!</v>
      </c>
      <c r="M112" s="129" t="e">
        <f>IF(#REF!="","",#REF!)</f>
        <v>#REF!</v>
      </c>
      <c r="N112" s="130" t="e">
        <f>IF(#REF!="","",#REF!)</f>
        <v>#REF!</v>
      </c>
      <c r="O112" s="125" t="e">
        <f>IF(#REF!="","",#REF!)</f>
        <v>#REF!</v>
      </c>
      <c r="P112" s="125" t="e">
        <f>IF(#REF!="","",#REF!)</f>
        <v>#REF!</v>
      </c>
      <c r="Q112" s="125" t="e">
        <f>IF(#REF!="","",#REF!)</f>
        <v>#REF!</v>
      </c>
      <c r="R112" s="125" t="e">
        <f>IF(#REF!="","",#REF!)</f>
        <v>#REF!</v>
      </c>
      <c r="S112" s="129" t="e">
        <f>IF(#REF!="","",#REF!)</f>
        <v>#REF!</v>
      </c>
      <c r="T112" s="134" t="e">
        <f>IF(#REF!="","",IF(#REF!="#N/A","NO","SI"))</f>
        <v>#REF!</v>
      </c>
      <c r="U112" s="134" t="e">
        <f>#REF!</f>
        <v>#REF!</v>
      </c>
      <c r="V112" s="134" t="e">
        <f t="shared" si="7"/>
        <v>#REF!</v>
      </c>
      <c r="W112" s="134" t="e">
        <f t="shared" si="8"/>
        <v>#REF!</v>
      </c>
      <c r="X112" s="134" t="e">
        <f>IF(U112="","",VLOOKUP(U112,TRD!$F$5:$G$349,2,FALSE))</f>
        <v>#REF!</v>
      </c>
      <c r="Y112" s="134" t="e">
        <f>IF(U112="","",VLOOKUP(U112,TRD!$F$5:$T$349,5,FALSE))</f>
        <v>#REF!</v>
      </c>
      <c r="Z112" s="134" t="e">
        <f>IF(U112="","",VLOOKUP(U112,TRD_ORI!$E:$S,10,FALSE))</f>
        <v>#REF!</v>
      </c>
      <c r="AA112" s="134" t="e">
        <f>IF(U112="","",VLOOKUP(U112,TRD!F110:T454,15,FALSE))</f>
        <v>#REF!</v>
      </c>
    </row>
    <row r="113" spans="2:27" ht="60">
      <c r="B113" s="193" t="e">
        <f>IF(#REF!="","",#REF!)</f>
        <v>#REF!</v>
      </c>
      <c r="C113" s="125" t="e">
        <f>IF(#REF!="","",#REF!)</f>
        <v>#REF!</v>
      </c>
      <c r="D113" s="125" t="e">
        <f>IF(#REF!="","",#REF!)</f>
        <v>#REF!</v>
      </c>
      <c r="E113" s="125" t="e">
        <f>IF(#REF!="","",#REF!)</f>
        <v>#REF!</v>
      </c>
      <c r="F113" s="125" t="e">
        <f>IF(#REF!="","",#REF!)</f>
        <v>#REF!</v>
      </c>
      <c r="G113" s="125" t="e">
        <f>IF(#REF!="","",#REF!)</f>
        <v>#REF!</v>
      </c>
      <c r="H113" s="125" t="e">
        <f>IF(#REF!="","",CONCATENATE(#REF!," - ",#REF!))</f>
        <v>#REF!</v>
      </c>
      <c r="I113" s="125" t="e">
        <f>IF(#REF!="","",#REF!)</f>
        <v>#REF!</v>
      </c>
      <c r="J113" s="125" t="e">
        <f>IF(#REF!="","",#REF!)</f>
        <v>#REF!</v>
      </c>
      <c r="K113" s="125" t="e">
        <f>IF(#REF!="","",#REF!)</f>
        <v>#REF!</v>
      </c>
      <c r="L113" s="125" t="e">
        <f>IF(#REF!="","",#REF!)</f>
        <v>#REF!</v>
      </c>
      <c r="M113" s="129" t="e">
        <f>IF(#REF!="","",#REF!)</f>
        <v>#REF!</v>
      </c>
      <c r="N113" s="130" t="e">
        <f>IF(#REF!="","",#REF!)</f>
        <v>#REF!</v>
      </c>
      <c r="O113" s="125" t="e">
        <f>IF(#REF!="","",#REF!)</f>
        <v>#REF!</v>
      </c>
      <c r="P113" s="125" t="e">
        <f>IF(#REF!="","",#REF!)</f>
        <v>#REF!</v>
      </c>
      <c r="Q113" s="125" t="e">
        <f>IF(#REF!="","",#REF!)</f>
        <v>#REF!</v>
      </c>
      <c r="R113" s="125" t="e">
        <f>IF(#REF!="","",#REF!)</f>
        <v>#REF!</v>
      </c>
      <c r="S113" s="129" t="e">
        <f>IF(#REF!="","",#REF!)</f>
        <v>#REF!</v>
      </c>
      <c r="T113" s="134" t="e">
        <f>IF(#REF!="","",IF(#REF!="#N/A","NO","SI"))</f>
        <v>#REF!</v>
      </c>
      <c r="U113" s="134" t="e">
        <f>#REF!</f>
        <v>#REF!</v>
      </c>
      <c r="V113" s="134" t="e">
        <f t="shared" si="7"/>
        <v>#REF!</v>
      </c>
      <c r="W113" s="134" t="e">
        <f t="shared" si="8"/>
        <v>#REF!</v>
      </c>
      <c r="X113" s="134" t="e">
        <f>IF(U113="","",VLOOKUP(U113,TRD!$F$5:$G$349,2,FALSE))</f>
        <v>#REF!</v>
      </c>
      <c r="Y113" s="134" t="e">
        <f>IF(U113="","",VLOOKUP(U113,TRD!$F$5:$T$349,5,FALSE))</f>
        <v>#REF!</v>
      </c>
      <c r="Z113" s="134" t="e">
        <f>IF(U113="","",VLOOKUP(U113,TRD_ORI!$E:$S,10,FALSE))</f>
        <v>#REF!</v>
      </c>
      <c r="AA113" s="134" t="e">
        <f>IF(U113="","",VLOOKUP(U113,TRD!F111:T455,15,FALSE))</f>
        <v>#REF!</v>
      </c>
    </row>
    <row r="114" spans="2:27" ht="60">
      <c r="B114" s="193" t="e">
        <f>IF(#REF!="","",#REF!)</f>
        <v>#REF!</v>
      </c>
      <c r="C114" s="125" t="e">
        <f>IF(#REF!="","",#REF!)</f>
        <v>#REF!</v>
      </c>
      <c r="D114" s="125" t="e">
        <f>IF(#REF!="","",#REF!)</f>
        <v>#REF!</v>
      </c>
      <c r="E114" s="125" t="e">
        <f>IF(#REF!="","",#REF!)</f>
        <v>#REF!</v>
      </c>
      <c r="F114" s="125" t="e">
        <f>IF(#REF!="","",#REF!)</f>
        <v>#REF!</v>
      </c>
      <c r="G114" s="125" t="e">
        <f>IF(#REF!="","",#REF!)</f>
        <v>#REF!</v>
      </c>
      <c r="H114" s="125" t="e">
        <f>IF(#REF!="","",CONCATENATE(#REF!," - ",#REF!))</f>
        <v>#REF!</v>
      </c>
      <c r="I114" s="125" t="e">
        <f>IF(#REF!="","",#REF!)</f>
        <v>#REF!</v>
      </c>
      <c r="J114" s="125" t="e">
        <f>IF(#REF!="","",#REF!)</f>
        <v>#REF!</v>
      </c>
      <c r="K114" s="125" t="e">
        <f>IF(#REF!="","",#REF!)</f>
        <v>#REF!</v>
      </c>
      <c r="L114" s="125" t="e">
        <f>IF(#REF!="","",#REF!)</f>
        <v>#REF!</v>
      </c>
      <c r="M114" s="129" t="e">
        <f>IF(#REF!="","",#REF!)</f>
        <v>#REF!</v>
      </c>
      <c r="N114" s="130" t="e">
        <f>IF(#REF!="","",#REF!)</f>
        <v>#REF!</v>
      </c>
      <c r="O114" s="125" t="e">
        <f>IF(#REF!="","",#REF!)</f>
        <v>#REF!</v>
      </c>
      <c r="P114" s="125" t="e">
        <f>IF(#REF!="","",#REF!)</f>
        <v>#REF!</v>
      </c>
      <c r="Q114" s="125" t="e">
        <f>IF(#REF!="","",#REF!)</f>
        <v>#REF!</v>
      </c>
      <c r="R114" s="125" t="e">
        <f>IF(#REF!="","",#REF!)</f>
        <v>#REF!</v>
      </c>
      <c r="S114" s="129" t="e">
        <f>IF(#REF!="","",#REF!)</f>
        <v>#REF!</v>
      </c>
      <c r="T114" s="134" t="e">
        <f>IF(#REF!="","",IF(#REF!="#N/A","NO","SI"))</f>
        <v>#REF!</v>
      </c>
      <c r="U114" s="134" t="e">
        <f>#REF!</f>
        <v>#REF!</v>
      </c>
      <c r="V114" s="134" t="e">
        <f t="shared" si="7"/>
        <v>#REF!</v>
      </c>
      <c r="W114" s="134" t="e">
        <f t="shared" si="8"/>
        <v>#REF!</v>
      </c>
      <c r="X114" s="134" t="e">
        <f>IF(U114="","",VLOOKUP(U114,TRD!$F$5:$G$349,2,FALSE))</f>
        <v>#REF!</v>
      </c>
      <c r="Y114" s="134" t="e">
        <f>IF(U114="","",VLOOKUP(U114,TRD!$F$5:$T$349,5,FALSE))</f>
        <v>#REF!</v>
      </c>
      <c r="Z114" s="134" t="e">
        <f>IF(U114="","",VLOOKUP(U114,TRD_ORI!$E:$S,10,FALSE))</f>
        <v>#REF!</v>
      </c>
      <c r="AA114" s="134" t="e">
        <f>IF(U114="","",VLOOKUP(U114,TRD!F112:T456,15,FALSE))</f>
        <v>#REF!</v>
      </c>
    </row>
    <row r="115" spans="2:27" ht="60">
      <c r="B115" s="193" t="e">
        <f>IF(#REF!="","",#REF!)</f>
        <v>#REF!</v>
      </c>
      <c r="C115" s="125" t="e">
        <f>IF(#REF!="","",#REF!)</f>
        <v>#REF!</v>
      </c>
      <c r="D115" s="125" t="e">
        <f>IF(#REF!="","",#REF!)</f>
        <v>#REF!</v>
      </c>
      <c r="E115" s="125" t="e">
        <f>IF(#REF!="","",#REF!)</f>
        <v>#REF!</v>
      </c>
      <c r="F115" s="125" t="e">
        <f>IF(#REF!="","",#REF!)</f>
        <v>#REF!</v>
      </c>
      <c r="G115" s="125" t="e">
        <f>IF(#REF!="","",#REF!)</f>
        <v>#REF!</v>
      </c>
      <c r="H115" s="125" t="e">
        <f>IF(#REF!="","",CONCATENATE(#REF!," - ",#REF!))</f>
        <v>#REF!</v>
      </c>
      <c r="I115" s="125" t="e">
        <f>IF(#REF!="","",#REF!)</f>
        <v>#REF!</v>
      </c>
      <c r="J115" s="125" t="e">
        <f>IF(#REF!="","",#REF!)</f>
        <v>#REF!</v>
      </c>
      <c r="K115" s="125" t="e">
        <f>IF(#REF!="","",#REF!)</f>
        <v>#REF!</v>
      </c>
      <c r="L115" s="125" t="e">
        <f>IF(#REF!="","",#REF!)</f>
        <v>#REF!</v>
      </c>
      <c r="M115" s="129" t="e">
        <f>IF(#REF!="","",#REF!)</f>
        <v>#REF!</v>
      </c>
      <c r="N115" s="130" t="e">
        <f>IF(#REF!="","",#REF!)</f>
        <v>#REF!</v>
      </c>
      <c r="O115" s="125" t="e">
        <f>IF(#REF!="","",#REF!)</f>
        <v>#REF!</v>
      </c>
      <c r="P115" s="125" t="e">
        <f>IF(#REF!="","",#REF!)</f>
        <v>#REF!</v>
      </c>
      <c r="Q115" s="125" t="e">
        <f>IF(#REF!="","",#REF!)</f>
        <v>#REF!</v>
      </c>
      <c r="R115" s="125" t="e">
        <f>IF(#REF!="","",#REF!)</f>
        <v>#REF!</v>
      </c>
      <c r="S115" s="129" t="e">
        <f>IF(#REF!="","",#REF!)</f>
        <v>#REF!</v>
      </c>
      <c r="T115" s="134" t="e">
        <f>IF(#REF!="","",IF(#REF!="#N/A","NO","SI"))</f>
        <v>#REF!</v>
      </c>
      <c r="U115" s="134" t="e">
        <f>#REF!</f>
        <v>#REF!</v>
      </c>
      <c r="V115" s="134" t="e">
        <f t="shared" si="7"/>
        <v>#REF!</v>
      </c>
      <c r="W115" s="134" t="e">
        <f t="shared" si="8"/>
        <v>#REF!</v>
      </c>
      <c r="X115" s="134" t="e">
        <f>IF(U115="","",VLOOKUP(U115,TRD!$F$5:$G$349,2,FALSE))</f>
        <v>#REF!</v>
      </c>
      <c r="Y115" s="134" t="e">
        <f>IF(U115="","",VLOOKUP(U115,TRD!$F$5:$T$349,5,FALSE))</f>
        <v>#REF!</v>
      </c>
      <c r="Z115" s="134" t="e">
        <f>IF(U115="","",VLOOKUP(U115,TRD_ORI!$E:$S,10,FALSE))</f>
        <v>#REF!</v>
      </c>
      <c r="AA115" s="134" t="e">
        <f>IF(U115="","",VLOOKUP(U115,TRD!F113:T457,15,FALSE))</f>
        <v>#REF!</v>
      </c>
    </row>
    <row r="116" spans="2:27" ht="60">
      <c r="B116" s="193" t="e">
        <f>IF(#REF!="","",#REF!)</f>
        <v>#REF!</v>
      </c>
      <c r="C116" s="125" t="e">
        <f>IF(#REF!="","",#REF!)</f>
        <v>#REF!</v>
      </c>
      <c r="D116" s="125" t="e">
        <f>IF(#REF!="","",#REF!)</f>
        <v>#REF!</v>
      </c>
      <c r="E116" s="125" t="e">
        <f>IF(#REF!="","",#REF!)</f>
        <v>#REF!</v>
      </c>
      <c r="F116" s="125" t="e">
        <f>IF(#REF!="","",#REF!)</f>
        <v>#REF!</v>
      </c>
      <c r="G116" s="125" t="e">
        <f>IF(#REF!="","",#REF!)</f>
        <v>#REF!</v>
      </c>
      <c r="H116" s="125" t="e">
        <f>IF(#REF!="","",CONCATENATE(#REF!," - ",#REF!))</f>
        <v>#REF!</v>
      </c>
      <c r="I116" s="125" t="e">
        <f>IF(#REF!="","",#REF!)</f>
        <v>#REF!</v>
      </c>
      <c r="J116" s="125" t="e">
        <f>IF(#REF!="","",#REF!)</f>
        <v>#REF!</v>
      </c>
      <c r="K116" s="125" t="e">
        <f>IF(#REF!="","",#REF!)</f>
        <v>#REF!</v>
      </c>
      <c r="L116" s="125" t="e">
        <f>IF(#REF!="","",#REF!)</f>
        <v>#REF!</v>
      </c>
      <c r="M116" s="129" t="e">
        <f>IF(#REF!="","",#REF!)</f>
        <v>#REF!</v>
      </c>
      <c r="N116" s="130" t="e">
        <f>IF(#REF!="","",#REF!)</f>
        <v>#REF!</v>
      </c>
      <c r="O116" s="125" t="e">
        <f>IF(#REF!="","",#REF!)</f>
        <v>#REF!</v>
      </c>
      <c r="P116" s="125" t="e">
        <f>IF(#REF!="","",#REF!)</f>
        <v>#REF!</v>
      </c>
      <c r="Q116" s="125" t="e">
        <f>IF(#REF!="","",#REF!)</f>
        <v>#REF!</v>
      </c>
      <c r="R116" s="125" t="e">
        <f>IF(#REF!="","",#REF!)</f>
        <v>#REF!</v>
      </c>
      <c r="S116" s="129" t="e">
        <f>IF(#REF!="","",#REF!)</f>
        <v>#REF!</v>
      </c>
      <c r="T116" s="134" t="e">
        <f>IF(#REF!="","",IF(#REF!="#N/A","NO","SI"))</f>
        <v>#REF!</v>
      </c>
      <c r="U116" s="134" t="e">
        <f>#REF!</f>
        <v>#REF!</v>
      </c>
      <c r="V116" s="134" t="e">
        <f t="shared" si="7"/>
        <v>#REF!</v>
      </c>
      <c r="W116" s="134" t="e">
        <f t="shared" si="8"/>
        <v>#REF!</v>
      </c>
      <c r="X116" s="134" t="e">
        <f>IF(U116="","",VLOOKUP(U116,TRD!$F$5:$G$349,2,FALSE))</f>
        <v>#REF!</v>
      </c>
      <c r="Y116" s="134" t="e">
        <f>IF(U116="","",VLOOKUP(U116,TRD!$F$5:$T$349,5,FALSE))</f>
        <v>#REF!</v>
      </c>
      <c r="Z116" s="134" t="e">
        <f>IF(U116="","",VLOOKUP(U116,TRD_ORI!$E:$S,10,FALSE))</f>
        <v>#REF!</v>
      </c>
      <c r="AA116" s="134" t="e">
        <f>IF(U116="","",VLOOKUP(U116,TRD!F114:T458,15,FALSE))</f>
        <v>#REF!</v>
      </c>
    </row>
    <row r="117" spans="2:27" ht="60">
      <c r="B117" s="193" t="e">
        <f>IF(#REF!="","",#REF!)</f>
        <v>#REF!</v>
      </c>
      <c r="C117" s="125" t="e">
        <f>IF(#REF!="","",#REF!)</f>
        <v>#REF!</v>
      </c>
      <c r="D117" s="125" t="e">
        <f>IF(#REF!="","",#REF!)</f>
        <v>#REF!</v>
      </c>
      <c r="E117" s="125" t="e">
        <f>IF(#REF!="","",#REF!)</f>
        <v>#REF!</v>
      </c>
      <c r="F117" s="125" t="e">
        <f>IF(#REF!="","",#REF!)</f>
        <v>#REF!</v>
      </c>
      <c r="G117" s="125" t="e">
        <f>IF(#REF!="","",#REF!)</f>
        <v>#REF!</v>
      </c>
      <c r="H117" s="125" t="e">
        <f>IF(#REF!="","",CONCATENATE(#REF!," - ",#REF!))</f>
        <v>#REF!</v>
      </c>
      <c r="I117" s="125" t="e">
        <f>IF(#REF!="","",#REF!)</f>
        <v>#REF!</v>
      </c>
      <c r="J117" s="125" t="e">
        <f>IF(#REF!="","",#REF!)</f>
        <v>#REF!</v>
      </c>
      <c r="K117" s="125" t="e">
        <f>IF(#REF!="","",#REF!)</f>
        <v>#REF!</v>
      </c>
      <c r="L117" s="125" t="e">
        <f>IF(#REF!="","",#REF!)</f>
        <v>#REF!</v>
      </c>
      <c r="M117" s="129" t="e">
        <f>IF(#REF!="","",#REF!)</f>
        <v>#REF!</v>
      </c>
      <c r="N117" s="130" t="e">
        <f>IF(#REF!="","",#REF!)</f>
        <v>#REF!</v>
      </c>
      <c r="O117" s="125" t="e">
        <f>IF(#REF!="","",#REF!)</f>
        <v>#REF!</v>
      </c>
      <c r="P117" s="125" t="e">
        <f>IF(#REF!="","",#REF!)</f>
        <v>#REF!</v>
      </c>
      <c r="Q117" s="125" t="e">
        <f>IF(#REF!="","",#REF!)</f>
        <v>#REF!</v>
      </c>
      <c r="R117" s="125" t="e">
        <f>IF(#REF!="","",#REF!)</f>
        <v>#REF!</v>
      </c>
      <c r="S117" s="129" t="e">
        <f>IF(#REF!="","",#REF!)</f>
        <v>#REF!</v>
      </c>
      <c r="T117" s="134" t="e">
        <f>IF(#REF!="","",IF(#REF!="#N/A","NO","SI"))</f>
        <v>#REF!</v>
      </c>
      <c r="U117" s="134" t="e">
        <f>#REF!</f>
        <v>#REF!</v>
      </c>
      <c r="V117" s="134" t="e">
        <f t="shared" si="7"/>
        <v>#REF!</v>
      </c>
      <c r="W117" s="134" t="e">
        <f t="shared" si="8"/>
        <v>#REF!</v>
      </c>
      <c r="X117" s="134" t="e">
        <f>IF(U117="","",VLOOKUP(U117,TRD!$F$5:$G$349,2,FALSE))</f>
        <v>#REF!</v>
      </c>
      <c r="Y117" s="134" t="e">
        <f>IF(U117="","",VLOOKUP(U117,TRD!$F$5:$T$349,5,FALSE))</f>
        <v>#REF!</v>
      </c>
      <c r="Z117" s="134" t="e">
        <f>IF(U117="","",VLOOKUP(U117,TRD_ORI!$E:$S,10,FALSE))</f>
        <v>#REF!</v>
      </c>
      <c r="AA117" s="134" t="e">
        <f>IF(U117="","",VLOOKUP(U117,TRD!F115:T459,15,FALSE))</f>
        <v>#REF!</v>
      </c>
    </row>
    <row r="118" spans="2:27" ht="75">
      <c r="B118" s="193" t="e">
        <f>IF(#REF!="","",#REF!)</f>
        <v>#REF!</v>
      </c>
      <c r="C118" s="125" t="e">
        <f>IF(#REF!="","",#REF!)</f>
        <v>#REF!</v>
      </c>
      <c r="D118" s="125" t="e">
        <f>IF(#REF!="","",#REF!)</f>
        <v>#REF!</v>
      </c>
      <c r="E118" s="125" t="e">
        <f>IF(#REF!="","",#REF!)</f>
        <v>#REF!</v>
      </c>
      <c r="F118" s="125" t="e">
        <f>IF(#REF!="","",#REF!)</f>
        <v>#REF!</v>
      </c>
      <c r="G118" s="125" t="e">
        <f>IF(#REF!="","",#REF!)</f>
        <v>#REF!</v>
      </c>
      <c r="H118" s="125" t="e">
        <f>IF(#REF!="","",CONCATENATE(#REF!," - ",#REF!))</f>
        <v>#REF!</v>
      </c>
      <c r="I118" s="125" t="e">
        <f>IF(#REF!="","",#REF!)</f>
        <v>#REF!</v>
      </c>
      <c r="J118" s="125" t="e">
        <f>IF(#REF!="","",#REF!)</f>
        <v>#REF!</v>
      </c>
      <c r="K118" s="125" t="e">
        <f>IF(#REF!="","",#REF!)</f>
        <v>#REF!</v>
      </c>
      <c r="L118" s="125" t="e">
        <f>IF(#REF!="","",#REF!)</f>
        <v>#REF!</v>
      </c>
      <c r="M118" s="129" t="e">
        <f>IF(#REF!="","",#REF!)</f>
        <v>#REF!</v>
      </c>
      <c r="N118" s="130" t="e">
        <f>IF(#REF!="","",#REF!)</f>
        <v>#REF!</v>
      </c>
      <c r="O118" s="125" t="e">
        <f>IF(#REF!="","",#REF!)</f>
        <v>#REF!</v>
      </c>
      <c r="P118" s="125" t="e">
        <f>IF(#REF!="","",#REF!)</f>
        <v>#REF!</v>
      </c>
      <c r="Q118" s="125" t="e">
        <f>IF(#REF!="","",#REF!)</f>
        <v>#REF!</v>
      </c>
      <c r="R118" s="125" t="e">
        <f>IF(#REF!="","",#REF!)</f>
        <v>#REF!</v>
      </c>
      <c r="S118" s="129" t="e">
        <f>IF(#REF!="","",#REF!)</f>
        <v>#REF!</v>
      </c>
      <c r="T118" s="134" t="e">
        <f>IF(#REF!="","",IF(#REF!="#N/A","NO","SI"))</f>
        <v>#REF!</v>
      </c>
      <c r="U118" s="134" t="e">
        <f>#REF!</f>
        <v>#REF!</v>
      </c>
      <c r="V118" s="134" t="e">
        <f t="shared" si="7"/>
        <v>#REF!</v>
      </c>
      <c r="W118" s="134" t="e">
        <f t="shared" si="8"/>
        <v>#REF!</v>
      </c>
      <c r="X118" s="134" t="e">
        <f>IF(U118="","",VLOOKUP(U118,TRD!$F$5:$G$349,2,FALSE))</f>
        <v>#REF!</v>
      </c>
      <c r="Y118" s="134" t="e">
        <f>IF(U118="","",VLOOKUP(U118,TRD!$F$5:$T$349,5,FALSE))</f>
        <v>#REF!</v>
      </c>
      <c r="Z118" s="134" t="e">
        <f>IF(U118="","",VLOOKUP(U118,TRD_ORI!$E:$S,10,FALSE))</f>
        <v>#REF!</v>
      </c>
      <c r="AA118" s="134" t="e">
        <f>IF(U118="","",VLOOKUP(U118,TRD!F116:T460,15,FALSE))</f>
        <v>#REF!</v>
      </c>
    </row>
    <row r="119" spans="2:27" ht="75">
      <c r="B119" s="193" t="e">
        <f>IF(#REF!="","",#REF!)</f>
        <v>#REF!</v>
      </c>
      <c r="C119" s="125" t="e">
        <f>IF(#REF!="","",#REF!)</f>
        <v>#REF!</v>
      </c>
      <c r="D119" s="125" t="e">
        <f>IF(#REF!="","",#REF!)</f>
        <v>#REF!</v>
      </c>
      <c r="E119" s="125" t="e">
        <f>IF(#REF!="","",#REF!)</f>
        <v>#REF!</v>
      </c>
      <c r="F119" s="125" t="e">
        <f>IF(#REF!="","",#REF!)</f>
        <v>#REF!</v>
      </c>
      <c r="G119" s="125" t="e">
        <f>IF(#REF!="","",#REF!)</f>
        <v>#REF!</v>
      </c>
      <c r="H119" s="125" t="e">
        <f>IF(#REF!="","",CONCATENATE(#REF!," - ",#REF!))</f>
        <v>#REF!</v>
      </c>
      <c r="I119" s="125" t="e">
        <f>IF(#REF!="","",#REF!)</f>
        <v>#REF!</v>
      </c>
      <c r="J119" s="125" t="e">
        <f>IF(#REF!="","",#REF!)</f>
        <v>#REF!</v>
      </c>
      <c r="K119" s="125" t="e">
        <f>IF(#REF!="","",#REF!)</f>
        <v>#REF!</v>
      </c>
      <c r="L119" s="125" t="e">
        <f>IF(#REF!="","",#REF!)</f>
        <v>#REF!</v>
      </c>
      <c r="M119" s="129" t="e">
        <f>IF(#REF!="","",#REF!)</f>
        <v>#REF!</v>
      </c>
      <c r="N119" s="130" t="e">
        <f>IF(#REF!="","",#REF!)</f>
        <v>#REF!</v>
      </c>
      <c r="O119" s="125" t="e">
        <f>IF(#REF!="","",#REF!)</f>
        <v>#REF!</v>
      </c>
      <c r="P119" s="125" t="e">
        <f>IF(#REF!="","",#REF!)</f>
        <v>#REF!</v>
      </c>
      <c r="Q119" s="125" t="e">
        <f>IF(#REF!="","",#REF!)</f>
        <v>#REF!</v>
      </c>
      <c r="R119" s="125" t="e">
        <f>IF(#REF!="","",#REF!)</f>
        <v>#REF!</v>
      </c>
      <c r="S119" s="129" t="e">
        <f>IF(#REF!="","",#REF!)</f>
        <v>#REF!</v>
      </c>
      <c r="T119" s="134" t="e">
        <f>IF(#REF!="","",IF(#REF!="#N/A","NO","SI"))</f>
        <v>#REF!</v>
      </c>
      <c r="U119" s="134" t="e">
        <f>#REF!</f>
        <v>#REF!</v>
      </c>
      <c r="V119" s="134" t="e">
        <f t="shared" si="7"/>
        <v>#REF!</v>
      </c>
      <c r="W119" s="134" t="e">
        <f t="shared" si="8"/>
        <v>#REF!</v>
      </c>
      <c r="X119" s="134" t="e">
        <f>IF(U119="","",VLOOKUP(U119,TRD!$F$5:$G$349,2,FALSE))</f>
        <v>#REF!</v>
      </c>
      <c r="Y119" s="134" t="e">
        <f>IF(U119="","",VLOOKUP(U119,TRD!$F$5:$T$349,5,FALSE))</f>
        <v>#REF!</v>
      </c>
      <c r="Z119" s="134" t="e">
        <f>IF(U119="","",VLOOKUP(U119,TRD_ORI!$E:$S,10,FALSE))</f>
        <v>#REF!</v>
      </c>
      <c r="AA119" s="134" t="e">
        <f>IF(U119="","",VLOOKUP(U119,TRD!F117:T461,15,FALSE))</f>
        <v>#REF!</v>
      </c>
    </row>
    <row r="120" spans="2:27" ht="90">
      <c r="B120" s="193" t="e">
        <f>IF(#REF!="","",#REF!)</f>
        <v>#REF!</v>
      </c>
      <c r="C120" s="125" t="e">
        <f>IF(#REF!="","",#REF!)</f>
        <v>#REF!</v>
      </c>
      <c r="D120" s="125" t="e">
        <f>IF(#REF!="","",#REF!)</f>
        <v>#REF!</v>
      </c>
      <c r="E120" s="125" t="e">
        <f>IF(#REF!="","",#REF!)</f>
        <v>#REF!</v>
      </c>
      <c r="F120" s="125" t="e">
        <f>IF(#REF!="","",#REF!)</f>
        <v>#REF!</v>
      </c>
      <c r="G120" s="125" t="e">
        <f>IF(#REF!="","",#REF!)</f>
        <v>#REF!</v>
      </c>
      <c r="H120" s="125" t="e">
        <f>IF(#REF!="","",CONCATENATE(#REF!," - ",#REF!))</f>
        <v>#REF!</v>
      </c>
      <c r="I120" s="125" t="e">
        <f>IF(#REF!="","",#REF!)</f>
        <v>#REF!</v>
      </c>
      <c r="J120" s="125" t="e">
        <f>IF(#REF!="","",#REF!)</f>
        <v>#REF!</v>
      </c>
      <c r="K120" s="125" t="e">
        <f>IF(#REF!="","",#REF!)</f>
        <v>#REF!</v>
      </c>
      <c r="L120" s="125" t="e">
        <f>IF(#REF!="","",#REF!)</f>
        <v>#REF!</v>
      </c>
      <c r="M120" s="129" t="e">
        <f>IF(#REF!="","",#REF!)</f>
        <v>#REF!</v>
      </c>
      <c r="N120" s="130" t="e">
        <f>IF(#REF!="","",#REF!)</f>
        <v>#REF!</v>
      </c>
      <c r="O120" s="125" t="e">
        <f>IF(#REF!="","",#REF!)</f>
        <v>#REF!</v>
      </c>
      <c r="P120" s="125" t="e">
        <f>IF(#REF!="","",#REF!)</f>
        <v>#REF!</v>
      </c>
      <c r="Q120" s="125" t="e">
        <f>IF(#REF!="","",#REF!)</f>
        <v>#REF!</v>
      </c>
      <c r="R120" s="125" t="e">
        <f>IF(#REF!="","",#REF!)</f>
        <v>#REF!</v>
      </c>
      <c r="S120" s="129" t="e">
        <f>IF(#REF!="","",#REF!)</f>
        <v>#REF!</v>
      </c>
      <c r="T120" s="134" t="e">
        <f>IF(#REF!="","",IF(#REF!="#N/A","NO","SI"))</f>
        <v>#REF!</v>
      </c>
      <c r="U120" s="134" t="e">
        <f>#REF!</f>
        <v>#REF!</v>
      </c>
      <c r="V120" s="134" t="e">
        <f t="shared" si="7"/>
        <v>#REF!</v>
      </c>
      <c r="W120" s="134" t="e">
        <f t="shared" si="8"/>
        <v>#REF!</v>
      </c>
      <c r="X120" s="134" t="e">
        <f>IF(U120="","",VLOOKUP(U120,TRD!$F$5:$G$349,2,FALSE))</f>
        <v>#REF!</v>
      </c>
      <c r="Y120" s="134" t="e">
        <f>IF(U120="","",VLOOKUP(U120,TRD!$F$5:$T$349,5,FALSE))</f>
        <v>#REF!</v>
      </c>
      <c r="Z120" s="134" t="e">
        <f>IF(U120="","",VLOOKUP(U120,TRD_ORI!$E:$S,10,FALSE))</f>
        <v>#REF!</v>
      </c>
      <c r="AA120" s="134" t="e">
        <f>IF(U120="","",VLOOKUP(U120,TRD!F118:T462,15,FALSE))</f>
        <v>#REF!</v>
      </c>
    </row>
    <row r="121" spans="2:27" ht="90">
      <c r="B121" s="193" t="e">
        <f>IF(#REF!="","",#REF!)</f>
        <v>#REF!</v>
      </c>
      <c r="C121" s="125" t="e">
        <f>IF(#REF!="","",#REF!)</f>
        <v>#REF!</v>
      </c>
      <c r="D121" s="125" t="e">
        <f>IF(#REF!="","",#REF!)</f>
        <v>#REF!</v>
      </c>
      <c r="E121" s="125" t="e">
        <f>IF(#REF!="","",#REF!)</f>
        <v>#REF!</v>
      </c>
      <c r="F121" s="125" t="e">
        <f>IF(#REF!="","",#REF!)</f>
        <v>#REF!</v>
      </c>
      <c r="G121" s="125" t="e">
        <f>IF(#REF!="","",#REF!)</f>
        <v>#REF!</v>
      </c>
      <c r="H121" s="125" t="e">
        <f>IF(#REF!="","",CONCATENATE(#REF!," - ",#REF!))</f>
        <v>#REF!</v>
      </c>
      <c r="I121" s="125" t="e">
        <f>IF(#REF!="","",#REF!)</f>
        <v>#REF!</v>
      </c>
      <c r="J121" s="125" t="e">
        <f>IF(#REF!="","",#REF!)</f>
        <v>#REF!</v>
      </c>
      <c r="K121" s="125" t="e">
        <f>IF(#REF!="","",#REF!)</f>
        <v>#REF!</v>
      </c>
      <c r="L121" s="125" t="e">
        <f>IF(#REF!="","",#REF!)</f>
        <v>#REF!</v>
      </c>
      <c r="M121" s="129" t="e">
        <f>IF(#REF!="","",#REF!)</f>
        <v>#REF!</v>
      </c>
      <c r="N121" s="130" t="e">
        <f>IF(#REF!="","",#REF!)</f>
        <v>#REF!</v>
      </c>
      <c r="O121" s="125" t="e">
        <f>IF(#REF!="","",#REF!)</f>
        <v>#REF!</v>
      </c>
      <c r="P121" s="125" t="e">
        <f>IF(#REF!="","",#REF!)</f>
        <v>#REF!</v>
      </c>
      <c r="Q121" s="125" t="e">
        <f>IF(#REF!="","",#REF!)</f>
        <v>#REF!</v>
      </c>
      <c r="R121" s="125" t="e">
        <f>IF(#REF!="","",#REF!)</f>
        <v>#REF!</v>
      </c>
      <c r="S121" s="129" t="e">
        <f>IF(#REF!="","",#REF!)</f>
        <v>#REF!</v>
      </c>
      <c r="T121" s="134" t="e">
        <f>IF(#REF!="","",IF(#REF!="#N/A","NO","SI"))</f>
        <v>#REF!</v>
      </c>
      <c r="U121" s="134" t="e">
        <f>#REF!</f>
        <v>#REF!</v>
      </c>
      <c r="V121" s="134" t="e">
        <f t="shared" si="7"/>
        <v>#REF!</v>
      </c>
      <c r="W121" s="134" t="e">
        <f t="shared" si="8"/>
        <v>#REF!</v>
      </c>
      <c r="X121" s="134" t="e">
        <f>IF(U121="","",VLOOKUP(U121,TRD!$F$5:$G$349,2,FALSE))</f>
        <v>#REF!</v>
      </c>
      <c r="Y121" s="134" t="e">
        <f>IF(U121="","",VLOOKUP(U121,TRD!$F$5:$T$349,5,FALSE))</f>
        <v>#REF!</v>
      </c>
      <c r="Z121" s="134" t="e">
        <f>IF(U121="","",VLOOKUP(U121,TRD_ORI!$E:$S,10,FALSE))</f>
        <v>#REF!</v>
      </c>
      <c r="AA121" s="134" t="e">
        <f>IF(U121="","",VLOOKUP(U121,TRD!F119:T463,15,FALSE))</f>
        <v>#REF!</v>
      </c>
    </row>
    <row r="122" spans="2:27" ht="150">
      <c r="B122" s="193" t="e">
        <f>IF(#REF!="","",#REF!)</f>
        <v>#REF!</v>
      </c>
      <c r="C122" s="125" t="e">
        <f>IF(#REF!="","",#REF!)</f>
        <v>#REF!</v>
      </c>
      <c r="D122" s="125" t="e">
        <f>IF(#REF!="","",#REF!)</f>
        <v>#REF!</v>
      </c>
      <c r="E122" s="125" t="e">
        <f>IF(#REF!="","",#REF!)</f>
        <v>#REF!</v>
      </c>
      <c r="F122" s="125" t="e">
        <f>IF(#REF!="","",#REF!)</f>
        <v>#REF!</v>
      </c>
      <c r="G122" s="125" t="e">
        <f>IF(#REF!="","",#REF!)</f>
        <v>#REF!</v>
      </c>
      <c r="H122" s="125" t="e">
        <f>IF(#REF!="","",CONCATENATE(#REF!," - ",#REF!))</f>
        <v>#REF!</v>
      </c>
      <c r="I122" s="125" t="e">
        <f>IF(#REF!="","",#REF!)</f>
        <v>#REF!</v>
      </c>
      <c r="J122" s="125" t="e">
        <f>IF(#REF!="","",#REF!)</f>
        <v>#REF!</v>
      </c>
      <c r="K122" s="125" t="e">
        <f>IF(#REF!="","",#REF!)</f>
        <v>#REF!</v>
      </c>
      <c r="L122" s="125" t="e">
        <f>IF(#REF!="","",#REF!)</f>
        <v>#REF!</v>
      </c>
      <c r="M122" s="129" t="e">
        <f>IF(#REF!="","",#REF!)</f>
        <v>#REF!</v>
      </c>
      <c r="N122" s="130" t="e">
        <f>IF(#REF!="","",#REF!)</f>
        <v>#REF!</v>
      </c>
      <c r="O122" s="125" t="e">
        <f>IF(#REF!="","",#REF!)</f>
        <v>#REF!</v>
      </c>
      <c r="P122" s="125" t="e">
        <f>IF(#REF!="","",#REF!)</f>
        <v>#REF!</v>
      </c>
      <c r="Q122" s="125" t="e">
        <f>IF(#REF!="","",#REF!)</f>
        <v>#REF!</v>
      </c>
      <c r="R122" s="125" t="e">
        <f>IF(#REF!="","",#REF!)</f>
        <v>#REF!</v>
      </c>
      <c r="S122" s="129" t="e">
        <f>IF(#REF!="","",#REF!)</f>
        <v>#REF!</v>
      </c>
      <c r="T122" s="134" t="e">
        <f>IF(#REF!="","",IF(#REF!="#N/A","NO","SI"))</f>
        <v>#REF!</v>
      </c>
      <c r="U122" s="134" t="e">
        <f>#REF!</f>
        <v>#REF!</v>
      </c>
      <c r="V122" s="134" t="e">
        <f t="shared" si="7"/>
        <v>#REF!</v>
      </c>
      <c r="W122" s="134" t="e">
        <f t="shared" si="8"/>
        <v>#REF!</v>
      </c>
      <c r="X122" s="134" t="e">
        <f>IF(U122="","",VLOOKUP(U122,TRD!$F$5:$G$349,2,FALSE))</f>
        <v>#REF!</v>
      </c>
      <c r="Y122" s="134" t="e">
        <f>IF(U122="","",VLOOKUP(U122,TRD!$F$5:$T$349,5,FALSE))</f>
        <v>#REF!</v>
      </c>
      <c r="Z122" s="134" t="e">
        <f>IF(U122="","",VLOOKUP(U122,TRD_ORI!$E:$S,10,FALSE))</f>
        <v>#REF!</v>
      </c>
      <c r="AA122" s="134" t="e">
        <f>IF(U122="","",VLOOKUP(U122,TRD!F120:T464,15,FALSE))</f>
        <v>#REF!</v>
      </c>
    </row>
    <row r="123" spans="2:27" ht="90">
      <c r="B123" s="193" t="e">
        <f>IF(#REF!="","",#REF!)</f>
        <v>#REF!</v>
      </c>
      <c r="C123" s="125" t="e">
        <f>IF(#REF!="","",#REF!)</f>
        <v>#REF!</v>
      </c>
      <c r="D123" s="125" t="e">
        <f>IF(#REF!="","",#REF!)</f>
        <v>#REF!</v>
      </c>
      <c r="E123" s="125" t="e">
        <f>IF(#REF!="","",#REF!)</f>
        <v>#REF!</v>
      </c>
      <c r="F123" s="125" t="e">
        <f>IF(#REF!="","",#REF!)</f>
        <v>#REF!</v>
      </c>
      <c r="G123" s="125" t="e">
        <f>IF(#REF!="","",#REF!)</f>
        <v>#REF!</v>
      </c>
      <c r="H123" s="125" t="e">
        <f>IF(#REF!="","",CONCATENATE(#REF!," - ",#REF!))</f>
        <v>#REF!</v>
      </c>
      <c r="I123" s="125" t="e">
        <f>IF(#REF!="","",#REF!)</f>
        <v>#REF!</v>
      </c>
      <c r="J123" s="125" t="e">
        <f>IF(#REF!="","",#REF!)</f>
        <v>#REF!</v>
      </c>
      <c r="K123" s="125" t="e">
        <f>IF(#REF!="","",#REF!)</f>
        <v>#REF!</v>
      </c>
      <c r="L123" s="125" t="e">
        <f>IF(#REF!="","",#REF!)</f>
        <v>#REF!</v>
      </c>
      <c r="M123" s="129" t="e">
        <f>IF(#REF!="","",#REF!)</f>
        <v>#REF!</v>
      </c>
      <c r="N123" s="130" t="e">
        <f>IF(#REF!="","",#REF!)</f>
        <v>#REF!</v>
      </c>
      <c r="O123" s="125" t="e">
        <f>IF(#REF!="","",#REF!)</f>
        <v>#REF!</v>
      </c>
      <c r="P123" s="125" t="e">
        <f>IF(#REF!="","",#REF!)</f>
        <v>#REF!</v>
      </c>
      <c r="Q123" s="125" t="e">
        <f>IF(#REF!="","",#REF!)</f>
        <v>#REF!</v>
      </c>
      <c r="R123" s="125" t="e">
        <f>IF(#REF!="","",#REF!)</f>
        <v>#REF!</v>
      </c>
      <c r="S123" s="129" t="e">
        <f>IF(#REF!="","",#REF!)</f>
        <v>#REF!</v>
      </c>
      <c r="T123" s="134" t="e">
        <f>IF(#REF!="","",IF(#REF!="#N/A","NO","SI"))</f>
        <v>#REF!</v>
      </c>
      <c r="U123" s="134" t="e">
        <f>#REF!</f>
        <v>#REF!</v>
      </c>
      <c r="V123" s="134" t="e">
        <f t="shared" si="7"/>
        <v>#REF!</v>
      </c>
      <c r="W123" s="134" t="e">
        <f t="shared" si="8"/>
        <v>#REF!</v>
      </c>
      <c r="X123" s="134" t="e">
        <f>IF(U123="","",VLOOKUP(U123,TRD!$F$5:$G$349,2,FALSE))</f>
        <v>#REF!</v>
      </c>
      <c r="Y123" s="134" t="e">
        <f>IF(U123="","",VLOOKUP(U123,TRD!$F$5:$T$349,5,FALSE))</f>
        <v>#REF!</v>
      </c>
      <c r="Z123" s="134" t="e">
        <f>IF(U123="","",VLOOKUP(U123,TRD_ORI!$E:$S,10,FALSE))</f>
        <v>#REF!</v>
      </c>
      <c r="AA123" s="134" t="e">
        <f>IF(U123="","",VLOOKUP(U123,TRD!F121:T465,15,FALSE))</f>
        <v>#REF!</v>
      </c>
    </row>
    <row r="124" spans="2:27" ht="60">
      <c r="B124" s="193" t="e">
        <f>IF(#REF!="","",#REF!)</f>
        <v>#REF!</v>
      </c>
      <c r="C124" s="125" t="e">
        <f>IF(#REF!="","",#REF!)</f>
        <v>#REF!</v>
      </c>
      <c r="D124" s="125" t="e">
        <f>IF(#REF!="","",#REF!)</f>
        <v>#REF!</v>
      </c>
      <c r="E124" s="125" t="e">
        <f>IF(#REF!="","",#REF!)</f>
        <v>#REF!</v>
      </c>
      <c r="F124" s="125" t="e">
        <f>IF(#REF!="","",#REF!)</f>
        <v>#REF!</v>
      </c>
      <c r="G124" s="125" t="e">
        <f>IF(#REF!="","",#REF!)</f>
        <v>#REF!</v>
      </c>
      <c r="H124" s="125" t="e">
        <f>IF(#REF!="","",CONCATENATE(#REF!," - ",#REF!))</f>
        <v>#REF!</v>
      </c>
      <c r="I124" s="125" t="e">
        <f>IF(#REF!="","",#REF!)</f>
        <v>#REF!</v>
      </c>
      <c r="J124" s="125" t="e">
        <f>IF(#REF!="","",#REF!)</f>
        <v>#REF!</v>
      </c>
      <c r="K124" s="125" t="e">
        <f>IF(#REF!="","",#REF!)</f>
        <v>#REF!</v>
      </c>
      <c r="L124" s="125" t="e">
        <f>IF(#REF!="","",#REF!)</f>
        <v>#REF!</v>
      </c>
      <c r="M124" s="129" t="e">
        <f>IF(#REF!="","",#REF!)</f>
        <v>#REF!</v>
      </c>
      <c r="N124" s="130" t="e">
        <f>IF(#REF!="","",#REF!)</f>
        <v>#REF!</v>
      </c>
      <c r="O124" s="125" t="e">
        <f>IF(#REF!="","",#REF!)</f>
        <v>#REF!</v>
      </c>
      <c r="P124" s="125" t="e">
        <f>IF(#REF!="","",#REF!)</f>
        <v>#REF!</v>
      </c>
      <c r="Q124" s="125" t="e">
        <f>IF(#REF!="","",#REF!)</f>
        <v>#REF!</v>
      </c>
      <c r="R124" s="125" t="e">
        <f>IF(#REF!="","",#REF!)</f>
        <v>#REF!</v>
      </c>
      <c r="S124" s="129" t="e">
        <f>IF(#REF!="","",#REF!)</f>
        <v>#REF!</v>
      </c>
      <c r="T124" s="134" t="e">
        <f>IF(#REF!="","",IF(#REF!="#N/A","NO","SI"))</f>
        <v>#REF!</v>
      </c>
      <c r="U124" s="134" t="e">
        <f>#REF!</f>
        <v>#REF!</v>
      </c>
      <c r="V124" s="134" t="e">
        <f t="shared" si="7"/>
        <v>#REF!</v>
      </c>
      <c r="W124" s="134" t="e">
        <f t="shared" si="8"/>
        <v>#REF!</v>
      </c>
      <c r="X124" s="134" t="e">
        <f>IF(U124="","",VLOOKUP(U124,TRD!$F$5:$G$349,2,FALSE))</f>
        <v>#REF!</v>
      </c>
      <c r="Y124" s="134" t="e">
        <f>IF(U124="","",VLOOKUP(U124,TRD!$F$5:$T$349,5,FALSE))</f>
        <v>#REF!</v>
      </c>
      <c r="Z124" s="134" t="e">
        <f>IF(U124="","",VLOOKUP(U124,TRD_ORI!$E:$S,10,FALSE))</f>
        <v>#REF!</v>
      </c>
      <c r="AA124" s="134" t="e">
        <f>IF(U124="","",VLOOKUP(U124,TRD!F122:T466,15,FALSE))</f>
        <v>#REF!</v>
      </c>
    </row>
    <row r="125" spans="2:27" ht="75">
      <c r="B125" s="193" t="e">
        <f>IF(#REF!="","",#REF!)</f>
        <v>#REF!</v>
      </c>
      <c r="C125" s="125" t="e">
        <f>IF(#REF!="","",#REF!)</f>
        <v>#REF!</v>
      </c>
      <c r="D125" s="125" t="e">
        <f>IF(#REF!="","",#REF!)</f>
        <v>#REF!</v>
      </c>
      <c r="E125" s="125" t="e">
        <f>IF(#REF!="","",#REF!)</f>
        <v>#REF!</v>
      </c>
      <c r="F125" s="125" t="e">
        <f>IF(#REF!="","",#REF!)</f>
        <v>#REF!</v>
      </c>
      <c r="G125" s="125" t="e">
        <f>IF(#REF!="","",#REF!)</f>
        <v>#REF!</v>
      </c>
      <c r="H125" s="125" t="e">
        <f>IF(#REF!="","",CONCATENATE(#REF!," - ",#REF!))</f>
        <v>#REF!</v>
      </c>
      <c r="I125" s="125" t="e">
        <f>IF(#REF!="","",#REF!)</f>
        <v>#REF!</v>
      </c>
      <c r="J125" s="125" t="e">
        <f>IF(#REF!="","",#REF!)</f>
        <v>#REF!</v>
      </c>
      <c r="K125" s="125" t="e">
        <f>IF(#REF!="","",#REF!)</f>
        <v>#REF!</v>
      </c>
      <c r="L125" s="125" t="e">
        <f>IF(#REF!="","",#REF!)</f>
        <v>#REF!</v>
      </c>
      <c r="M125" s="129" t="e">
        <f>IF(#REF!="","",#REF!)</f>
        <v>#REF!</v>
      </c>
      <c r="N125" s="130" t="e">
        <f>IF(#REF!="","",#REF!)</f>
        <v>#REF!</v>
      </c>
      <c r="O125" s="125" t="e">
        <f>IF(#REF!="","",#REF!)</f>
        <v>#REF!</v>
      </c>
      <c r="P125" s="125" t="e">
        <f>IF(#REF!="","",#REF!)</f>
        <v>#REF!</v>
      </c>
      <c r="Q125" s="125" t="e">
        <f>IF(#REF!="","",#REF!)</f>
        <v>#REF!</v>
      </c>
      <c r="R125" s="125" t="e">
        <f>IF(#REF!="","",#REF!)</f>
        <v>#REF!</v>
      </c>
      <c r="S125" s="129" t="e">
        <f>IF(#REF!="","",#REF!)</f>
        <v>#REF!</v>
      </c>
      <c r="T125" s="134" t="e">
        <f>IF(#REF!="","",IF(#REF!="#N/A","NO","SI"))</f>
        <v>#REF!</v>
      </c>
      <c r="U125" s="134" t="e">
        <f>#REF!</f>
        <v>#REF!</v>
      </c>
      <c r="V125" s="134" t="e">
        <f t="shared" si="7"/>
        <v>#REF!</v>
      </c>
      <c r="W125" s="134" t="e">
        <f t="shared" si="8"/>
        <v>#REF!</v>
      </c>
      <c r="X125" s="134" t="e">
        <f>IF(U125="","",VLOOKUP(U125,TRD!$F$5:$G$349,2,FALSE))</f>
        <v>#REF!</v>
      </c>
      <c r="Y125" s="134" t="e">
        <f>IF(U125="","",VLOOKUP(U125,TRD!$F$5:$T$349,5,FALSE))</f>
        <v>#REF!</v>
      </c>
      <c r="Z125" s="134" t="e">
        <f>IF(U125="","",VLOOKUP(U125,TRD_ORI!$E:$S,10,FALSE))</f>
        <v>#REF!</v>
      </c>
      <c r="AA125" s="134" t="e">
        <f>IF(U125="","",VLOOKUP(U125,TRD!F123:T467,15,FALSE))</f>
        <v>#REF!</v>
      </c>
    </row>
    <row r="126" spans="2:27" ht="135">
      <c r="B126" s="193" t="e">
        <f>IF(#REF!="","",#REF!)</f>
        <v>#REF!</v>
      </c>
      <c r="C126" s="125" t="e">
        <f>IF(#REF!="","",#REF!)</f>
        <v>#REF!</v>
      </c>
      <c r="D126" s="125" t="e">
        <f>IF(#REF!="","",#REF!)</f>
        <v>#REF!</v>
      </c>
      <c r="E126" s="125" t="e">
        <f>IF(#REF!="","",#REF!)</f>
        <v>#REF!</v>
      </c>
      <c r="F126" s="125" t="e">
        <f>IF(#REF!="","",#REF!)</f>
        <v>#REF!</v>
      </c>
      <c r="G126" s="125" t="e">
        <f>IF(#REF!="","",#REF!)</f>
        <v>#REF!</v>
      </c>
      <c r="H126" s="125" t="e">
        <f>IF(#REF!="","",CONCATENATE(#REF!," - ",#REF!))</f>
        <v>#REF!</v>
      </c>
      <c r="I126" s="125" t="e">
        <f>IF(#REF!="","",#REF!)</f>
        <v>#REF!</v>
      </c>
      <c r="J126" s="125" t="e">
        <f>IF(#REF!="","",#REF!)</f>
        <v>#REF!</v>
      </c>
      <c r="K126" s="125" t="e">
        <f>IF(#REF!="","",#REF!)</f>
        <v>#REF!</v>
      </c>
      <c r="L126" s="125" t="e">
        <f>IF(#REF!="","",#REF!)</f>
        <v>#REF!</v>
      </c>
      <c r="M126" s="129" t="e">
        <f>IF(#REF!="","",#REF!)</f>
        <v>#REF!</v>
      </c>
      <c r="N126" s="130" t="e">
        <f>IF(#REF!="","",#REF!)</f>
        <v>#REF!</v>
      </c>
      <c r="O126" s="125" t="e">
        <f>IF(#REF!="","",#REF!)</f>
        <v>#REF!</v>
      </c>
      <c r="P126" s="125" t="e">
        <f>IF(#REF!="","",#REF!)</f>
        <v>#REF!</v>
      </c>
      <c r="Q126" s="125" t="e">
        <f>IF(#REF!="","",#REF!)</f>
        <v>#REF!</v>
      </c>
      <c r="R126" s="125" t="e">
        <f>IF(#REF!="","",#REF!)</f>
        <v>#REF!</v>
      </c>
      <c r="S126" s="129" t="e">
        <f>IF(#REF!="","",#REF!)</f>
        <v>#REF!</v>
      </c>
      <c r="T126" s="134" t="e">
        <f>IF(#REF!="","",IF(#REF!="#N/A","NO","SI"))</f>
        <v>#REF!</v>
      </c>
      <c r="U126" s="134" t="e">
        <f>#REF!</f>
        <v>#REF!</v>
      </c>
      <c r="V126" s="134" t="e">
        <f t="shared" si="7"/>
        <v>#REF!</v>
      </c>
      <c r="W126" s="134" t="e">
        <f t="shared" si="8"/>
        <v>#REF!</v>
      </c>
      <c r="X126" s="134" t="e">
        <f>IF(U126="","",VLOOKUP(U126,TRD!$F$5:$G$349,2,FALSE))</f>
        <v>#REF!</v>
      </c>
      <c r="Y126" s="134" t="e">
        <f>IF(U126="","",VLOOKUP(U126,TRD!$F$5:$T$349,5,FALSE))</f>
        <v>#REF!</v>
      </c>
      <c r="Z126" s="134" t="e">
        <f>IF(U126="","",VLOOKUP(U126,TRD_ORI!$E:$S,10,FALSE))</f>
        <v>#REF!</v>
      </c>
      <c r="AA126" s="134" t="e">
        <f>IF(U126="","",VLOOKUP(U126,TRD!F124:T468,15,FALSE))</f>
        <v>#REF!</v>
      </c>
    </row>
    <row r="127" spans="2:27" ht="300">
      <c r="B127" s="193" t="e">
        <f>IF(#REF!="","",#REF!)</f>
        <v>#REF!</v>
      </c>
      <c r="C127" s="125" t="e">
        <f>IF(#REF!="","",#REF!)</f>
        <v>#REF!</v>
      </c>
      <c r="D127" s="125" t="e">
        <f>IF(#REF!="","",#REF!)</f>
        <v>#REF!</v>
      </c>
      <c r="E127" s="125" t="e">
        <f>IF(#REF!="","",#REF!)</f>
        <v>#REF!</v>
      </c>
      <c r="F127" s="125" t="e">
        <f>IF(#REF!="","",#REF!)</f>
        <v>#REF!</v>
      </c>
      <c r="G127" s="125" t="e">
        <f>IF(#REF!="","",#REF!)</f>
        <v>#REF!</v>
      </c>
      <c r="H127" s="125" t="e">
        <f>IF(#REF!="","",CONCATENATE(#REF!," - ",#REF!))</f>
        <v>#REF!</v>
      </c>
      <c r="I127" s="125" t="e">
        <f>IF(#REF!="","",#REF!)</f>
        <v>#REF!</v>
      </c>
      <c r="J127" s="125" t="e">
        <f>IF(#REF!="","",#REF!)</f>
        <v>#REF!</v>
      </c>
      <c r="K127" s="125" t="e">
        <f>IF(#REF!="","",#REF!)</f>
        <v>#REF!</v>
      </c>
      <c r="L127" s="125" t="e">
        <f>IF(#REF!="","",#REF!)</f>
        <v>#REF!</v>
      </c>
      <c r="M127" s="129" t="e">
        <f>IF(#REF!="","",#REF!)</f>
        <v>#REF!</v>
      </c>
      <c r="N127" s="130" t="e">
        <f>IF(#REF!="","",#REF!)</f>
        <v>#REF!</v>
      </c>
      <c r="O127" s="125" t="e">
        <f>IF(#REF!="","",#REF!)</f>
        <v>#REF!</v>
      </c>
      <c r="P127" s="125" t="e">
        <f>IF(#REF!="","",#REF!)</f>
        <v>#REF!</v>
      </c>
      <c r="Q127" s="125" t="e">
        <f>IF(#REF!="","",#REF!)</f>
        <v>#REF!</v>
      </c>
      <c r="R127" s="125" t="e">
        <f>IF(#REF!="","",#REF!)</f>
        <v>#REF!</v>
      </c>
      <c r="S127" s="129" t="e">
        <f>IF(#REF!="","",#REF!)</f>
        <v>#REF!</v>
      </c>
      <c r="T127" s="134" t="e">
        <f>IF(#REF!="","",IF(#REF!="#N/A","NO","SI"))</f>
        <v>#REF!</v>
      </c>
      <c r="U127" s="134" t="e">
        <f>#REF!</f>
        <v>#REF!</v>
      </c>
      <c r="V127" s="134" t="e">
        <f t="shared" si="7"/>
        <v>#REF!</v>
      </c>
      <c r="W127" s="134" t="e">
        <f t="shared" si="8"/>
        <v>#REF!</v>
      </c>
      <c r="X127" s="134" t="e">
        <f>IF(U127="","",VLOOKUP(U127,TRD!$F$5:$G$349,2,FALSE))</f>
        <v>#REF!</v>
      </c>
      <c r="Y127" s="134" t="e">
        <f>IF(U127="","",VLOOKUP(U127,TRD!$F$5:$T$349,5,FALSE))</f>
        <v>#REF!</v>
      </c>
      <c r="Z127" s="134" t="e">
        <f>IF(U127="","",VLOOKUP(U127,TRD_ORI!$E:$S,10,FALSE))</f>
        <v>#REF!</v>
      </c>
      <c r="AA127" s="134" t="e">
        <f>IF(U127="","",VLOOKUP(U127,TRD!F125:T469,15,FALSE))</f>
        <v>#REF!</v>
      </c>
    </row>
    <row r="128" spans="2:27" ht="135">
      <c r="B128" s="193" t="e">
        <f>IF(#REF!="","",#REF!)</f>
        <v>#REF!</v>
      </c>
      <c r="C128" s="125" t="e">
        <f>IF(#REF!="","",#REF!)</f>
        <v>#REF!</v>
      </c>
      <c r="D128" s="125" t="e">
        <f>IF(#REF!="","",#REF!)</f>
        <v>#REF!</v>
      </c>
      <c r="E128" s="125" t="e">
        <f>IF(#REF!="","",#REF!)</f>
        <v>#REF!</v>
      </c>
      <c r="F128" s="125" t="e">
        <f>IF(#REF!="","",#REF!)</f>
        <v>#REF!</v>
      </c>
      <c r="G128" s="125" t="e">
        <f>IF(#REF!="","",#REF!)</f>
        <v>#REF!</v>
      </c>
      <c r="H128" s="125" t="e">
        <f>IF(#REF!="","",CONCATENATE(#REF!," - ",#REF!))</f>
        <v>#REF!</v>
      </c>
      <c r="I128" s="125" t="e">
        <f>IF(#REF!="","",#REF!)</f>
        <v>#REF!</v>
      </c>
      <c r="J128" s="125" t="e">
        <f>IF(#REF!="","",#REF!)</f>
        <v>#REF!</v>
      </c>
      <c r="K128" s="125" t="e">
        <f>IF(#REF!="","",#REF!)</f>
        <v>#REF!</v>
      </c>
      <c r="L128" s="125" t="e">
        <f>IF(#REF!="","",#REF!)</f>
        <v>#REF!</v>
      </c>
      <c r="M128" s="129" t="e">
        <f>IF(#REF!="","",#REF!)</f>
        <v>#REF!</v>
      </c>
      <c r="N128" s="130" t="e">
        <f>IF(#REF!="","",#REF!)</f>
        <v>#REF!</v>
      </c>
      <c r="O128" s="125" t="e">
        <f>IF(#REF!="","",#REF!)</f>
        <v>#REF!</v>
      </c>
      <c r="P128" s="125" t="e">
        <f>IF(#REF!="","",#REF!)</f>
        <v>#REF!</v>
      </c>
      <c r="Q128" s="125" t="e">
        <f>IF(#REF!="","",#REF!)</f>
        <v>#REF!</v>
      </c>
      <c r="R128" s="125" t="e">
        <f>IF(#REF!="","",#REF!)</f>
        <v>#REF!</v>
      </c>
      <c r="S128" s="129" t="e">
        <f>IF(#REF!="","",#REF!)</f>
        <v>#REF!</v>
      </c>
      <c r="T128" s="134" t="e">
        <f>IF(#REF!="","",IF(#REF!="#N/A","NO","SI"))</f>
        <v>#REF!</v>
      </c>
      <c r="U128" s="134" t="e">
        <f>#REF!</f>
        <v>#REF!</v>
      </c>
      <c r="V128" s="134" t="e">
        <f t="shared" si="7"/>
        <v>#REF!</v>
      </c>
      <c r="W128" s="134" t="e">
        <f t="shared" si="8"/>
        <v>#REF!</v>
      </c>
      <c r="X128" s="134" t="e">
        <f>IF(U128="","",VLOOKUP(U128,TRD!$F$5:$G$349,2,FALSE))</f>
        <v>#REF!</v>
      </c>
      <c r="Y128" s="134" t="e">
        <f>IF(U128="","",VLOOKUP(U128,TRD!$F$5:$T$349,5,FALSE))</f>
        <v>#REF!</v>
      </c>
      <c r="Z128" s="134" t="e">
        <f>IF(U128="","",VLOOKUP(U128,TRD_ORI!$E:$S,10,FALSE))</f>
        <v>#REF!</v>
      </c>
      <c r="AA128" s="134" t="e">
        <f>IF(U128="","",VLOOKUP(U128,TRD!F126:T470,15,FALSE))</f>
        <v>#REF!</v>
      </c>
    </row>
    <row r="129" spans="2:27" ht="150">
      <c r="B129" s="193" t="e">
        <f>IF(#REF!="","",#REF!)</f>
        <v>#REF!</v>
      </c>
      <c r="C129" s="125" t="e">
        <f>IF(#REF!="","",#REF!)</f>
        <v>#REF!</v>
      </c>
      <c r="D129" s="125" t="e">
        <f>IF(#REF!="","",#REF!)</f>
        <v>#REF!</v>
      </c>
      <c r="E129" s="125" t="e">
        <f>IF(#REF!="","",#REF!)</f>
        <v>#REF!</v>
      </c>
      <c r="F129" s="125" t="e">
        <f>IF(#REF!="","",#REF!)</f>
        <v>#REF!</v>
      </c>
      <c r="G129" s="125" t="e">
        <f>IF(#REF!="","",#REF!)</f>
        <v>#REF!</v>
      </c>
      <c r="H129" s="125" t="e">
        <f>IF(#REF!="","",CONCATENATE(#REF!," - ",#REF!))</f>
        <v>#REF!</v>
      </c>
      <c r="I129" s="125" t="e">
        <f>IF(#REF!="","",#REF!)</f>
        <v>#REF!</v>
      </c>
      <c r="J129" s="125" t="e">
        <f>IF(#REF!="","",#REF!)</f>
        <v>#REF!</v>
      </c>
      <c r="K129" s="125" t="e">
        <f>IF(#REF!="","",#REF!)</f>
        <v>#REF!</v>
      </c>
      <c r="L129" s="125" t="e">
        <f>IF(#REF!="","",#REF!)</f>
        <v>#REF!</v>
      </c>
      <c r="M129" s="129" t="e">
        <f>IF(#REF!="","",#REF!)</f>
        <v>#REF!</v>
      </c>
      <c r="N129" s="130" t="e">
        <f>IF(#REF!="","",#REF!)</f>
        <v>#REF!</v>
      </c>
      <c r="O129" s="125" t="e">
        <f>IF(#REF!="","",#REF!)</f>
        <v>#REF!</v>
      </c>
      <c r="P129" s="125" t="e">
        <f>IF(#REF!="","",#REF!)</f>
        <v>#REF!</v>
      </c>
      <c r="Q129" s="125" t="e">
        <f>IF(#REF!="","",#REF!)</f>
        <v>#REF!</v>
      </c>
      <c r="R129" s="125" t="e">
        <f>IF(#REF!="","",#REF!)</f>
        <v>#REF!</v>
      </c>
      <c r="S129" s="129" t="e">
        <f>IF(#REF!="","",#REF!)</f>
        <v>#REF!</v>
      </c>
      <c r="T129" s="134" t="e">
        <f>IF(#REF!="","",IF(#REF!="#N/A","NO","SI"))</f>
        <v>#REF!</v>
      </c>
      <c r="U129" s="134" t="e">
        <f>#REF!</f>
        <v>#REF!</v>
      </c>
      <c r="V129" s="134" t="e">
        <f t="shared" si="7"/>
        <v>#REF!</v>
      </c>
      <c r="W129" s="134" t="e">
        <f t="shared" si="8"/>
        <v>#REF!</v>
      </c>
      <c r="X129" s="134" t="e">
        <f>IF(U129="","",VLOOKUP(U129,TRD!$F$5:$G$349,2,FALSE))</f>
        <v>#REF!</v>
      </c>
      <c r="Y129" s="134" t="e">
        <f>IF(U129="","",VLOOKUP(U129,TRD!$F$5:$T$349,5,FALSE))</f>
        <v>#REF!</v>
      </c>
      <c r="Z129" s="134" t="e">
        <f>IF(U129="","",VLOOKUP(U129,TRD_ORI!$E:$S,10,FALSE))</f>
        <v>#REF!</v>
      </c>
      <c r="AA129" s="134" t="e">
        <f>IF(U129="","",VLOOKUP(U129,TRD!F127:T471,15,FALSE))</f>
        <v>#REF!</v>
      </c>
    </row>
    <row r="130" spans="2:27" ht="180">
      <c r="B130" s="193" t="e">
        <f>IF(#REF!="","",#REF!)</f>
        <v>#REF!</v>
      </c>
      <c r="C130" s="125" t="e">
        <f>IF(#REF!="","",#REF!)</f>
        <v>#REF!</v>
      </c>
      <c r="D130" s="125" t="e">
        <f>IF(#REF!="","",#REF!)</f>
        <v>#REF!</v>
      </c>
      <c r="E130" s="125" t="e">
        <f>IF(#REF!="","",#REF!)</f>
        <v>#REF!</v>
      </c>
      <c r="F130" s="125" t="e">
        <f>IF(#REF!="","",#REF!)</f>
        <v>#REF!</v>
      </c>
      <c r="G130" s="125" t="e">
        <f>IF(#REF!="","",#REF!)</f>
        <v>#REF!</v>
      </c>
      <c r="H130" s="125" t="e">
        <f>IF(#REF!="","",CONCATENATE(#REF!," - ",#REF!))</f>
        <v>#REF!</v>
      </c>
      <c r="I130" s="125" t="e">
        <f>IF(#REF!="","",#REF!)</f>
        <v>#REF!</v>
      </c>
      <c r="J130" s="125" t="e">
        <f>IF(#REF!="","",#REF!)</f>
        <v>#REF!</v>
      </c>
      <c r="K130" s="125" t="e">
        <f>IF(#REF!="","",#REF!)</f>
        <v>#REF!</v>
      </c>
      <c r="L130" s="125" t="e">
        <f>IF(#REF!="","",#REF!)</f>
        <v>#REF!</v>
      </c>
      <c r="M130" s="129" t="e">
        <f>IF(#REF!="","",#REF!)</f>
        <v>#REF!</v>
      </c>
      <c r="N130" s="130" t="e">
        <f>IF(#REF!="","",#REF!)</f>
        <v>#REF!</v>
      </c>
      <c r="O130" s="125" t="e">
        <f>IF(#REF!="","",#REF!)</f>
        <v>#REF!</v>
      </c>
      <c r="P130" s="125" t="e">
        <f>IF(#REF!="","",#REF!)</f>
        <v>#REF!</v>
      </c>
      <c r="Q130" s="125" t="e">
        <f>IF(#REF!="","",#REF!)</f>
        <v>#REF!</v>
      </c>
      <c r="R130" s="125" t="e">
        <f>IF(#REF!="","",#REF!)</f>
        <v>#REF!</v>
      </c>
      <c r="S130" s="129" t="e">
        <f>IF(#REF!="","",#REF!)</f>
        <v>#REF!</v>
      </c>
      <c r="T130" s="134" t="e">
        <f>IF(#REF!="","",IF(#REF!="#N/A","NO","SI"))</f>
        <v>#REF!</v>
      </c>
      <c r="U130" s="134" t="e">
        <f>#REF!</f>
        <v>#REF!</v>
      </c>
      <c r="V130" s="134" t="e">
        <f t="shared" si="7"/>
        <v>#REF!</v>
      </c>
      <c r="W130" s="134" t="e">
        <f t="shared" si="8"/>
        <v>#REF!</v>
      </c>
      <c r="X130" s="134" t="e">
        <f>IF(U130="","",VLOOKUP(U130,TRD!$F$5:$G$349,2,FALSE))</f>
        <v>#REF!</v>
      </c>
      <c r="Y130" s="134" t="e">
        <f>IF(U130="","",VLOOKUP(U130,TRD!$F$5:$T$349,5,FALSE))</f>
        <v>#REF!</v>
      </c>
      <c r="Z130" s="134" t="e">
        <f>IF(U130="","",VLOOKUP(U130,TRD_ORI!$E:$S,10,FALSE))</f>
        <v>#REF!</v>
      </c>
      <c r="AA130" s="134" t="e">
        <f>IF(U130="","",VLOOKUP(U130,TRD!F128:T472,15,FALSE))</f>
        <v>#REF!</v>
      </c>
    </row>
    <row r="131" spans="2:27" ht="90">
      <c r="B131" s="193" t="e">
        <f>IF(#REF!="","",#REF!)</f>
        <v>#REF!</v>
      </c>
      <c r="C131" s="125" t="e">
        <f>IF(#REF!="","",#REF!)</f>
        <v>#REF!</v>
      </c>
      <c r="D131" s="125" t="e">
        <f>IF(#REF!="","",#REF!)</f>
        <v>#REF!</v>
      </c>
      <c r="E131" s="125" t="e">
        <f>IF(#REF!="","",#REF!)</f>
        <v>#REF!</v>
      </c>
      <c r="F131" s="125" t="e">
        <f>IF(#REF!="","",#REF!)</f>
        <v>#REF!</v>
      </c>
      <c r="G131" s="125" t="e">
        <f>IF(#REF!="","",#REF!)</f>
        <v>#REF!</v>
      </c>
      <c r="H131" s="125" t="e">
        <f>IF(#REF!="","",CONCATENATE(#REF!," - ",#REF!))</f>
        <v>#REF!</v>
      </c>
      <c r="I131" s="125" t="e">
        <f>IF(#REF!="","",#REF!)</f>
        <v>#REF!</v>
      </c>
      <c r="J131" s="125" t="e">
        <f>IF(#REF!="","",#REF!)</f>
        <v>#REF!</v>
      </c>
      <c r="K131" s="125" t="e">
        <f>IF(#REF!="","",#REF!)</f>
        <v>#REF!</v>
      </c>
      <c r="L131" s="125" t="e">
        <f>IF(#REF!="","",#REF!)</f>
        <v>#REF!</v>
      </c>
      <c r="M131" s="129" t="e">
        <f>IF(#REF!="","",#REF!)</f>
        <v>#REF!</v>
      </c>
      <c r="N131" s="130" t="e">
        <f>IF(#REF!="","",#REF!)</f>
        <v>#REF!</v>
      </c>
      <c r="O131" s="125" t="e">
        <f>IF(#REF!="","",#REF!)</f>
        <v>#REF!</v>
      </c>
      <c r="P131" s="125" t="e">
        <f>IF(#REF!="","",#REF!)</f>
        <v>#REF!</v>
      </c>
      <c r="Q131" s="125" t="e">
        <f>IF(#REF!="","",#REF!)</f>
        <v>#REF!</v>
      </c>
      <c r="R131" s="125" t="e">
        <f>IF(#REF!="","",#REF!)</f>
        <v>#REF!</v>
      </c>
      <c r="S131" s="129" t="e">
        <f>IF(#REF!="","",#REF!)</f>
        <v>#REF!</v>
      </c>
      <c r="T131" s="134" t="e">
        <f>IF(#REF!="","",IF(#REF!="#N/A","NO","SI"))</f>
        <v>#REF!</v>
      </c>
      <c r="U131" s="134" t="e">
        <f>#REF!</f>
        <v>#REF!</v>
      </c>
      <c r="V131" s="134" t="e">
        <f t="shared" si="7"/>
        <v>#REF!</v>
      </c>
      <c r="W131" s="134" t="e">
        <f t="shared" si="8"/>
        <v>#REF!</v>
      </c>
      <c r="X131" s="134" t="e">
        <f>IF(U131="","",VLOOKUP(U131,TRD!$F$5:$G$349,2,FALSE))</f>
        <v>#REF!</v>
      </c>
      <c r="Y131" s="134" t="e">
        <f>IF(U131="","",VLOOKUP(U131,TRD!$F$5:$T$349,5,FALSE))</f>
        <v>#REF!</v>
      </c>
      <c r="Z131" s="134" t="e">
        <f>IF(U131="","",VLOOKUP(U131,TRD_ORI!$E:$S,10,FALSE))</f>
        <v>#REF!</v>
      </c>
      <c r="AA131" s="134" t="e">
        <f>IF(U131="","",VLOOKUP(U131,TRD!F129:T473,15,FALSE))</f>
        <v>#REF!</v>
      </c>
    </row>
    <row r="132" spans="2:27" ht="75">
      <c r="B132" s="193" t="e">
        <f>IF(#REF!="","",#REF!)</f>
        <v>#REF!</v>
      </c>
      <c r="C132" s="125" t="e">
        <f>IF(#REF!="","",#REF!)</f>
        <v>#REF!</v>
      </c>
      <c r="D132" s="125" t="e">
        <f>IF(#REF!="","",#REF!)</f>
        <v>#REF!</v>
      </c>
      <c r="E132" s="125" t="e">
        <f>IF(#REF!="","",#REF!)</f>
        <v>#REF!</v>
      </c>
      <c r="F132" s="125" t="e">
        <f>IF(#REF!="","",#REF!)</f>
        <v>#REF!</v>
      </c>
      <c r="G132" s="125" t="e">
        <f>IF(#REF!="","",#REF!)</f>
        <v>#REF!</v>
      </c>
      <c r="H132" s="125" t="e">
        <f>IF(#REF!="","",CONCATENATE(#REF!," - ",#REF!))</f>
        <v>#REF!</v>
      </c>
      <c r="I132" s="125" t="e">
        <f>IF(#REF!="","",#REF!)</f>
        <v>#REF!</v>
      </c>
      <c r="J132" s="125" t="e">
        <f>IF(#REF!="","",#REF!)</f>
        <v>#REF!</v>
      </c>
      <c r="K132" s="125" t="e">
        <f>IF(#REF!="","",#REF!)</f>
        <v>#REF!</v>
      </c>
      <c r="L132" s="125" t="e">
        <f>IF(#REF!="","",#REF!)</f>
        <v>#REF!</v>
      </c>
      <c r="M132" s="129" t="e">
        <f>IF(#REF!="","",#REF!)</f>
        <v>#REF!</v>
      </c>
      <c r="N132" s="130" t="e">
        <f>IF(#REF!="","",#REF!)</f>
        <v>#REF!</v>
      </c>
      <c r="O132" s="125" t="e">
        <f>IF(#REF!="","",#REF!)</f>
        <v>#REF!</v>
      </c>
      <c r="P132" s="125" t="e">
        <f>IF(#REF!="","",#REF!)</f>
        <v>#REF!</v>
      </c>
      <c r="Q132" s="125" t="e">
        <f>IF(#REF!="","",#REF!)</f>
        <v>#REF!</v>
      </c>
      <c r="R132" s="125" t="e">
        <f>IF(#REF!="","",#REF!)</f>
        <v>#REF!</v>
      </c>
      <c r="S132" s="129" t="e">
        <f>IF(#REF!="","",#REF!)</f>
        <v>#REF!</v>
      </c>
      <c r="T132" s="134" t="e">
        <f>IF(#REF!="","",IF(#REF!="#N/A","NO","SI"))</f>
        <v>#REF!</v>
      </c>
      <c r="U132" s="134" t="e">
        <f>#REF!</f>
        <v>#REF!</v>
      </c>
      <c r="V132" s="134" t="e">
        <f t="shared" si="7"/>
        <v>#REF!</v>
      </c>
      <c r="W132" s="134" t="e">
        <f t="shared" si="8"/>
        <v>#REF!</v>
      </c>
      <c r="X132" s="134" t="e">
        <f>IF(U132="","",VLOOKUP(U132,TRD!$F$5:$G$349,2,FALSE))</f>
        <v>#REF!</v>
      </c>
      <c r="Y132" s="134" t="e">
        <f>IF(U132="","",VLOOKUP(U132,TRD!$F$5:$T$349,5,FALSE))</f>
        <v>#REF!</v>
      </c>
      <c r="Z132" s="134" t="e">
        <f>IF(U132="","",VLOOKUP(U132,TRD_ORI!$E:$S,10,FALSE))</f>
        <v>#REF!</v>
      </c>
      <c r="AA132" s="134" t="e">
        <f>IF(U132="","",VLOOKUP(U132,TRD!F130:T474,15,FALSE))</f>
        <v>#REF!</v>
      </c>
    </row>
    <row r="133" spans="2:27" ht="120">
      <c r="B133" s="193" t="e">
        <f>IF(#REF!="","",#REF!)</f>
        <v>#REF!</v>
      </c>
      <c r="C133" s="125" t="e">
        <f>IF(#REF!="","",#REF!)</f>
        <v>#REF!</v>
      </c>
      <c r="D133" s="125" t="e">
        <f>IF(#REF!="","",#REF!)</f>
        <v>#REF!</v>
      </c>
      <c r="E133" s="125" t="e">
        <f>IF(#REF!="","",#REF!)</f>
        <v>#REF!</v>
      </c>
      <c r="F133" s="125" t="e">
        <f>IF(#REF!="","",#REF!)</f>
        <v>#REF!</v>
      </c>
      <c r="G133" s="125" t="e">
        <f>IF(#REF!="","",#REF!)</f>
        <v>#REF!</v>
      </c>
      <c r="H133" s="125" t="e">
        <f>IF(#REF!="","",CONCATENATE(#REF!," - ",#REF!))</f>
        <v>#REF!</v>
      </c>
      <c r="I133" s="125" t="e">
        <f>IF(#REF!="","",#REF!)</f>
        <v>#REF!</v>
      </c>
      <c r="J133" s="125" t="e">
        <f>IF(#REF!="","",#REF!)</f>
        <v>#REF!</v>
      </c>
      <c r="K133" s="125" t="e">
        <f>IF(#REF!="","",#REF!)</f>
        <v>#REF!</v>
      </c>
      <c r="L133" s="125" t="e">
        <f>IF(#REF!="","",#REF!)</f>
        <v>#REF!</v>
      </c>
      <c r="M133" s="129" t="e">
        <f>IF(#REF!="","",#REF!)</f>
        <v>#REF!</v>
      </c>
      <c r="N133" s="130" t="e">
        <f>IF(#REF!="","",#REF!)</f>
        <v>#REF!</v>
      </c>
      <c r="O133" s="125" t="e">
        <f>IF(#REF!="","",#REF!)</f>
        <v>#REF!</v>
      </c>
      <c r="P133" s="125" t="e">
        <f>IF(#REF!="","",#REF!)</f>
        <v>#REF!</v>
      </c>
      <c r="Q133" s="125" t="e">
        <f>IF(#REF!="","",#REF!)</f>
        <v>#REF!</v>
      </c>
      <c r="R133" s="125" t="e">
        <f>IF(#REF!="","",#REF!)</f>
        <v>#REF!</v>
      </c>
      <c r="S133" s="129" t="e">
        <f>IF(#REF!="","",#REF!)</f>
        <v>#REF!</v>
      </c>
      <c r="T133" s="134" t="e">
        <f>IF(#REF!="","",IF(#REF!="#N/A","NO","SI"))</f>
        <v>#REF!</v>
      </c>
      <c r="U133" s="134" t="e">
        <f>#REF!</f>
        <v>#REF!</v>
      </c>
      <c r="V133" s="134" t="e">
        <f t="shared" si="7"/>
        <v>#REF!</v>
      </c>
      <c r="W133" s="134" t="e">
        <f t="shared" si="8"/>
        <v>#REF!</v>
      </c>
      <c r="X133" s="134" t="e">
        <f>IF(U133="","",VLOOKUP(U133,TRD!$F$5:$G$349,2,FALSE))</f>
        <v>#REF!</v>
      </c>
      <c r="Y133" s="134" t="e">
        <f>IF(U133="","",VLOOKUP(U133,TRD!$F$5:$T$349,5,FALSE))</f>
        <v>#REF!</v>
      </c>
      <c r="Z133" s="134" t="e">
        <f>IF(U133="","",VLOOKUP(U133,TRD_ORI!$E:$S,10,FALSE))</f>
        <v>#REF!</v>
      </c>
      <c r="AA133" s="134" t="e">
        <f>IF(U133="","",VLOOKUP(U133,TRD!F131:T475,15,FALSE))</f>
        <v>#REF!</v>
      </c>
    </row>
    <row r="134" spans="2:27" ht="60">
      <c r="B134" s="193" t="e">
        <f>IF(#REF!="","",#REF!)</f>
        <v>#REF!</v>
      </c>
      <c r="C134" s="125" t="e">
        <f>IF(#REF!="","",#REF!)</f>
        <v>#REF!</v>
      </c>
      <c r="D134" s="125" t="e">
        <f>IF(#REF!="","",#REF!)</f>
        <v>#REF!</v>
      </c>
      <c r="E134" s="125" t="e">
        <f>IF(#REF!="","",#REF!)</f>
        <v>#REF!</v>
      </c>
      <c r="F134" s="125" t="e">
        <f>IF(#REF!="","",#REF!)</f>
        <v>#REF!</v>
      </c>
      <c r="G134" s="125" t="e">
        <f>IF(#REF!="","",#REF!)</f>
        <v>#REF!</v>
      </c>
      <c r="H134" s="125" t="e">
        <f>IF(#REF!="","",CONCATENATE(#REF!," - ",#REF!))</f>
        <v>#REF!</v>
      </c>
      <c r="I134" s="125" t="e">
        <f>IF(#REF!="","",#REF!)</f>
        <v>#REF!</v>
      </c>
      <c r="J134" s="125" t="e">
        <f>IF(#REF!="","",#REF!)</f>
        <v>#REF!</v>
      </c>
      <c r="K134" s="125" t="e">
        <f>IF(#REF!="","",#REF!)</f>
        <v>#REF!</v>
      </c>
      <c r="L134" s="125" t="e">
        <f>IF(#REF!="","",#REF!)</f>
        <v>#REF!</v>
      </c>
      <c r="M134" s="129" t="e">
        <f>IF(#REF!="","",#REF!)</f>
        <v>#REF!</v>
      </c>
      <c r="N134" s="130" t="e">
        <f>IF(#REF!="","",#REF!)</f>
        <v>#REF!</v>
      </c>
      <c r="O134" s="125" t="e">
        <f>IF(#REF!="","",#REF!)</f>
        <v>#REF!</v>
      </c>
      <c r="P134" s="125" t="e">
        <f>IF(#REF!="","",#REF!)</f>
        <v>#REF!</v>
      </c>
      <c r="Q134" s="125" t="e">
        <f>IF(#REF!="","",#REF!)</f>
        <v>#REF!</v>
      </c>
      <c r="R134" s="125" t="e">
        <f>IF(#REF!="","",#REF!)</f>
        <v>#REF!</v>
      </c>
      <c r="S134" s="129" t="e">
        <f>IF(#REF!="","",#REF!)</f>
        <v>#REF!</v>
      </c>
      <c r="T134" s="134" t="e">
        <f>IF(#REF!="","",IF(#REF!="#N/A","NO","SI"))</f>
        <v>#REF!</v>
      </c>
      <c r="U134" s="134" t="e">
        <f>#REF!</f>
        <v>#REF!</v>
      </c>
      <c r="V134" s="134" t="e">
        <f t="shared" si="7"/>
        <v>#REF!</v>
      </c>
      <c r="W134" s="134" t="e">
        <f t="shared" si="8"/>
        <v>#REF!</v>
      </c>
      <c r="X134" s="134" t="e">
        <f>IF(U134="","",VLOOKUP(U134,TRD!$F$5:$G$349,2,FALSE))</f>
        <v>#REF!</v>
      </c>
      <c r="Y134" s="134" t="e">
        <f>IF(U134="","",VLOOKUP(U134,TRD!$F$5:$T$349,5,FALSE))</f>
        <v>#REF!</v>
      </c>
      <c r="Z134" s="134" t="e">
        <f>IF(U134="","",VLOOKUP(U134,TRD_ORI!$E:$S,10,FALSE))</f>
        <v>#REF!</v>
      </c>
      <c r="AA134" s="134" t="e">
        <f>IF(U134="","",VLOOKUP(U134,TRD!F132:T476,15,FALSE))</f>
        <v>#REF!</v>
      </c>
    </row>
    <row r="135" spans="2:27" ht="135">
      <c r="B135" s="193" t="e">
        <f>IF(#REF!="","",#REF!)</f>
        <v>#REF!</v>
      </c>
      <c r="C135" s="125" t="e">
        <f>IF(#REF!="","",#REF!)</f>
        <v>#REF!</v>
      </c>
      <c r="D135" s="125" t="e">
        <f>IF(#REF!="","",#REF!)</f>
        <v>#REF!</v>
      </c>
      <c r="E135" s="125" t="e">
        <f>IF(#REF!="","",#REF!)</f>
        <v>#REF!</v>
      </c>
      <c r="F135" s="125" t="e">
        <f>IF(#REF!="","",#REF!)</f>
        <v>#REF!</v>
      </c>
      <c r="G135" s="125" t="e">
        <f>IF(#REF!="","",#REF!)</f>
        <v>#REF!</v>
      </c>
      <c r="H135" s="125" t="e">
        <f>IF(#REF!="","",CONCATENATE(#REF!," - ",#REF!))</f>
        <v>#REF!</v>
      </c>
      <c r="I135" s="125" t="e">
        <f>IF(#REF!="","",#REF!)</f>
        <v>#REF!</v>
      </c>
      <c r="J135" s="125" t="e">
        <f>IF(#REF!="","",#REF!)</f>
        <v>#REF!</v>
      </c>
      <c r="K135" s="125" t="e">
        <f>IF(#REF!="","",#REF!)</f>
        <v>#REF!</v>
      </c>
      <c r="L135" s="125" t="e">
        <f>IF(#REF!="","",#REF!)</f>
        <v>#REF!</v>
      </c>
      <c r="M135" s="129" t="e">
        <f>IF(#REF!="","",#REF!)</f>
        <v>#REF!</v>
      </c>
      <c r="N135" s="130" t="e">
        <f>IF(#REF!="","",#REF!)</f>
        <v>#REF!</v>
      </c>
      <c r="O135" s="125" t="e">
        <f>IF(#REF!="","",#REF!)</f>
        <v>#REF!</v>
      </c>
      <c r="P135" s="125" t="e">
        <f>IF(#REF!="","",#REF!)</f>
        <v>#REF!</v>
      </c>
      <c r="Q135" s="125" t="e">
        <f>IF(#REF!="","",#REF!)</f>
        <v>#REF!</v>
      </c>
      <c r="R135" s="125" t="e">
        <f>IF(#REF!="","",#REF!)</f>
        <v>#REF!</v>
      </c>
      <c r="S135" s="129" t="e">
        <f>IF(#REF!="","",#REF!)</f>
        <v>#REF!</v>
      </c>
      <c r="T135" s="134" t="e">
        <f>IF(#REF!="","",IF(#REF!="#N/A","NO","SI"))</f>
        <v>#REF!</v>
      </c>
      <c r="U135" s="134" t="e">
        <f>#REF!</f>
        <v>#REF!</v>
      </c>
      <c r="V135" s="134" t="e">
        <f t="shared" si="7"/>
        <v>#REF!</v>
      </c>
      <c r="W135" s="134" t="e">
        <f t="shared" si="8"/>
        <v>#REF!</v>
      </c>
      <c r="X135" s="134" t="e">
        <f>IF(U135="","",VLOOKUP(U135,TRD!$F$5:$G$349,2,FALSE))</f>
        <v>#REF!</v>
      </c>
      <c r="Y135" s="134" t="e">
        <f>IF(U135="","",VLOOKUP(U135,TRD!$F$5:$T$349,5,FALSE))</f>
        <v>#REF!</v>
      </c>
      <c r="Z135" s="134" t="e">
        <f>IF(U135="","",VLOOKUP(U135,TRD_ORI!$E:$S,10,FALSE))</f>
        <v>#REF!</v>
      </c>
      <c r="AA135" s="134" t="e">
        <f>IF(U135="","",VLOOKUP(U135,TRD!F133:T477,15,FALSE))</f>
        <v>#REF!</v>
      </c>
    </row>
    <row r="136" spans="2:27" ht="195">
      <c r="B136" s="193" t="e">
        <f>IF(#REF!="","",#REF!)</f>
        <v>#REF!</v>
      </c>
      <c r="C136" s="125" t="e">
        <f>IF(#REF!="","",#REF!)</f>
        <v>#REF!</v>
      </c>
      <c r="D136" s="125" t="e">
        <f>IF(#REF!="","",#REF!)</f>
        <v>#REF!</v>
      </c>
      <c r="E136" s="125" t="e">
        <f>IF(#REF!="","",#REF!)</f>
        <v>#REF!</v>
      </c>
      <c r="F136" s="125" t="e">
        <f>IF(#REF!="","",#REF!)</f>
        <v>#REF!</v>
      </c>
      <c r="G136" s="125" t="e">
        <f>IF(#REF!="","",#REF!)</f>
        <v>#REF!</v>
      </c>
      <c r="H136" s="125" t="e">
        <f>IF(#REF!="","",CONCATENATE(#REF!," - ",#REF!))</f>
        <v>#REF!</v>
      </c>
      <c r="I136" s="125" t="e">
        <f>IF(#REF!="","",#REF!)</f>
        <v>#REF!</v>
      </c>
      <c r="J136" s="125" t="e">
        <f>IF(#REF!="","",#REF!)</f>
        <v>#REF!</v>
      </c>
      <c r="K136" s="125" t="e">
        <f>IF(#REF!="","",#REF!)</f>
        <v>#REF!</v>
      </c>
      <c r="L136" s="125" t="e">
        <f>IF(#REF!="","",#REF!)</f>
        <v>#REF!</v>
      </c>
      <c r="M136" s="129" t="e">
        <f>IF(#REF!="","",#REF!)</f>
        <v>#REF!</v>
      </c>
      <c r="N136" s="130" t="e">
        <f>IF(#REF!="","",#REF!)</f>
        <v>#REF!</v>
      </c>
      <c r="O136" s="125" t="e">
        <f>IF(#REF!="","",#REF!)</f>
        <v>#REF!</v>
      </c>
      <c r="P136" s="125" t="e">
        <f>IF(#REF!="","",#REF!)</f>
        <v>#REF!</v>
      </c>
      <c r="Q136" s="125" t="e">
        <f>IF(#REF!="","",#REF!)</f>
        <v>#REF!</v>
      </c>
      <c r="R136" s="125" t="e">
        <f>IF(#REF!="","",#REF!)</f>
        <v>#REF!</v>
      </c>
      <c r="S136" s="129" t="e">
        <f>IF(#REF!="","",#REF!)</f>
        <v>#REF!</v>
      </c>
      <c r="T136" s="134" t="e">
        <f>IF(#REF!="","",IF(#REF!="#N/A","NO","SI"))</f>
        <v>#REF!</v>
      </c>
      <c r="U136" s="134" t="e">
        <f>#REF!</f>
        <v>#REF!</v>
      </c>
      <c r="V136" s="134" t="e">
        <f t="shared" si="7"/>
        <v>#REF!</v>
      </c>
      <c r="W136" s="134" t="e">
        <f t="shared" si="8"/>
        <v>#REF!</v>
      </c>
      <c r="X136" s="134" t="e">
        <f>IF(U136="","",VLOOKUP(U136,TRD!$F$5:$G$349,2,FALSE))</f>
        <v>#REF!</v>
      </c>
      <c r="Y136" s="134" t="e">
        <f>IF(U136="","",VLOOKUP(U136,TRD!$F$5:$T$349,5,FALSE))</f>
        <v>#REF!</v>
      </c>
      <c r="Z136" s="134" t="e">
        <f>IF(U136="","",VLOOKUP(U136,TRD_ORI!$E:$S,10,FALSE))</f>
        <v>#REF!</v>
      </c>
      <c r="AA136" s="134" t="e">
        <f>IF(U136="","",VLOOKUP(U136,TRD!F134:T478,15,FALSE))</f>
        <v>#REF!</v>
      </c>
    </row>
    <row r="137" spans="2:27" ht="180">
      <c r="B137" s="193" t="e">
        <f>IF(#REF!="","",#REF!)</f>
        <v>#REF!</v>
      </c>
      <c r="C137" s="125" t="e">
        <f>IF(#REF!="","",#REF!)</f>
        <v>#REF!</v>
      </c>
      <c r="D137" s="125" t="e">
        <f>IF(#REF!="","",#REF!)</f>
        <v>#REF!</v>
      </c>
      <c r="E137" s="125" t="e">
        <f>IF(#REF!="","",#REF!)</f>
        <v>#REF!</v>
      </c>
      <c r="F137" s="125" t="e">
        <f>IF(#REF!="","",#REF!)</f>
        <v>#REF!</v>
      </c>
      <c r="G137" s="125" t="e">
        <f>IF(#REF!="","",#REF!)</f>
        <v>#REF!</v>
      </c>
      <c r="H137" s="125" t="e">
        <f>IF(#REF!="","",CONCATENATE(#REF!," - ",#REF!))</f>
        <v>#REF!</v>
      </c>
      <c r="I137" s="125" t="e">
        <f>IF(#REF!="","",#REF!)</f>
        <v>#REF!</v>
      </c>
      <c r="J137" s="125" t="e">
        <f>IF(#REF!="","",#REF!)</f>
        <v>#REF!</v>
      </c>
      <c r="K137" s="125" t="e">
        <f>IF(#REF!="","",#REF!)</f>
        <v>#REF!</v>
      </c>
      <c r="L137" s="125" t="e">
        <f>IF(#REF!="","",#REF!)</f>
        <v>#REF!</v>
      </c>
      <c r="M137" s="129" t="e">
        <f>IF(#REF!="","",#REF!)</f>
        <v>#REF!</v>
      </c>
      <c r="N137" s="130" t="e">
        <f>IF(#REF!="","",#REF!)</f>
        <v>#REF!</v>
      </c>
      <c r="O137" s="125" t="e">
        <f>IF(#REF!="","",#REF!)</f>
        <v>#REF!</v>
      </c>
      <c r="P137" s="125" t="e">
        <f>IF(#REF!="","",#REF!)</f>
        <v>#REF!</v>
      </c>
      <c r="Q137" s="125" t="e">
        <f>IF(#REF!="","",#REF!)</f>
        <v>#REF!</v>
      </c>
      <c r="R137" s="125" t="e">
        <f>IF(#REF!="","",#REF!)</f>
        <v>#REF!</v>
      </c>
      <c r="S137" s="129" t="e">
        <f>IF(#REF!="","",#REF!)</f>
        <v>#REF!</v>
      </c>
      <c r="T137" s="134" t="e">
        <f>IF(#REF!="","",IF(#REF!="#N/A","NO","SI"))</f>
        <v>#REF!</v>
      </c>
      <c r="U137" s="134" t="e">
        <f>#REF!</f>
        <v>#REF!</v>
      </c>
      <c r="V137" s="134" t="e">
        <f t="shared" si="7"/>
        <v>#REF!</v>
      </c>
      <c r="W137" s="134" t="e">
        <f t="shared" si="8"/>
        <v>#REF!</v>
      </c>
      <c r="X137" s="134" t="e">
        <f>IF(U137="","",VLOOKUP(U137,TRD!$F$5:$G$349,2,FALSE))</f>
        <v>#REF!</v>
      </c>
      <c r="Y137" s="134" t="e">
        <f>IF(U137="","",VLOOKUP(U137,TRD!$F$5:$T$349,5,FALSE))</f>
        <v>#REF!</v>
      </c>
      <c r="Z137" s="134" t="e">
        <f>IF(U137="","",VLOOKUP(U137,TRD_ORI!$E:$S,10,FALSE))</f>
        <v>#REF!</v>
      </c>
      <c r="AA137" s="134" t="e">
        <f>IF(U137="","",VLOOKUP(U137,TRD!F135:T479,15,FALSE))</f>
        <v>#REF!</v>
      </c>
    </row>
    <row r="138" spans="2:27" ht="120">
      <c r="B138" s="193" t="e">
        <f>IF(#REF!="","",#REF!)</f>
        <v>#REF!</v>
      </c>
      <c r="C138" s="125" t="e">
        <f>IF(#REF!="","",#REF!)</f>
        <v>#REF!</v>
      </c>
      <c r="D138" s="125" t="e">
        <f>IF(#REF!="","",#REF!)</f>
        <v>#REF!</v>
      </c>
      <c r="E138" s="125" t="e">
        <f>IF(#REF!="","",#REF!)</f>
        <v>#REF!</v>
      </c>
      <c r="F138" s="125" t="e">
        <f>IF(#REF!="","",#REF!)</f>
        <v>#REF!</v>
      </c>
      <c r="G138" s="125" t="e">
        <f>IF(#REF!="","",#REF!)</f>
        <v>#REF!</v>
      </c>
      <c r="H138" s="125" t="e">
        <f>IF(#REF!="","",CONCATENATE(#REF!," - ",#REF!))</f>
        <v>#REF!</v>
      </c>
      <c r="I138" s="125" t="e">
        <f>IF(#REF!="","",#REF!)</f>
        <v>#REF!</v>
      </c>
      <c r="J138" s="125" t="e">
        <f>IF(#REF!="","",#REF!)</f>
        <v>#REF!</v>
      </c>
      <c r="K138" s="125" t="e">
        <f>IF(#REF!="","",#REF!)</f>
        <v>#REF!</v>
      </c>
      <c r="L138" s="125" t="e">
        <f>IF(#REF!="","",#REF!)</f>
        <v>#REF!</v>
      </c>
      <c r="M138" s="129" t="e">
        <f>IF(#REF!="","",#REF!)</f>
        <v>#REF!</v>
      </c>
      <c r="N138" s="130" t="e">
        <f>IF(#REF!="","",#REF!)</f>
        <v>#REF!</v>
      </c>
      <c r="O138" s="125" t="e">
        <f>IF(#REF!="","",#REF!)</f>
        <v>#REF!</v>
      </c>
      <c r="P138" s="125" t="e">
        <f>IF(#REF!="","",#REF!)</f>
        <v>#REF!</v>
      </c>
      <c r="Q138" s="125" t="e">
        <f>IF(#REF!="","",#REF!)</f>
        <v>#REF!</v>
      </c>
      <c r="R138" s="125" t="e">
        <f>IF(#REF!="","",#REF!)</f>
        <v>#REF!</v>
      </c>
      <c r="S138" s="129" t="e">
        <f>IF(#REF!="","",#REF!)</f>
        <v>#REF!</v>
      </c>
      <c r="T138" s="134" t="e">
        <f>IF(#REF!="","",IF(#REF!="#N/A","NO","SI"))</f>
        <v>#REF!</v>
      </c>
      <c r="U138" s="134" t="e">
        <f>#REF!</f>
        <v>#REF!</v>
      </c>
      <c r="V138" s="134" t="e">
        <f t="shared" si="7"/>
        <v>#REF!</v>
      </c>
      <c r="W138" s="134" t="e">
        <f t="shared" si="8"/>
        <v>#REF!</v>
      </c>
      <c r="X138" s="134" t="e">
        <f>IF(U138="","",VLOOKUP(U138,TRD!$F$5:$G$349,2,FALSE))</f>
        <v>#REF!</v>
      </c>
      <c r="Y138" s="134" t="e">
        <f>IF(U138="","",VLOOKUP(U138,TRD!$F$5:$T$349,5,FALSE))</f>
        <v>#REF!</v>
      </c>
      <c r="Z138" s="134" t="e">
        <f>IF(U138="","",VLOOKUP(U138,TRD_ORI!$E:$S,10,FALSE))</f>
        <v>#REF!</v>
      </c>
      <c r="AA138" s="134" t="e">
        <f>IF(U138="","",VLOOKUP(U138,TRD!F136:T480,15,FALSE))</f>
        <v>#REF!</v>
      </c>
    </row>
    <row r="139" spans="2:27" ht="45">
      <c r="B139" s="193" t="e">
        <f>IF(#REF!="","",#REF!)</f>
        <v>#REF!</v>
      </c>
      <c r="C139" s="125" t="e">
        <f>IF(#REF!="","",#REF!)</f>
        <v>#REF!</v>
      </c>
      <c r="D139" s="125" t="e">
        <f>IF(#REF!="","",#REF!)</f>
        <v>#REF!</v>
      </c>
      <c r="E139" s="125" t="e">
        <f>IF(#REF!="","",#REF!)</f>
        <v>#REF!</v>
      </c>
      <c r="F139" s="125" t="e">
        <f>IF(#REF!="","",#REF!)</f>
        <v>#REF!</v>
      </c>
      <c r="G139" s="125" t="e">
        <f>IF(#REF!="","",#REF!)</f>
        <v>#REF!</v>
      </c>
      <c r="H139" s="125" t="e">
        <f>IF(#REF!="","",CONCATENATE(#REF!," - ",#REF!))</f>
        <v>#REF!</v>
      </c>
      <c r="I139" s="125" t="e">
        <f>IF(#REF!="","",#REF!)</f>
        <v>#REF!</v>
      </c>
      <c r="J139" s="125" t="e">
        <f>IF(#REF!="","",#REF!)</f>
        <v>#REF!</v>
      </c>
      <c r="K139" s="125" t="e">
        <f>IF(#REF!="","",#REF!)</f>
        <v>#REF!</v>
      </c>
      <c r="L139" s="125" t="e">
        <f>IF(#REF!="","",#REF!)</f>
        <v>#REF!</v>
      </c>
      <c r="M139" s="129" t="e">
        <f>IF(#REF!="","",#REF!)</f>
        <v>#REF!</v>
      </c>
      <c r="N139" s="130" t="e">
        <f>IF(#REF!="","",#REF!)</f>
        <v>#REF!</v>
      </c>
      <c r="O139" s="125" t="e">
        <f>IF(#REF!="","",#REF!)</f>
        <v>#REF!</v>
      </c>
      <c r="P139" s="125" t="e">
        <f>IF(#REF!="","",#REF!)</f>
        <v>#REF!</v>
      </c>
      <c r="Q139" s="125" t="e">
        <f>IF(#REF!="","",#REF!)</f>
        <v>#REF!</v>
      </c>
      <c r="R139" s="125" t="e">
        <f>IF(#REF!="","",#REF!)</f>
        <v>#REF!</v>
      </c>
      <c r="S139" s="129" t="e">
        <f>IF(#REF!="","",#REF!)</f>
        <v>#REF!</v>
      </c>
      <c r="T139" s="134" t="e">
        <f>IF(#REF!="","",IF(#REF!="#N/A","NO","SI"))</f>
        <v>#REF!</v>
      </c>
      <c r="U139" s="134" t="e">
        <f>#REF!</f>
        <v>#REF!</v>
      </c>
      <c r="V139" s="134" t="e">
        <f t="shared" si="7"/>
        <v>#REF!</v>
      </c>
      <c r="W139" s="134" t="e">
        <f t="shared" si="8"/>
        <v>#REF!</v>
      </c>
      <c r="X139" s="134" t="e">
        <f>IF(U139="","",VLOOKUP(U139,TRD!$F$5:$G$349,2,FALSE))</f>
        <v>#REF!</v>
      </c>
      <c r="Y139" s="134" t="e">
        <f>IF(U139="","",VLOOKUP(U139,TRD!$F$5:$T$349,5,FALSE))</f>
        <v>#REF!</v>
      </c>
      <c r="Z139" s="134" t="e">
        <f>IF(U139="","",VLOOKUP(U139,TRD_ORI!$E:$S,10,FALSE))</f>
        <v>#REF!</v>
      </c>
      <c r="AA139" s="134" t="e">
        <f>IF(U139="","",VLOOKUP(U139,TRD!F137:T481,15,FALSE))</f>
        <v>#REF!</v>
      </c>
    </row>
    <row r="140" spans="2:27" ht="45">
      <c r="B140" s="193" t="e">
        <f>IF(#REF!="","",#REF!)</f>
        <v>#REF!</v>
      </c>
      <c r="C140" s="125" t="e">
        <f>IF(#REF!="","",#REF!)</f>
        <v>#REF!</v>
      </c>
      <c r="D140" s="125" t="e">
        <f>IF(#REF!="","",#REF!)</f>
        <v>#REF!</v>
      </c>
      <c r="E140" s="125" t="e">
        <f>IF(#REF!="","",#REF!)</f>
        <v>#REF!</v>
      </c>
      <c r="F140" s="125" t="e">
        <f>IF(#REF!="","",#REF!)</f>
        <v>#REF!</v>
      </c>
      <c r="G140" s="125" t="e">
        <f>IF(#REF!="","",#REF!)</f>
        <v>#REF!</v>
      </c>
      <c r="H140" s="125" t="e">
        <f>IF(#REF!="","",CONCATENATE(#REF!," - ",#REF!))</f>
        <v>#REF!</v>
      </c>
      <c r="I140" s="125" t="e">
        <f>IF(#REF!="","",#REF!)</f>
        <v>#REF!</v>
      </c>
      <c r="J140" s="125" t="e">
        <f>IF(#REF!="","",#REF!)</f>
        <v>#REF!</v>
      </c>
      <c r="K140" s="125" t="e">
        <f>IF(#REF!="","",#REF!)</f>
        <v>#REF!</v>
      </c>
      <c r="L140" s="125" t="e">
        <f>IF(#REF!="","",#REF!)</f>
        <v>#REF!</v>
      </c>
      <c r="M140" s="129" t="e">
        <f>IF(#REF!="","",#REF!)</f>
        <v>#REF!</v>
      </c>
      <c r="N140" s="130" t="e">
        <f>IF(#REF!="","",#REF!)</f>
        <v>#REF!</v>
      </c>
      <c r="O140" s="125" t="e">
        <f>IF(#REF!="","",#REF!)</f>
        <v>#REF!</v>
      </c>
      <c r="P140" s="125" t="e">
        <f>IF(#REF!="","",#REF!)</f>
        <v>#REF!</v>
      </c>
      <c r="Q140" s="125" t="e">
        <f>IF(#REF!="","",#REF!)</f>
        <v>#REF!</v>
      </c>
      <c r="R140" s="125" t="e">
        <f>IF(#REF!="","",#REF!)</f>
        <v>#REF!</v>
      </c>
      <c r="S140" s="129" t="e">
        <f>IF(#REF!="","",#REF!)</f>
        <v>#REF!</v>
      </c>
      <c r="T140" s="134" t="e">
        <f>IF(#REF!="","",IF(#REF!="#N/A","NO","SI"))</f>
        <v>#REF!</v>
      </c>
      <c r="U140" s="134" t="e">
        <f>#REF!</f>
        <v>#REF!</v>
      </c>
      <c r="V140" s="134" t="e">
        <f t="shared" si="7"/>
        <v>#REF!</v>
      </c>
      <c r="W140" s="134" t="e">
        <f t="shared" si="8"/>
        <v>#REF!</v>
      </c>
      <c r="X140" s="134" t="e">
        <f>IF(U140="","",VLOOKUP(U140,TRD!$F$5:$G$349,2,FALSE))</f>
        <v>#REF!</v>
      </c>
      <c r="Y140" s="134" t="e">
        <f>IF(U140="","",VLOOKUP(U140,TRD!$F$5:$T$349,5,FALSE))</f>
        <v>#REF!</v>
      </c>
      <c r="Z140" s="134" t="e">
        <f>IF(U140="","",VLOOKUP(U140,TRD_ORI!$E:$S,10,FALSE))</f>
        <v>#REF!</v>
      </c>
      <c r="AA140" s="134" t="e">
        <f>IF(U140="","",VLOOKUP(U140,TRD!F138:T482,15,FALSE))</f>
        <v>#REF!</v>
      </c>
    </row>
    <row r="141" spans="2:27" ht="165">
      <c r="B141" s="193" t="e">
        <f>IF(#REF!="","",#REF!)</f>
        <v>#REF!</v>
      </c>
      <c r="C141" s="125" t="e">
        <f>IF(#REF!="","",#REF!)</f>
        <v>#REF!</v>
      </c>
      <c r="D141" s="125" t="e">
        <f>IF(#REF!="","",#REF!)</f>
        <v>#REF!</v>
      </c>
      <c r="E141" s="125" t="e">
        <f>IF(#REF!="","",#REF!)</f>
        <v>#REF!</v>
      </c>
      <c r="F141" s="125" t="e">
        <f>IF(#REF!="","",#REF!)</f>
        <v>#REF!</v>
      </c>
      <c r="G141" s="125" t="e">
        <f>IF(#REF!="","",#REF!)</f>
        <v>#REF!</v>
      </c>
      <c r="H141" s="125" t="e">
        <f>IF(#REF!="","",CONCATENATE(#REF!," - ",#REF!))</f>
        <v>#REF!</v>
      </c>
      <c r="I141" s="125" t="e">
        <f>IF(#REF!="","",#REF!)</f>
        <v>#REF!</v>
      </c>
      <c r="J141" s="125" t="e">
        <f>IF(#REF!="","",#REF!)</f>
        <v>#REF!</v>
      </c>
      <c r="K141" s="125" t="e">
        <f>IF(#REF!="","",#REF!)</f>
        <v>#REF!</v>
      </c>
      <c r="L141" s="125" t="e">
        <f>IF(#REF!="","",#REF!)</f>
        <v>#REF!</v>
      </c>
      <c r="M141" s="129" t="e">
        <f>IF(#REF!="","",#REF!)</f>
        <v>#REF!</v>
      </c>
      <c r="N141" s="130" t="e">
        <f>IF(#REF!="","",#REF!)</f>
        <v>#REF!</v>
      </c>
      <c r="O141" s="125" t="e">
        <f>IF(#REF!="","",#REF!)</f>
        <v>#REF!</v>
      </c>
      <c r="P141" s="125" t="e">
        <f>IF(#REF!="","",#REF!)</f>
        <v>#REF!</v>
      </c>
      <c r="Q141" s="125" t="e">
        <f>IF(#REF!="","",#REF!)</f>
        <v>#REF!</v>
      </c>
      <c r="R141" s="125" t="e">
        <f>IF(#REF!="","",#REF!)</f>
        <v>#REF!</v>
      </c>
      <c r="S141" s="129" t="e">
        <f>IF(#REF!="","",#REF!)</f>
        <v>#REF!</v>
      </c>
      <c r="T141" s="134" t="e">
        <f>IF(#REF!="","",IF(#REF!="#N/A","NO","SI"))</f>
        <v>#REF!</v>
      </c>
      <c r="U141" s="134" t="e">
        <f>#REF!</f>
        <v>#REF!</v>
      </c>
      <c r="V141" s="134" t="e">
        <f t="shared" si="7"/>
        <v>#REF!</v>
      </c>
      <c r="W141" s="134" t="e">
        <f t="shared" si="8"/>
        <v>#REF!</v>
      </c>
      <c r="X141" s="134" t="e">
        <f>IF(U141="","",VLOOKUP(U141,TRD!$F$5:$G$349,2,FALSE))</f>
        <v>#REF!</v>
      </c>
      <c r="Y141" s="134" t="e">
        <f>IF(U141="","",VLOOKUP(U141,TRD!$F$5:$T$349,5,FALSE))</f>
        <v>#REF!</v>
      </c>
      <c r="Z141" s="134" t="e">
        <f>IF(U141="","",VLOOKUP(U141,TRD_ORI!$E:$S,10,FALSE))</f>
        <v>#REF!</v>
      </c>
      <c r="AA141" s="134" t="e">
        <f>IF(U141="","",VLOOKUP(U141,TRD!F139:T483,15,FALSE))</f>
        <v>#REF!</v>
      </c>
    </row>
    <row r="142" spans="2:27" ht="150">
      <c r="B142" s="193" t="e">
        <f>IF(#REF!="","",#REF!)</f>
        <v>#REF!</v>
      </c>
      <c r="C142" s="125" t="e">
        <f>IF(#REF!="","",#REF!)</f>
        <v>#REF!</v>
      </c>
      <c r="D142" s="125" t="e">
        <f>IF(#REF!="","",#REF!)</f>
        <v>#REF!</v>
      </c>
      <c r="E142" s="125" t="e">
        <f>IF(#REF!="","",#REF!)</f>
        <v>#REF!</v>
      </c>
      <c r="F142" s="125" t="e">
        <f>IF(#REF!="","",#REF!)</f>
        <v>#REF!</v>
      </c>
      <c r="G142" s="125" t="e">
        <f>IF(#REF!="","",#REF!)</f>
        <v>#REF!</v>
      </c>
      <c r="H142" s="125" t="e">
        <f>IF(#REF!="","",CONCATENATE(#REF!," - ",#REF!))</f>
        <v>#REF!</v>
      </c>
      <c r="I142" s="125" t="e">
        <f>IF(#REF!="","",#REF!)</f>
        <v>#REF!</v>
      </c>
      <c r="J142" s="125" t="e">
        <f>IF(#REF!="","",#REF!)</f>
        <v>#REF!</v>
      </c>
      <c r="K142" s="125" t="e">
        <f>IF(#REF!="","",#REF!)</f>
        <v>#REF!</v>
      </c>
      <c r="L142" s="125" t="e">
        <f>IF(#REF!="","",#REF!)</f>
        <v>#REF!</v>
      </c>
      <c r="M142" s="129" t="e">
        <f>IF(#REF!="","",#REF!)</f>
        <v>#REF!</v>
      </c>
      <c r="N142" s="130" t="e">
        <f>IF(#REF!="","",#REF!)</f>
        <v>#REF!</v>
      </c>
      <c r="O142" s="125" t="e">
        <f>IF(#REF!="","",#REF!)</f>
        <v>#REF!</v>
      </c>
      <c r="P142" s="125" t="e">
        <f>IF(#REF!="","",#REF!)</f>
        <v>#REF!</v>
      </c>
      <c r="Q142" s="125" t="e">
        <f>IF(#REF!="","",#REF!)</f>
        <v>#REF!</v>
      </c>
      <c r="R142" s="125" t="e">
        <f>IF(#REF!="","",#REF!)</f>
        <v>#REF!</v>
      </c>
      <c r="S142" s="129" t="e">
        <f>IF(#REF!="","",#REF!)</f>
        <v>#REF!</v>
      </c>
      <c r="T142" s="134" t="e">
        <f>IF(#REF!="","",IF(#REF!="#N/A","NO","SI"))</f>
        <v>#REF!</v>
      </c>
      <c r="U142" s="134" t="e">
        <f>#REF!</f>
        <v>#REF!</v>
      </c>
      <c r="V142" s="134" t="e">
        <f t="shared" si="7"/>
        <v>#REF!</v>
      </c>
      <c r="W142" s="134" t="e">
        <f t="shared" si="8"/>
        <v>#REF!</v>
      </c>
      <c r="X142" s="134" t="e">
        <f>IF(U142="","",VLOOKUP(U142,TRD!$F$5:$G$349,2,FALSE))</f>
        <v>#REF!</v>
      </c>
      <c r="Y142" s="134" t="e">
        <f>IF(U142="","",VLOOKUP(U142,TRD!$F$5:$T$349,5,FALSE))</f>
        <v>#REF!</v>
      </c>
      <c r="Z142" s="134" t="e">
        <f>IF(U142="","",VLOOKUP(U142,TRD_ORI!$E:$S,10,FALSE))</f>
        <v>#REF!</v>
      </c>
      <c r="AA142" s="134" t="e">
        <f>IF(U142="","",VLOOKUP(U142,TRD!F140:T484,15,FALSE))</f>
        <v>#REF!</v>
      </c>
    </row>
    <row r="143" spans="2:27" ht="120">
      <c r="B143" s="193" t="e">
        <f>IF(#REF!="","",#REF!)</f>
        <v>#REF!</v>
      </c>
      <c r="C143" s="125" t="e">
        <f>IF(#REF!="","",#REF!)</f>
        <v>#REF!</v>
      </c>
      <c r="D143" s="125" t="e">
        <f>IF(#REF!="","",#REF!)</f>
        <v>#REF!</v>
      </c>
      <c r="E143" s="125" t="e">
        <f>IF(#REF!="","",#REF!)</f>
        <v>#REF!</v>
      </c>
      <c r="F143" s="125" t="e">
        <f>IF(#REF!="","",#REF!)</f>
        <v>#REF!</v>
      </c>
      <c r="G143" s="125" t="e">
        <f>IF(#REF!="","",#REF!)</f>
        <v>#REF!</v>
      </c>
      <c r="H143" s="125" t="e">
        <f>IF(#REF!="","",CONCATENATE(#REF!," - ",#REF!))</f>
        <v>#REF!</v>
      </c>
      <c r="I143" s="125" t="e">
        <f>IF(#REF!="","",#REF!)</f>
        <v>#REF!</v>
      </c>
      <c r="J143" s="125" t="e">
        <f>IF(#REF!="","",#REF!)</f>
        <v>#REF!</v>
      </c>
      <c r="K143" s="125" t="e">
        <f>IF(#REF!="","",#REF!)</f>
        <v>#REF!</v>
      </c>
      <c r="L143" s="125" t="e">
        <f>IF(#REF!="","",#REF!)</f>
        <v>#REF!</v>
      </c>
      <c r="M143" s="129" t="e">
        <f>IF(#REF!="","",#REF!)</f>
        <v>#REF!</v>
      </c>
      <c r="N143" s="130" t="e">
        <f>IF(#REF!="","",#REF!)</f>
        <v>#REF!</v>
      </c>
      <c r="O143" s="125" t="e">
        <f>IF(#REF!="","",#REF!)</f>
        <v>#REF!</v>
      </c>
      <c r="P143" s="125" t="e">
        <f>IF(#REF!="","",#REF!)</f>
        <v>#REF!</v>
      </c>
      <c r="Q143" s="125" t="e">
        <f>IF(#REF!="","",#REF!)</f>
        <v>#REF!</v>
      </c>
      <c r="R143" s="125" t="e">
        <f>IF(#REF!="","",#REF!)</f>
        <v>#REF!</v>
      </c>
      <c r="S143" s="129" t="e">
        <f>IF(#REF!="","",#REF!)</f>
        <v>#REF!</v>
      </c>
      <c r="T143" s="134" t="e">
        <f>IF(#REF!="","",IF(#REF!="#N/A","NO","SI"))</f>
        <v>#REF!</v>
      </c>
      <c r="U143" s="134" t="e">
        <f>#REF!</f>
        <v>#REF!</v>
      </c>
      <c r="V143" s="134" t="e">
        <f t="shared" si="7"/>
        <v>#REF!</v>
      </c>
      <c r="W143" s="134" t="e">
        <f t="shared" si="8"/>
        <v>#REF!</v>
      </c>
      <c r="X143" s="134" t="e">
        <f>IF(U143="","",VLOOKUP(U143,TRD!$F$5:$G$349,2,FALSE))</f>
        <v>#REF!</v>
      </c>
      <c r="Y143" s="134" t="e">
        <f>IF(U143="","",VLOOKUP(U143,TRD!$F$5:$T$349,5,FALSE))</f>
        <v>#REF!</v>
      </c>
      <c r="Z143" s="134" t="e">
        <f>IF(U143="","",VLOOKUP(U143,TRD_ORI!$E:$S,10,FALSE))</f>
        <v>#REF!</v>
      </c>
      <c r="AA143" s="134" t="e">
        <f>IF(U143="","",VLOOKUP(U143,TRD!F141:T485,15,FALSE))</f>
        <v>#REF!</v>
      </c>
    </row>
    <row r="144" spans="2:27" ht="105">
      <c r="B144" s="193" t="e">
        <f>IF(#REF!="","",#REF!)</f>
        <v>#REF!</v>
      </c>
      <c r="C144" s="125" t="e">
        <f>IF(#REF!="","",#REF!)</f>
        <v>#REF!</v>
      </c>
      <c r="D144" s="125" t="e">
        <f>IF(#REF!="","",#REF!)</f>
        <v>#REF!</v>
      </c>
      <c r="E144" s="125" t="e">
        <f>IF(#REF!="","",#REF!)</f>
        <v>#REF!</v>
      </c>
      <c r="F144" s="125" t="e">
        <f>IF(#REF!="","",#REF!)</f>
        <v>#REF!</v>
      </c>
      <c r="G144" s="125" t="e">
        <f>IF(#REF!="","",#REF!)</f>
        <v>#REF!</v>
      </c>
      <c r="H144" s="125" t="e">
        <f>IF(#REF!="","",CONCATENATE(#REF!," - ",#REF!))</f>
        <v>#REF!</v>
      </c>
      <c r="I144" s="125" t="e">
        <f>IF(#REF!="","",#REF!)</f>
        <v>#REF!</v>
      </c>
      <c r="J144" s="125" t="e">
        <f>IF(#REF!="","",#REF!)</f>
        <v>#REF!</v>
      </c>
      <c r="K144" s="125" t="e">
        <f>IF(#REF!="","",#REF!)</f>
        <v>#REF!</v>
      </c>
      <c r="L144" s="125" t="e">
        <f>IF(#REF!="","",#REF!)</f>
        <v>#REF!</v>
      </c>
      <c r="M144" s="129" t="e">
        <f>IF(#REF!="","",#REF!)</f>
        <v>#REF!</v>
      </c>
      <c r="N144" s="130" t="e">
        <f>IF(#REF!="","",#REF!)</f>
        <v>#REF!</v>
      </c>
      <c r="O144" s="125" t="e">
        <f>IF(#REF!="","",#REF!)</f>
        <v>#REF!</v>
      </c>
      <c r="P144" s="125" t="e">
        <f>IF(#REF!="","",#REF!)</f>
        <v>#REF!</v>
      </c>
      <c r="Q144" s="125" t="e">
        <f>IF(#REF!="","",#REF!)</f>
        <v>#REF!</v>
      </c>
      <c r="R144" s="125" t="e">
        <f>IF(#REF!="","",#REF!)</f>
        <v>#REF!</v>
      </c>
      <c r="S144" s="129" t="e">
        <f>IF(#REF!="","",#REF!)</f>
        <v>#REF!</v>
      </c>
      <c r="T144" s="134" t="e">
        <f>IF(#REF!="","",IF(#REF!="#N/A","NO","SI"))</f>
        <v>#REF!</v>
      </c>
      <c r="U144" s="134" t="e">
        <f>#REF!</f>
        <v>#REF!</v>
      </c>
      <c r="V144" s="134" t="e">
        <f t="shared" si="7"/>
        <v>#REF!</v>
      </c>
      <c r="W144" s="134" t="e">
        <f t="shared" si="8"/>
        <v>#REF!</v>
      </c>
      <c r="X144" s="134" t="e">
        <f>IF(U144="","",VLOOKUP(U144,TRD!$F$5:$G$349,2,FALSE))</f>
        <v>#REF!</v>
      </c>
      <c r="Y144" s="134" t="e">
        <f>IF(U144="","",VLOOKUP(U144,TRD!$F$5:$T$349,5,FALSE))</f>
        <v>#REF!</v>
      </c>
      <c r="Z144" s="134" t="e">
        <f>IF(U144="","",VLOOKUP(U144,TRD_ORI!$E:$S,10,FALSE))</f>
        <v>#REF!</v>
      </c>
      <c r="AA144" s="134" t="e">
        <f>IF(U144="","",VLOOKUP(U144,TRD!F142:T486,15,FALSE))</f>
        <v>#REF!</v>
      </c>
    </row>
    <row r="145" spans="2:27" ht="105">
      <c r="B145" s="193" t="e">
        <f>IF(#REF!="","",#REF!)</f>
        <v>#REF!</v>
      </c>
      <c r="C145" s="125" t="e">
        <f>IF(#REF!="","",#REF!)</f>
        <v>#REF!</v>
      </c>
      <c r="D145" s="125" t="e">
        <f>IF(#REF!="","",#REF!)</f>
        <v>#REF!</v>
      </c>
      <c r="E145" s="125" t="e">
        <f>IF(#REF!="","",#REF!)</f>
        <v>#REF!</v>
      </c>
      <c r="F145" s="125" t="e">
        <f>IF(#REF!="","",#REF!)</f>
        <v>#REF!</v>
      </c>
      <c r="G145" s="125" t="e">
        <f>IF(#REF!="","",#REF!)</f>
        <v>#REF!</v>
      </c>
      <c r="H145" s="125" t="e">
        <f>IF(#REF!="","",CONCATENATE(#REF!," - ",#REF!))</f>
        <v>#REF!</v>
      </c>
      <c r="I145" s="125" t="e">
        <f>IF(#REF!="","",#REF!)</f>
        <v>#REF!</v>
      </c>
      <c r="J145" s="125" t="e">
        <f>IF(#REF!="","",#REF!)</f>
        <v>#REF!</v>
      </c>
      <c r="K145" s="125" t="e">
        <f>IF(#REF!="","",#REF!)</f>
        <v>#REF!</v>
      </c>
      <c r="L145" s="125" t="e">
        <f>IF(#REF!="","",#REF!)</f>
        <v>#REF!</v>
      </c>
      <c r="M145" s="129" t="e">
        <f>IF(#REF!="","",#REF!)</f>
        <v>#REF!</v>
      </c>
      <c r="N145" s="130" t="e">
        <f>IF(#REF!="","",#REF!)</f>
        <v>#REF!</v>
      </c>
      <c r="O145" s="125" t="e">
        <f>IF(#REF!="","",#REF!)</f>
        <v>#REF!</v>
      </c>
      <c r="P145" s="125" t="e">
        <f>IF(#REF!="","",#REF!)</f>
        <v>#REF!</v>
      </c>
      <c r="Q145" s="125" t="e">
        <f>IF(#REF!="","",#REF!)</f>
        <v>#REF!</v>
      </c>
      <c r="R145" s="125" t="e">
        <f>IF(#REF!="","",#REF!)</f>
        <v>#REF!</v>
      </c>
      <c r="S145" s="129" t="e">
        <f>IF(#REF!="","",#REF!)</f>
        <v>#REF!</v>
      </c>
      <c r="T145" s="134" t="e">
        <f>IF(#REF!="","",IF(#REF!="#N/A","NO","SI"))</f>
        <v>#REF!</v>
      </c>
      <c r="U145" s="134" t="e">
        <f>#REF!</f>
        <v>#REF!</v>
      </c>
      <c r="V145" s="134" t="e">
        <f t="shared" si="7"/>
        <v>#REF!</v>
      </c>
      <c r="W145" s="134" t="e">
        <f t="shared" si="8"/>
        <v>#REF!</v>
      </c>
      <c r="X145" s="134" t="e">
        <f>IF(U145="","",VLOOKUP(U145,TRD!$F$5:$G$349,2,FALSE))</f>
        <v>#REF!</v>
      </c>
      <c r="Y145" s="134" t="e">
        <f>IF(U145="","",VLOOKUP(U145,TRD!$F$5:$T$349,5,FALSE))</f>
        <v>#REF!</v>
      </c>
      <c r="Z145" s="134" t="e">
        <f>IF(U145="","",VLOOKUP(U145,TRD_ORI!$E:$S,10,FALSE))</f>
        <v>#REF!</v>
      </c>
      <c r="AA145" s="134" t="e">
        <f>IF(U145="","",VLOOKUP(U145,TRD!F143:T487,15,FALSE))</f>
        <v>#REF!</v>
      </c>
    </row>
    <row r="146" spans="2:27" ht="105">
      <c r="B146" s="193" t="e">
        <f>IF(#REF!="","",#REF!)</f>
        <v>#REF!</v>
      </c>
      <c r="C146" s="125" t="e">
        <f>IF(#REF!="","",#REF!)</f>
        <v>#REF!</v>
      </c>
      <c r="D146" s="125" t="e">
        <f>IF(#REF!="","",#REF!)</f>
        <v>#REF!</v>
      </c>
      <c r="E146" s="125" t="e">
        <f>IF(#REF!="","",#REF!)</f>
        <v>#REF!</v>
      </c>
      <c r="F146" s="125" t="e">
        <f>IF(#REF!="","",#REF!)</f>
        <v>#REF!</v>
      </c>
      <c r="G146" s="125" t="e">
        <f>IF(#REF!="","",#REF!)</f>
        <v>#REF!</v>
      </c>
      <c r="H146" s="125" t="e">
        <f>IF(#REF!="","",CONCATENATE(#REF!," - ",#REF!))</f>
        <v>#REF!</v>
      </c>
      <c r="I146" s="125" t="e">
        <f>IF(#REF!="","",#REF!)</f>
        <v>#REF!</v>
      </c>
      <c r="J146" s="125" t="e">
        <f>IF(#REF!="","",#REF!)</f>
        <v>#REF!</v>
      </c>
      <c r="K146" s="125" t="e">
        <f>IF(#REF!="","",#REF!)</f>
        <v>#REF!</v>
      </c>
      <c r="L146" s="125" t="e">
        <f>IF(#REF!="","",#REF!)</f>
        <v>#REF!</v>
      </c>
      <c r="M146" s="129" t="e">
        <f>IF(#REF!="","",#REF!)</f>
        <v>#REF!</v>
      </c>
      <c r="N146" s="130" t="e">
        <f>IF(#REF!="","",#REF!)</f>
        <v>#REF!</v>
      </c>
      <c r="O146" s="125" t="e">
        <f>IF(#REF!="","",#REF!)</f>
        <v>#REF!</v>
      </c>
      <c r="P146" s="125" t="e">
        <f>IF(#REF!="","",#REF!)</f>
        <v>#REF!</v>
      </c>
      <c r="Q146" s="125" t="e">
        <f>IF(#REF!="","",#REF!)</f>
        <v>#REF!</v>
      </c>
      <c r="R146" s="125" t="e">
        <f>IF(#REF!="","",#REF!)</f>
        <v>#REF!</v>
      </c>
      <c r="S146" s="129" t="e">
        <f>IF(#REF!="","",#REF!)</f>
        <v>#REF!</v>
      </c>
      <c r="T146" s="134" t="e">
        <f>IF(#REF!="","",IF(#REF!="#N/A","NO","SI"))</f>
        <v>#REF!</v>
      </c>
      <c r="U146" s="134" t="e">
        <f>#REF!</f>
        <v>#REF!</v>
      </c>
      <c r="V146" s="134" t="e">
        <f t="shared" si="7"/>
        <v>#REF!</v>
      </c>
      <c r="W146" s="134" t="e">
        <f t="shared" si="8"/>
        <v>#REF!</v>
      </c>
      <c r="X146" s="134" t="e">
        <f>IF(U146="","",VLOOKUP(U146,TRD!$F$5:$G$349,2,FALSE))</f>
        <v>#REF!</v>
      </c>
      <c r="Y146" s="134" t="e">
        <f>IF(U146="","",VLOOKUP(U146,TRD!$F$5:$T$349,5,FALSE))</f>
        <v>#REF!</v>
      </c>
      <c r="Z146" s="134" t="e">
        <f>IF(U146="","",VLOOKUP(U146,TRD_ORI!$E:$S,10,FALSE))</f>
        <v>#REF!</v>
      </c>
      <c r="AA146" s="134" t="e">
        <f>IF(U146="","",VLOOKUP(U146,TRD!F144:T488,15,FALSE))</f>
        <v>#REF!</v>
      </c>
    </row>
    <row r="147" spans="2:27" ht="225">
      <c r="B147" s="193" t="e">
        <f>IF(#REF!="","",#REF!)</f>
        <v>#REF!</v>
      </c>
      <c r="C147" s="125" t="e">
        <f>IF(#REF!="","",#REF!)</f>
        <v>#REF!</v>
      </c>
      <c r="D147" s="125" t="e">
        <f>IF(#REF!="","",#REF!)</f>
        <v>#REF!</v>
      </c>
      <c r="E147" s="125" t="e">
        <f>IF(#REF!="","",#REF!)</f>
        <v>#REF!</v>
      </c>
      <c r="F147" s="125" t="e">
        <f>IF(#REF!="","",#REF!)</f>
        <v>#REF!</v>
      </c>
      <c r="G147" s="125" t="e">
        <f>IF(#REF!="","",#REF!)</f>
        <v>#REF!</v>
      </c>
      <c r="H147" s="125" t="e">
        <f>IF(#REF!="","",CONCATENATE(#REF!," - ",#REF!))</f>
        <v>#REF!</v>
      </c>
      <c r="I147" s="125" t="e">
        <f>IF(#REF!="","",#REF!)</f>
        <v>#REF!</v>
      </c>
      <c r="J147" s="125" t="e">
        <f>IF(#REF!="","",#REF!)</f>
        <v>#REF!</v>
      </c>
      <c r="K147" s="125" t="e">
        <f>IF(#REF!="","",#REF!)</f>
        <v>#REF!</v>
      </c>
      <c r="L147" s="125" t="e">
        <f>IF(#REF!="","",#REF!)</f>
        <v>#REF!</v>
      </c>
      <c r="M147" s="129" t="e">
        <f>IF(#REF!="","",#REF!)</f>
        <v>#REF!</v>
      </c>
      <c r="N147" s="130" t="e">
        <f>IF(#REF!="","",#REF!)</f>
        <v>#REF!</v>
      </c>
      <c r="O147" s="125" t="e">
        <f>IF(#REF!="","",#REF!)</f>
        <v>#REF!</v>
      </c>
      <c r="P147" s="125" t="e">
        <f>IF(#REF!="","",#REF!)</f>
        <v>#REF!</v>
      </c>
      <c r="Q147" s="125" t="e">
        <f>IF(#REF!="","",#REF!)</f>
        <v>#REF!</v>
      </c>
      <c r="R147" s="125" t="e">
        <f>IF(#REF!="","",#REF!)</f>
        <v>#REF!</v>
      </c>
      <c r="S147" s="129" t="e">
        <f>IF(#REF!="","",#REF!)</f>
        <v>#REF!</v>
      </c>
      <c r="T147" s="134" t="e">
        <f>IF(#REF!="","",IF(#REF!="#N/A","NO","SI"))</f>
        <v>#REF!</v>
      </c>
      <c r="U147" s="134" t="e">
        <f>#REF!</f>
        <v>#REF!</v>
      </c>
      <c r="V147" s="134" t="e">
        <f t="shared" si="7"/>
        <v>#REF!</v>
      </c>
      <c r="W147" s="134" t="e">
        <f t="shared" si="8"/>
        <v>#REF!</v>
      </c>
      <c r="X147" s="134" t="e">
        <f>IF(U147="","",VLOOKUP(U147,TRD!$F$5:$G$349,2,FALSE))</f>
        <v>#REF!</v>
      </c>
      <c r="Y147" s="134" t="e">
        <f>IF(U147="","",VLOOKUP(U147,TRD!$F$5:$T$349,5,FALSE))</f>
        <v>#REF!</v>
      </c>
      <c r="Z147" s="134" t="e">
        <f>IF(U147="","",VLOOKUP(U147,TRD_ORI!$E:$S,10,FALSE))</f>
        <v>#REF!</v>
      </c>
      <c r="AA147" s="134" t="e">
        <f>IF(U147="","",VLOOKUP(U147,TRD!F145:T489,15,FALSE))</f>
        <v>#REF!</v>
      </c>
    </row>
    <row r="148" spans="2:27" ht="240">
      <c r="B148" s="193" t="e">
        <f>IF(#REF!="","",#REF!)</f>
        <v>#REF!</v>
      </c>
      <c r="C148" s="125" t="e">
        <f>IF(#REF!="","",#REF!)</f>
        <v>#REF!</v>
      </c>
      <c r="D148" s="125" t="e">
        <f>IF(#REF!="","",#REF!)</f>
        <v>#REF!</v>
      </c>
      <c r="E148" s="125" t="e">
        <f>IF(#REF!="","",#REF!)</f>
        <v>#REF!</v>
      </c>
      <c r="F148" s="125" t="e">
        <f>IF(#REF!="","",#REF!)</f>
        <v>#REF!</v>
      </c>
      <c r="G148" s="125" t="e">
        <f>IF(#REF!="","",#REF!)</f>
        <v>#REF!</v>
      </c>
      <c r="H148" s="125" t="e">
        <f>IF(#REF!="","",CONCATENATE(#REF!," - ",#REF!))</f>
        <v>#REF!</v>
      </c>
      <c r="I148" s="125" t="e">
        <f>IF(#REF!="","",#REF!)</f>
        <v>#REF!</v>
      </c>
      <c r="J148" s="125" t="e">
        <f>IF(#REF!="","",#REF!)</f>
        <v>#REF!</v>
      </c>
      <c r="K148" s="125" t="e">
        <f>IF(#REF!="","",#REF!)</f>
        <v>#REF!</v>
      </c>
      <c r="L148" s="125" t="e">
        <f>IF(#REF!="","",#REF!)</f>
        <v>#REF!</v>
      </c>
      <c r="M148" s="129" t="e">
        <f>IF(#REF!="","",#REF!)</f>
        <v>#REF!</v>
      </c>
      <c r="N148" s="130" t="e">
        <f>IF(#REF!="","",#REF!)</f>
        <v>#REF!</v>
      </c>
      <c r="O148" s="125" t="e">
        <f>IF(#REF!="","",#REF!)</f>
        <v>#REF!</v>
      </c>
      <c r="P148" s="125" t="e">
        <f>IF(#REF!="","",#REF!)</f>
        <v>#REF!</v>
      </c>
      <c r="Q148" s="125" t="e">
        <f>IF(#REF!="","",#REF!)</f>
        <v>#REF!</v>
      </c>
      <c r="R148" s="125" t="e">
        <f>IF(#REF!="","",#REF!)</f>
        <v>#REF!</v>
      </c>
      <c r="S148" s="129" t="e">
        <f>IF(#REF!="","",#REF!)</f>
        <v>#REF!</v>
      </c>
      <c r="T148" s="134" t="e">
        <f>IF(#REF!="","",IF(#REF!="#N/A","NO","SI"))</f>
        <v>#REF!</v>
      </c>
      <c r="U148" s="134" t="e">
        <f>#REF!</f>
        <v>#REF!</v>
      </c>
      <c r="V148" s="134" t="e">
        <f t="shared" si="7"/>
        <v>#REF!</v>
      </c>
      <c r="W148" s="134" t="e">
        <f t="shared" si="8"/>
        <v>#REF!</v>
      </c>
      <c r="X148" s="134" t="e">
        <f>IF(U148="","",VLOOKUP(U148,TRD!$F$5:$G$349,2,FALSE))</f>
        <v>#REF!</v>
      </c>
      <c r="Y148" s="134" t="e">
        <f>IF(U148="","",VLOOKUP(U148,TRD!$F$5:$T$349,5,FALSE))</f>
        <v>#REF!</v>
      </c>
      <c r="Z148" s="134" t="e">
        <f>IF(U148="","",VLOOKUP(U148,TRD_ORI!$E:$S,10,FALSE))</f>
        <v>#REF!</v>
      </c>
      <c r="AA148" s="134" t="e">
        <f>IF(U148="","",VLOOKUP(U148,TRD!F146:T490,15,FALSE))</f>
        <v>#REF!</v>
      </c>
    </row>
    <row r="149" spans="2:27" ht="120">
      <c r="B149" s="193" t="e">
        <f>IF(#REF!="","",#REF!)</f>
        <v>#REF!</v>
      </c>
      <c r="C149" s="125" t="e">
        <f>IF(#REF!="","",#REF!)</f>
        <v>#REF!</v>
      </c>
      <c r="D149" s="125" t="e">
        <f>IF(#REF!="","",#REF!)</f>
        <v>#REF!</v>
      </c>
      <c r="E149" s="125" t="e">
        <f>IF(#REF!="","",#REF!)</f>
        <v>#REF!</v>
      </c>
      <c r="F149" s="125" t="e">
        <f>IF(#REF!="","",#REF!)</f>
        <v>#REF!</v>
      </c>
      <c r="G149" s="125" t="e">
        <f>IF(#REF!="","",#REF!)</f>
        <v>#REF!</v>
      </c>
      <c r="H149" s="125" t="e">
        <f>IF(#REF!="","",CONCATENATE(#REF!," - ",#REF!))</f>
        <v>#REF!</v>
      </c>
      <c r="I149" s="125" t="e">
        <f>IF(#REF!="","",#REF!)</f>
        <v>#REF!</v>
      </c>
      <c r="J149" s="125" t="e">
        <f>IF(#REF!="","",#REF!)</f>
        <v>#REF!</v>
      </c>
      <c r="K149" s="125" t="e">
        <f>IF(#REF!="","",#REF!)</f>
        <v>#REF!</v>
      </c>
      <c r="L149" s="125" t="e">
        <f>IF(#REF!="","",#REF!)</f>
        <v>#REF!</v>
      </c>
      <c r="M149" s="129" t="e">
        <f>IF(#REF!="","",#REF!)</f>
        <v>#REF!</v>
      </c>
      <c r="N149" s="130" t="e">
        <f>IF(#REF!="","",#REF!)</f>
        <v>#REF!</v>
      </c>
      <c r="O149" s="125" t="e">
        <f>IF(#REF!="","",#REF!)</f>
        <v>#REF!</v>
      </c>
      <c r="P149" s="125" t="e">
        <f>IF(#REF!="","",#REF!)</f>
        <v>#REF!</v>
      </c>
      <c r="Q149" s="125" t="e">
        <f>IF(#REF!="","",#REF!)</f>
        <v>#REF!</v>
      </c>
      <c r="R149" s="125" t="e">
        <f>IF(#REF!="","",#REF!)</f>
        <v>#REF!</v>
      </c>
      <c r="S149" s="129" t="e">
        <f>IF(#REF!="","",#REF!)</f>
        <v>#REF!</v>
      </c>
      <c r="T149" s="134" t="e">
        <f>IF(#REF!="","",IF(#REF!="#N/A","NO","SI"))</f>
        <v>#REF!</v>
      </c>
      <c r="U149" s="134" t="e">
        <f>#REF!</f>
        <v>#REF!</v>
      </c>
      <c r="V149" s="134" t="e">
        <f t="shared" si="7"/>
        <v>#REF!</v>
      </c>
      <c r="W149" s="134" t="e">
        <f t="shared" si="8"/>
        <v>#REF!</v>
      </c>
      <c r="X149" s="134" t="e">
        <f>IF(U149="","",VLOOKUP(U149,TRD!$F$5:$G$349,2,FALSE))</f>
        <v>#REF!</v>
      </c>
      <c r="Y149" s="134" t="e">
        <f>IF(U149="","",VLOOKUP(U149,TRD!$F$5:$T$349,5,FALSE))</f>
        <v>#REF!</v>
      </c>
      <c r="Z149" s="134" t="e">
        <f>IF(U149="","",VLOOKUP(U149,TRD_ORI!$E:$S,10,FALSE))</f>
        <v>#REF!</v>
      </c>
      <c r="AA149" s="134" t="e">
        <f>IF(U149="","",VLOOKUP(U149,TRD!F147:T491,15,FALSE))</f>
        <v>#REF!</v>
      </c>
    </row>
    <row r="150" spans="2:27" ht="60">
      <c r="B150" s="193" t="e">
        <f>IF(#REF!="","",#REF!)</f>
        <v>#REF!</v>
      </c>
      <c r="C150" s="125" t="e">
        <f>IF(#REF!="","",#REF!)</f>
        <v>#REF!</v>
      </c>
      <c r="D150" s="125" t="e">
        <f>IF(#REF!="","",#REF!)</f>
        <v>#REF!</v>
      </c>
      <c r="E150" s="125" t="e">
        <f>IF(#REF!="","",#REF!)</f>
        <v>#REF!</v>
      </c>
      <c r="F150" s="125" t="e">
        <f>IF(#REF!="","",#REF!)</f>
        <v>#REF!</v>
      </c>
      <c r="G150" s="125" t="e">
        <f>IF(#REF!="","",#REF!)</f>
        <v>#REF!</v>
      </c>
      <c r="H150" s="125" t="e">
        <f>IF(#REF!="","",CONCATENATE(#REF!," - ",#REF!))</f>
        <v>#REF!</v>
      </c>
      <c r="I150" s="125" t="e">
        <f>IF(#REF!="","",#REF!)</f>
        <v>#REF!</v>
      </c>
      <c r="J150" s="125" t="e">
        <f>IF(#REF!="","",#REF!)</f>
        <v>#REF!</v>
      </c>
      <c r="K150" s="125" t="e">
        <f>IF(#REF!="","",#REF!)</f>
        <v>#REF!</v>
      </c>
      <c r="L150" s="125" t="e">
        <f>IF(#REF!="","",#REF!)</f>
        <v>#REF!</v>
      </c>
      <c r="M150" s="129" t="e">
        <f>IF(#REF!="","",#REF!)</f>
        <v>#REF!</v>
      </c>
      <c r="N150" s="130" t="e">
        <f>IF(#REF!="","",#REF!)</f>
        <v>#REF!</v>
      </c>
      <c r="O150" s="125" t="e">
        <f>IF(#REF!="","",#REF!)</f>
        <v>#REF!</v>
      </c>
      <c r="P150" s="125" t="e">
        <f>IF(#REF!="","",#REF!)</f>
        <v>#REF!</v>
      </c>
      <c r="Q150" s="125" t="e">
        <f>IF(#REF!="","",#REF!)</f>
        <v>#REF!</v>
      </c>
      <c r="R150" s="125" t="e">
        <f>IF(#REF!="","",#REF!)</f>
        <v>#REF!</v>
      </c>
      <c r="S150" s="129" t="e">
        <f>IF(#REF!="","",#REF!)</f>
        <v>#REF!</v>
      </c>
      <c r="T150" s="134" t="e">
        <f>IF(#REF!="","",IF(#REF!="#N/A","NO","SI"))</f>
        <v>#REF!</v>
      </c>
      <c r="U150" s="134" t="e">
        <f>#REF!</f>
        <v>#REF!</v>
      </c>
      <c r="V150" s="134" t="e">
        <f t="shared" si="7"/>
        <v>#REF!</v>
      </c>
      <c r="W150" s="134" t="e">
        <f t="shared" si="8"/>
        <v>#REF!</v>
      </c>
      <c r="X150" s="134" t="e">
        <f>IF(U150="","",VLOOKUP(U150,TRD!$F$5:$G$349,2,FALSE))</f>
        <v>#REF!</v>
      </c>
      <c r="Y150" s="134" t="e">
        <f>IF(U150="","",VLOOKUP(U150,TRD!$F$5:$T$349,5,FALSE))</f>
        <v>#REF!</v>
      </c>
      <c r="Z150" s="134" t="e">
        <f>IF(U150="","",VLOOKUP(U150,TRD_ORI!$E:$S,10,FALSE))</f>
        <v>#REF!</v>
      </c>
      <c r="AA150" s="134" t="e">
        <f>IF(U150="","",VLOOKUP(U150,TRD!F148:T492,15,FALSE))</f>
        <v>#REF!</v>
      </c>
    </row>
    <row r="151" spans="2:27" ht="90">
      <c r="B151" s="193" t="e">
        <f>IF(#REF!="","",#REF!)</f>
        <v>#REF!</v>
      </c>
      <c r="C151" s="125" t="e">
        <f>IF(#REF!="","",#REF!)</f>
        <v>#REF!</v>
      </c>
      <c r="D151" s="125" t="e">
        <f>IF(#REF!="","",#REF!)</f>
        <v>#REF!</v>
      </c>
      <c r="E151" s="125" t="e">
        <f>IF(#REF!="","",#REF!)</f>
        <v>#REF!</v>
      </c>
      <c r="F151" s="125" t="e">
        <f>IF(#REF!="","",#REF!)</f>
        <v>#REF!</v>
      </c>
      <c r="G151" s="125" t="e">
        <f>IF(#REF!="","",#REF!)</f>
        <v>#REF!</v>
      </c>
      <c r="H151" s="125" t="e">
        <f>IF(#REF!="","",CONCATENATE(#REF!," - ",#REF!))</f>
        <v>#REF!</v>
      </c>
      <c r="I151" s="125" t="e">
        <f>IF(#REF!="","",#REF!)</f>
        <v>#REF!</v>
      </c>
      <c r="J151" s="125" t="e">
        <f>IF(#REF!="","",#REF!)</f>
        <v>#REF!</v>
      </c>
      <c r="K151" s="125" t="e">
        <f>IF(#REF!="","",#REF!)</f>
        <v>#REF!</v>
      </c>
      <c r="L151" s="125" t="e">
        <f>IF(#REF!="","",#REF!)</f>
        <v>#REF!</v>
      </c>
      <c r="M151" s="129" t="e">
        <f>IF(#REF!="","",#REF!)</f>
        <v>#REF!</v>
      </c>
      <c r="N151" s="130" t="e">
        <f>IF(#REF!="","",#REF!)</f>
        <v>#REF!</v>
      </c>
      <c r="O151" s="125" t="e">
        <f>IF(#REF!="","",#REF!)</f>
        <v>#REF!</v>
      </c>
      <c r="P151" s="125" t="e">
        <f>IF(#REF!="","",#REF!)</f>
        <v>#REF!</v>
      </c>
      <c r="Q151" s="125" t="e">
        <f>IF(#REF!="","",#REF!)</f>
        <v>#REF!</v>
      </c>
      <c r="R151" s="125" t="e">
        <f>IF(#REF!="","",#REF!)</f>
        <v>#REF!</v>
      </c>
      <c r="S151" s="129" t="e">
        <f>IF(#REF!="","",#REF!)</f>
        <v>#REF!</v>
      </c>
      <c r="T151" s="134" t="e">
        <f>IF(#REF!="","",IF(#REF!="#N/A","NO","SI"))</f>
        <v>#REF!</v>
      </c>
      <c r="U151" s="134" t="e">
        <f>#REF!</f>
        <v>#REF!</v>
      </c>
      <c r="V151" s="134" t="e">
        <f t="shared" si="7"/>
        <v>#REF!</v>
      </c>
      <c r="W151" s="134" t="e">
        <f t="shared" si="8"/>
        <v>#REF!</v>
      </c>
      <c r="X151" s="134" t="e">
        <f>IF(U151="","",VLOOKUP(U151,TRD!$F$5:$G$349,2,FALSE))</f>
        <v>#REF!</v>
      </c>
      <c r="Y151" s="134" t="e">
        <f>IF(U151="","",VLOOKUP(U151,TRD!$F$5:$T$349,5,FALSE))</f>
        <v>#REF!</v>
      </c>
      <c r="Z151" s="134" t="e">
        <f>IF(U151="","",VLOOKUP(U151,TRD_ORI!$E:$S,10,FALSE))</f>
        <v>#REF!</v>
      </c>
      <c r="AA151" s="134" t="e">
        <f>IF(U151="","",VLOOKUP(U151,TRD!F149:T493,15,FALSE))</f>
        <v>#REF!</v>
      </c>
    </row>
    <row r="152" spans="2:27" ht="90">
      <c r="B152" s="193" t="e">
        <f>IF(#REF!="","",#REF!)</f>
        <v>#REF!</v>
      </c>
      <c r="C152" s="125" t="e">
        <f>IF(#REF!="","",#REF!)</f>
        <v>#REF!</v>
      </c>
      <c r="D152" s="125" t="e">
        <f>IF(#REF!="","",#REF!)</f>
        <v>#REF!</v>
      </c>
      <c r="E152" s="125" t="e">
        <f>IF(#REF!="","",#REF!)</f>
        <v>#REF!</v>
      </c>
      <c r="F152" s="125" t="e">
        <f>IF(#REF!="","",#REF!)</f>
        <v>#REF!</v>
      </c>
      <c r="G152" s="125" t="e">
        <f>IF(#REF!="","",#REF!)</f>
        <v>#REF!</v>
      </c>
      <c r="H152" s="125" t="e">
        <f>IF(#REF!="","",CONCATENATE(#REF!," - ",#REF!))</f>
        <v>#REF!</v>
      </c>
      <c r="I152" s="125" t="e">
        <f>IF(#REF!="","",#REF!)</f>
        <v>#REF!</v>
      </c>
      <c r="J152" s="125" t="e">
        <f>IF(#REF!="","",#REF!)</f>
        <v>#REF!</v>
      </c>
      <c r="K152" s="125" t="e">
        <f>IF(#REF!="","",#REF!)</f>
        <v>#REF!</v>
      </c>
      <c r="L152" s="125" t="e">
        <f>IF(#REF!="","",#REF!)</f>
        <v>#REF!</v>
      </c>
      <c r="M152" s="129" t="e">
        <f>IF(#REF!="","",#REF!)</f>
        <v>#REF!</v>
      </c>
      <c r="N152" s="130" t="e">
        <f>IF(#REF!="","",#REF!)</f>
        <v>#REF!</v>
      </c>
      <c r="O152" s="125" t="e">
        <f>IF(#REF!="","",#REF!)</f>
        <v>#REF!</v>
      </c>
      <c r="P152" s="125" t="e">
        <f>IF(#REF!="","",#REF!)</f>
        <v>#REF!</v>
      </c>
      <c r="Q152" s="125" t="e">
        <f>IF(#REF!="","",#REF!)</f>
        <v>#REF!</v>
      </c>
      <c r="R152" s="125" t="e">
        <f>IF(#REF!="","",#REF!)</f>
        <v>#REF!</v>
      </c>
      <c r="S152" s="129" t="e">
        <f>IF(#REF!="","",#REF!)</f>
        <v>#REF!</v>
      </c>
      <c r="T152" s="134" t="e">
        <f>IF(#REF!="","",IF(#REF!="#N/A","NO","SI"))</f>
        <v>#REF!</v>
      </c>
      <c r="U152" s="134" t="e">
        <f>#REF!</f>
        <v>#REF!</v>
      </c>
      <c r="V152" s="134" t="e">
        <f t="shared" si="7"/>
        <v>#REF!</v>
      </c>
      <c r="W152" s="134" t="e">
        <f t="shared" si="8"/>
        <v>#REF!</v>
      </c>
      <c r="X152" s="134" t="e">
        <f>IF(U152="","",VLOOKUP(U152,TRD!$F$5:$G$349,2,FALSE))</f>
        <v>#REF!</v>
      </c>
      <c r="Y152" s="134" t="e">
        <f>IF(U152="","",VLOOKUP(U152,TRD!$F$5:$T$349,5,FALSE))</f>
        <v>#REF!</v>
      </c>
      <c r="Z152" s="134" t="e">
        <f>IF(U152="","",VLOOKUP(U152,TRD_ORI!$E:$S,10,FALSE))</f>
        <v>#REF!</v>
      </c>
      <c r="AA152" s="134" t="e">
        <f>IF(U152="","",VLOOKUP(U152,TRD!F150:T494,15,FALSE))</f>
        <v>#REF!</v>
      </c>
    </row>
    <row r="153" spans="2:27" ht="90">
      <c r="B153" s="193" t="e">
        <f>IF(#REF!="","",#REF!)</f>
        <v>#REF!</v>
      </c>
      <c r="C153" s="125" t="e">
        <f>IF(#REF!="","",#REF!)</f>
        <v>#REF!</v>
      </c>
      <c r="D153" s="125" t="e">
        <f>IF(#REF!="","",#REF!)</f>
        <v>#REF!</v>
      </c>
      <c r="E153" s="125" t="e">
        <f>IF(#REF!="","",#REF!)</f>
        <v>#REF!</v>
      </c>
      <c r="F153" s="125" t="e">
        <f>IF(#REF!="","",#REF!)</f>
        <v>#REF!</v>
      </c>
      <c r="G153" s="125" t="e">
        <f>IF(#REF!="","",#REF!)</f>
        <v>#REF!</v>
      </c>
      <c r="H153" s="125" t="e">
        <f>IF(#REF!="","",CONCATENATE(#REF!," - ",#REF!))</f>
        <v>#REF!</v>
      </c>
      <c r="I153" s="125" t="e">
        <f>IF(#REF!="","",#REF!)</f>
        <v>#REF!</v>
      </c>
      <c r="J153" s="125" t="e">
        <f>IF(#REF!="","",#REF!)</f>
        <v>#REF!</v>
      </c>
      <c r="K153" s="125" t="e">
        <f>IF(#REF!="","",#REF!)</f>
        <v>#REF!</v>
      </c>
      <c r="L153" s="125" t="e">
        <f>IF(#REF!="","",#REF!)</f>
        <v>#REF!</v>
      </c>
      <c r="M153" s="129" t="e">
        <f>IF(#REF!="","",#REF!)</f>
        <v>#REF!</v>
      </c>
      <c r="N153" s="130" t="e">
        <f>IF(#REF!="","",#REF!)</f>
        <v>#REF!</v>
      </c>
      <c r="O153" s="125" t="e">
        <f>IF(#REF!="","",#REF!)</f>
        <v>#REF!</v>
      </c>
      <c r="P153" s="125" t="e">
        <f>IF(#REF!="","",#REF!)</f>
        <v>#REF!</v>
      </c>
      <c r="Q153" s="125" t="e">
        <f>IF(#REF!="","",#REF!)</f>
        <v>#REF!</v>
      </c>
      <c r="R153" s="125" t="e">
        <f>IF(#REF!="","",#REF!)</f>
        <v>#REF!</v>
      </c>
      <c r="S153" s="129" t="e">
        <f>IF(#REF!="","",#REF!)</f>
        <v>#REF!</v>
      </c>
      <c r="T153" s="134" t="e">
        <f>IF(#REF!="","",IF(#REF!="#N/A","NO","SI"))</f>
        <v>#REF!</v>
      </c>
      <c r="U153" s="134" t="e">
        <f>#REF!</f>
        <v>#REF!</v>
      </c>
      <c r="V153" s="134" t="e">
        <f t="shared" ref="V153:V197" si="9">LEFT(U153,4)</f>
        <v>#REF!</v>
      </c>
      <c r="W153" s="134" t="e">
        <f t="shared" ref="W153:W197" si="10">RIGHT(U153,4)</f>
        <v>#REF!</v>
      </c>
      <c r="X153" s="134" t="e">
        <f>IF(U153="","",VLOOKUP(U153,TRD!$F$5:$G$349,2,FALSE))</f>
        <v>#REF!</v>
      </c>
      <c r="Y153" s="134" t="e">
        <f>IF(U153="","",VLOOKUP(U153,TRD!$F$5:$T$349,5,FALSE))</f>
        <v>#REF!</v>
      </c>
      <c r="Z153" s="134" t="e">
        <f>IF(U153="","",VLOOKUP(U153,TRD_ORI!$E:$S,10,FALSE))</f>
        <v>#REF!</v>
      </c>
      <c r="AA153" s="134" t="e">
        <f>IF(U153="","",VLOOKUP(U153,TRD!F151:T495,15,FALSE))</f>
        <v>#REF!</v>
      </c>
    </row>
    <row r="154" spans="2:27" ht="90">
      <c r="B154" s="193" t="e">
        <f>IF(#REF!="","",#REF!)</f>
        <v>#REF!</v>
      </c>
      <c r="C154" s="125" t="e">
        <f>IF(#REF!="","",#REF!)</f>
        <v>#REF!</v>
      </c>
      <c r="D154" s="125" t="e">
        <f>IF(#REF!="","",#REF!)</f>
        <v>#REF!</v>
      </c>
      <c r="E154" s="125" t="e">
        <f>IF(#REF!="","",#REF!)</f>
        <v>#REF!</v>
      </c>
      <c r="F154" s="125" t="e">
        <f>IF(#REF!="","",#REF!)</f>
        <v>#REF!</v>
      </c>
      <c r="G154" s="125" t="e">
        <f>IF(#REF!="","",#REF!)</f>
        <v>#REF!</v>
      </c>
      <c r="H154" s="125" t="e">
        <f>IF(#REF!="","",CONCATENATE(#REF!," - ",#REF!))</f>
        <v>#REF!</v>
      </c>
      <c r="I154" s="125" t="e">
        <f>IF(#REF!="","",#REF!)</f>
        <v>#REF!</v>
      </c>
      <c r="J154" s="125" t="e">
        <f>IF(#REF!="","",#REF!)</f>
        <v>#REF!</v>
      </c>
      <c r="K154" s="125" t="e">
        <f>IF(#REF!="","",#REF!)</f>
        <v>#REF!</v>
      </c>
      <c r="L154" s="125" t="e">
        <f>IF(#REF!="","",#REF!)</f>
        <v>#REF!</v>
      </c>
      <c r="M154" s="129" t="e">
        <f>IF(#REF!="","",#REF!)</f>
        <v>#REF!</v>
      </c>
      <c r="N154" s="130" t="e">
        <f>IF(#REF!="","",#REF!)</f>
        <v>#REF!</v>
      </c>
      <c r="O154" s="125" t="e">
        <f>IF(#REF!="","",#REF!)</f>
        <v>#REF!</v>
      </c>
      <c r="P154" s="125" t="e">
        <f>IF(#REF!="","",#REF!)</f>
        <v>#REF!</v>
      </c>
      <c r="Q154" s="125" t="e">
        <f>IF(#REF!="","",#REF!)</f>
        <v>#REF!</v>
      </c>
      <c r="R154" s="125" t="e">
        <f>IF(#REF!="","",#REF!)</f>
        <v>#REF!</v>
      </c>
      <c r="S154" s="129" t="e">
        <f>IF(#REF!="","",#REF!)</f>
        <v>#REF!</v>
      </c>
      <c r="T154" s="134" t="e">
        <f>IF(#REF!="","",IF(#REF!="#N/A","NO","SI"))</f>
        <v>#REF!</v>
      </c>
      <c r="U154" s="134" t="e">
        <f>#REF!</f>
        <v>#REF!</v>
      </c>
      <c r="V154" s="134" t="e">
        <f t="shared" si="9"/>
        <v>#REF!</v>
      </c>
      <c r="W154" s="134" t="e">
        <f t="shared" si="10"/>
        <v>#REF!</v>
      </c>
      <c r="X154" s="134" t="e">
        <f>IF(U154="","",VLOOKUP(U154,TRD!$F$5:$G$349,2,FALSE))</f>
        <v>#REF!</v>
      </c>
      <c r="Y154" s="134" t="e">
        <f>IF(U154="","",VLOOKUP(U154,TRD!$F$5:$T$349,5,FALSE))</f>
        <v>#REF!</v>
      </c>
      <c r="Z154" s="134" t="e">
        <f>IF(U154="","",VLOOKUP(U154,TRD_ORI!$E:$S,10,FALSE))</f>
        <v>#REF!</v>
      </c>
      <c r="AA154" s="134" t="e">
        <f>IF(U154="","",VLOOKUP(U154,TRD!F152:T496,15,FALSE))</f>
        <v>#REF!</v>
      </c>
    </row>
    <row r="155" spans="2:27" ht="90">
      <c r="B155" s="193" t="e">
        <f>IF(#REF!="","",#REF!)</f>
        <v>#REF!</v>
      </c>
      <c r="C155" s="125" t="e">
        <f>IF(#REF!="","",#REF!)</f>
        <v>#REF!</v>
      </c>
      <c r="D155" s="125" t="e">
        <f>IF(#REF!="","",#REF!)</f>
        <v>#REF!</v>
      </c>
      <c r="E155" s="125" t="e">
        <f>IF(#REF!="","",#REF!)</f>
        <v>#REF!</v>
      </c>
      <c r="F155" s="125" t="e">
        <f>IF(#REF!="","",#REF!)</f>
        <v>#REF!</v>
      </c>
      <c r="G155" s="125" t="e">
        <f>IF(#REF!="","",#REF!)</f>
        <v>#REF!</v>
      </c>
      <c r="H155" s="125" t="e">
        <f>IF(#REF!="","",CONCATENATE(#REF!," - ",#REF!))</f>
        <v>#REF!</v>
      </c>
      <c r="I155" s="125" t="e">
        <f>IF(#REF!="","",#REF!)</f>
        <v>#REF!</v>
      </c>
      <c r="J155" s="125" t="e">
        <f>IF(#REF!="","",#REF!)</f>
        <v>#REF!</v>
      </c>
      <c r="K155" s="125" t="e">
        <f>IF(#REF!="","",#REF!)</f>
        <v>#REF!</v>
      </c>
      <c r="L155" s="125" t="e">
        <f>IF(#REF!="","",#REF!)</f>
        <v>#REF!</v>
      </c>
      <c r="M155" s="129" t="e">
        <f>IF(#REF!="","",#REF!)</f>
        <v>#REF!</v>
      </c>
      <c r="N155" s="130" t="e">
        <f>IF(#REF!="","",#REF!)</f>
        <v>#REF!</v>
      </c>
      <c r="O155" s="125" t="e">
        <f>IF(#REF!="","",#REF!)</f>
        <v>#REF!</v>
      </c>
      <c r="P155" s="125" t="e">
        <f>IF(#REF!="","",#REF!)</f>
        <v>#REF!</v>
      </c>
      <c r="Q155" s="125" t="e">
        <f>IF(#REF!="","",#REF!)</f>
        <v>#REF!</v>
      </c>
      <c r="R155" s="125" t="e">
        <f>IF(#REF!="","",#REF!)</f>
        <v>#REF!</v>
      </c>
      <c r="S155" s="129" t="e">
        <f>IF(#REF!="","",#REF!)</f>
        <v>#REF!</v>
      </c>
      <c r="T155" s="134" t="e">
        <f>IF(#REF!="","",IF(#REF!="#N/A","NO","SI"))</f>
        <v>#REF!</v>
      </c>
      <c r="U155" s="134" t="e">
        <f>#REF!</f>
        <v>#REF!</v>
      </c>
      <c r="V155" s="134" t="e">
        <f t="shared" si="9"/>
        <v>#REF!</v>
      </c>
      <c r="W155" s="134" t="e">
        <f t="shared" si="10"/>
        <v>#REF!</v>
      </c>
      <c r="X155" s="134" t="e">
        <f>IF(U155="","",VLOOKUP(U155,TRD!$F$5:$G$349,2,FALSE))</f>
        <v>#REF!</v>
      </c>
      <c r="Y155" s="134" t="e">
        <f>IF(U155="","",VLOOKUP(U155,TRD!$F$5:$T$349,5,FALSE))</f>
        <v>#REF!</v>
      </c>
      <c r="Z155" s="134" t="e">
        <f>IF(U155="","",VLOOKUP(U155,TRD_ORI!$E:$S,10,FALSE))</f>
        <v>#REF!</v>
      </c>
      <c r="AA155" s="134" t="e">
        <f>IF(U155="","",VLOOKUP(U155,TRD!F153:T497,15,FALSE))</f>
        <v>#REF!</v>
      </c>
    </row>
    <row r="156" spans="2:27" ht="90">
      <c r="B156" s="193" t="e">
        <f>IF(#REF!="","",#REF!)</f>
        <v>#REF!</v>
      </c>
      <c r="C156" s="125" t="e">
        <f>IF(#REF!="","",#REF!)</f>
        <v>#REF!</v>
      </c>
      <c r="D156" s="125" t="e">
        <f>IF(#REF!="","",#REF!)</f>
        <v>#REF!</v>
      </c>
      <c r="E156" s="125" t="e">
        <f>IF(#REF!="","",#REF!)</f>
        <v>#REF!</v>
      </c>
      <c r="F156" s="125" t="e">
        <f>IF(#REF!="","",#REF!)</f>
        <v>#REF!</v>
      </c>
      <c r="G156" s="125" t="e">
        <f>IF(#REF!="","",#REF!)</f>
        <v>#REF!</v>
      </c>
      <c r="H156" s="125" t="e">
        <f>IF(#REF!="","",CONCATENATE(#REF!," - ",#REF!))</f>
        <v>#REF!</v>
      </c>
      <c r="I156" s="125" t="e">
        <f>IF(#REF!="","",#REF!)</f>
        <v>#REF!</v>
      </c>
      <c r="J156" s="125" t="e">
        <f>IF(#REF!="","",#REF!)</f>
        <v>#REF!</v>
      </c>
      <c r="K156" s="125" t="e">
        <f>IF(#REF!="","",#REF!)</f>
        <v>#REF!</v>
      </c>
      <c r="L156" s="125" t="e">
        <f>IF(#REF!="","",#REF!)</f>
        <v>#REF!</v>
      </c>
      <c r="M156" s="129" t="e">
        <f>IF(#REF!="","",#REF!)</f>
        <v>#REF!</v>
      </c>
      <c r="N156" s="130" t="e">
        <f>IF(#REF!="","",#REF!)</f>
        <v>#REF!</v>
      </c>
      <c r="O156" s="125" t="e">
        <f>IF(#REF!="","",#REF!)</f>
        <v>#REF!</v>
      </c>
      <c r="P156" s="125" t="e">
        <f>IF(#REF!="","",#REF!)</f>
        <v>#REF!</v>
      </c>
      <c r="Q156" s="125" t="e">
        <f>IF(#REF!="","",#REF!)</f>
        <v>#REF!</v>
      </c>
      <c r="R156" s="125" t="e">
        <f>IF(#REF!="","",#REF!)</f>
        <v>#REF!</v>
      </c>
      <c r="S156" s="129" t="e">
        <f>IF(#REF!="","",#REF!)</f>
        <v>#REF!</v>
      </c>
      <c r="T156" s="134" t="e">
        <f>IF(#REF!="","",IF(#REF!="#N/A","NO","SI"))</f>
        <v>#REF!</v>
      </c>
      <c r="U156" s="134" t="e">
        <f>#REF!</f>
        <v>#REF!</v>
      </c>
      <c r="V156" s="134" t="e">
        <f t="shared" si="9"/>
        <v>#REF!</v>
      </c>
      <c r="W156" s="134" t="e">
        <f t="shared" si="10"/>
        <v>#REF!</v>
      </c>
      <c r="X156" s="134" t="e">
        <f>IF(U156="","",VLOOKUP(U156,TRD!$F$5:$G$349,2,FALSE))</f>
        <v>#REF!</v>
      </c>
      <c r="Y156" s="134" t="e">
        <f>IF(U156="","",VLOOKUP(U156,TRD!$F$5:$T$349,5,FALSE))</f>
        <v>#REF!</v>
      </c>
      <c r="Z156" s="134" t="e">
        <f>IF(U156="","",VLOOKUP(U156,TRD_ORI!$E:$S,10,FALSE))</f>
        <v>#REF!</v>
      </c>
      <c r="AA156" s="134" t="e">
        <f>IF(U156="","",VLOOKUP(U156,TRD!F154:T498,15,FALSE))</f>
        <v>#REF!</v>
      </c>
    </row>
    <row r="157" spans="2:27" ht="90">
      <c r="B157" s="193" t="e">
        <f>IF(#REF!="","",#REF!)</f>
        <v>#REF!</v>
      </c>
      <c r="C157" s="125" t="e">
        <f>IF(#REF!="","",#REF!)</f>
        <v>#REF!</v>
      </c>
      <c r="D157" s="125" t="e">
        <f>IF(#REF!="","",#REF!)</f>
        <v>#REF!</v>
      </c>
      <c r="E157" s="125" t="e">
        <f>IF(#REF!="","",#REF!)</f>
        <v>#REF!</v>
      </c>
      <c r="F157" s="125" t="e">
        <f>IF(#REF!="","",#REF!)</f>
        <v>#REF!</v>
      </c>
      <c r="G157" s="125" t="e">
        <f>IF(#REF!="","",#REF!)</f>
        <v>#REF!</v>
      </c>
      <c r="H157" s="125" t="e">
        <f>IF(#REF!="","",CONCATENATE(#REF!," - ",#REF!))</f>
        <v>#REF!</v>
      </c>
      <c r="I157" s="125" t="e">
        <f>IF(#REF!="","",#REF!)</f>
        <v>#REF!</v>
      </c>
      <c r="J157" s="125" t="e">
        <f>IF(#REF!="","",#REF!)</f>
        <v>#REF!</v>
      </c>
      <c r="K157" s="125" t="e">
        <f>IF(#REF!="","",#REF!)</f>
        <v>#REF!</v>
      </c>
      <c r="L157" s="125" t="e">
        <f>IF(#REF!="","",#REF!)</f>
        <v>#REF!</v>
      </c>
      <c r="M157" s="129" t="e">
        <f>IF(#REF!="","",#REF!)</f>
        <v>#REF!</v>
      </c>
      <c r="N157" s="130" t="e">
        <f>IF(#REF!="","",#REF!)</f>
        <v>#REF!</v>
      </c>
      <c r="O157" s="125" t="e">
        <f>IF(#REF!="","",#REF!)</f>
        <v>#REF!</v>
      </c>
      <c r="P157" s="125" t="e">
        <f>IF(#REF!="","",#REF!)</f>
        <v>#REF!</v>
      </c>
      <c r="Q157" s="125" t="e">
        <f>IF(#REF!="","",#REF!)</f>
        <v>#REF!</v>
      </c>
      <c r="R157" s="125" t="e">
        <f>IF(#REF!="","",#REF!)</f>
        <v>#REF!</v>
      </c>
      <c r="S157" s="129" t="e">
        <f>IF(#REF!="","",#REF!)</f>
        <v>#REF!</v>
      </c>
      <c r="T157" s="134" t="e">
        <f>IF(#REF!="","",IF(#REF!="#N/A","NO","SI"))</f>
        <v>#REF!</v>
      </c>
      <c r="U157" s="134" t="e">
        <f>#REF!</f>
        <v>#REF!</v>
      </c>
      <c r="V157" s="134" t="e">
        <f t="shared" si="9"/>
        <v>#REF!</v>
      </c>
      <c r="W157" s="134" t="e">
        <f t="shared" si="10"/>
        <v>#REF!</v>
      </c>
      <c r="X157" s="134" t="e">
        <f>IF(U157="","",VLOOKUP(U157,TRD!$F$5:$G$349,2,FALSE))</f>
        <v>#REF!</v>
      </c>
      <c r="Y157" s="134" t="e">
        <f>IF(U157="","",VLOOKUP(U157,TRD!$F$5:$T$349,5,FALSE))</f>
        <v>#REF!</v>
      </c>
      <c r="Z157" s="134" t="e">
        <f>IF(U157="","",VLOOKUP(U157,TRD_ORI!$E:$S,10,FALSE))</f>
        <v>#REF!</v>
      </c>
      <c r="AA157" s="134" t="e">
        <f>IF(U157="","",VLOOKUP(U157,TRD!F155:T499,15,FALSE))</f>
        <v>#REF!</v>
      </c>
    </row>
    <row r="158" spans="2:27" ht="210">
      <c r="B158" s="193" t="e">
        <f>IF(#REF!="","",#REF!)</f>
        <v>#REF!</v>
      </c>
      <c r="C158" s="125" t="e">
        <f>IF(#REF!="","",#REF!)</f>
        <v>#REF!</v>
      </c>
      <c r="D158" s="125" t="e">
        <f>IF(#REF!="","",#REF!)</f>
        <v>#REF!</v>
      </c>
      <c r="E158" s="125" t="e">
        <f>IF(#REF!="","",#REF!)</f>
        <v>#REF!</v>
      </c>
      <c r="F158" s="125" t="e">
        <f>IF(#REF!="","",#REF!)</f>
        <v>#REF!</v>
      </c>
      <c r="G158" s="125" t="e">
        <f>IF(#REF!="","",#REF!)</f>
        <v>#REF!</v>
      </c>
      <c r="H158" s="125" t="e">
        <f>IF(#REF!="","",CONCATENATE(#REF!," - ",#REF!))</f>
        <v>#REF!</v>
      </c>
      <c r="I158" s="125" t="e">
        <f>IF(#REF!="","",#REF!)</f>
        <v>#REF!</v>
      </c>
      <c r="J158" s="125" t="e">
        <f>IF(#REF!="","",#REF!)</f>
        <v>#REF!</v>
      </c>
      <c r="K158" s="125" t="e">
        <f>IF(#REF!="","",#REF!)</f>
        <v>#REF!</v>
      </c>
      <c r="L158" s="125" t="e">
        <f>IF(#REF!="","",#REF!)</f>
        <v>#REF!</v>
      </c>
      <c r="M158" s="129" t="e">
        <f>IF(#REF!="","",#REF!)</f>
        <v>#REF!</v>
      </c>
      <c r="N158" s="130" t="e">
        <f>IF(#REF!="","",#REF!)</f>
        <v>#REF!</v>
      </c>
      <c r="O158" s="125" t="e">
        <f>IF(#REF!="","",#REF!)</f>
        <v>#REF!</v>
      </c>
      <c r="P158" s="125" t="e">
        <f>IF(#REF!="","",#REF!)</f>
        <v>#REF!</v>
      </c>
      <c r="Q158" s="125" t="e">
        <f>IF(#REF!="","",#REF!)</f>
        <v>#REF!</v>
      </c>
      <c r="R158" s="125" t="e">
        <f>IF(#REF!="","",#REF!)</f>
        <v>#REF!</v>
      </c>
      <c r="S158" s="129" t="e">
        <f>IF(#REF!="","",#REF!)</f>
        <v>#REF!</v>
      </c>
      <c r="T158" s="134" t="e">
        <f>IF(#REF!="","",IF(#REF!="#N/A","NO","SI"))</f>
        <v>#REF!</v>
      </c>
      <c r="U158" s="134" t="e">
        <f>#REF!</f>
        <v>#REF!</v>
      </c>
      <c r="V158" s="134" t="e">
        <f t="shared" si="9"/>
        <v>#REF!</v>
      </c>
      <c r="W158" s="134" t="e">
        <f t="shared" si="10"/>
        <v>#REF!</v>
      </c>
      <c r="X158" s="134" t="e">
        <f>IF(U158="","",VLOOKUP(U158,TRD!$F$5:$G$349,2,FALSE))</f>
        <v>#REF!</v>
      </c>
      <c r="Y158" s="134" t="e">
        <f>IF(U158="","",VLOOKUP(U158,TRD!$F$5:$T$349,5,FALSE))</f>
        <v>#REF!</v>
      </c>
      <c r="Z158" s="134" t="e">
        <f>IF(U158="","",VLOOKUP(U158,TRD_ORI!$E:$S,10,FALSE))</f>
        <v>#REF!</v>
      </c>
      <c r="AA158" s="134" t="e">
        <f>IF(U158="","",VLOOKUP(U158,TRD!F156:T500,15,FALSE))</f>
        <v>#REF!</v>
      </c>
    </row>
    <row r="159" spans="2:27" ht="135">
      <c r="B159" s="193" t="e">
        <f>IF(#REF!="","",#REF!)</f>
        <v>#REF!</v>
      </c>
      <c r="C159" s="125" t="e">
        <f>IF(#REF!="","",#REF!)</f>
        <v>#REF!</v>
      </c>
      <c r="D159" s="125" t="e">
        <f>IF(#REF!="","",#REF!)</f>
        <v>#REF!</v>
      </c>
      <c r="E159" s="125" t="e">
        <f>IF(#REF!="","",#REF!)</f>
        <v>#REF!</v>
      </c>
      <c r="F159" s="125" t="e">
        <f>IF(#REF!="","",#REF!)</f>
        <v>#REF!</v>
      </c>
      <c r="G159" s="125" t="e">
        <f>IF(#REF!="","",#REF!)</f>
        <v>#REF!</v>
      </c>
      <c r="H159" s="125" t="e">
        <f>IF(#REF!="","",CONCATENATE(#REF!," - ",#REF!))</f>
        <v>#REF!</v>
      </c>
      <c r="I159" s="125" t="e">
        <f>IF(#REF!="","",#REF!)</f>
        <v>#REF!</v>
      </c>
      <c r="J159" s="125" t="e">
        <f>IF(#REF!="","",#REF!)</f>
        <v>#REF!</v>
      </c>
      <c r="K159" s="125" t="e">
        <f>IF(#REF!="","",#REF!)</f>
        <v>#REF!</v>
      </c>
      <c r="L159" s="125" t="e">
        <f>IF(#REF!="","",#REF!)</f>
        <v>#REF!</v>
      </c>
      <c r="M159" s="129" t="e">
        <f>IF(#REF!="","",#REF!)</f>
        <v>#REF!</v>
      </c>
      <c r="N159" s="130" t="e">
        <f>IF(#REF!="","",#REF!)</f>
        <v>#REF!</v>
      </c>
      <c r="O159" s="125" t="e">
        <f>IF(#REF!="","",#REF!)</f>
        <v>#REF!</v>
      </c>
      <c r="P159" s="125" t="e">
        <f>IF(#REF!="","",#REF!)</f>
        <v>#REF!</v>
      </c>
      <c r="Q159" s="125" t="e">
        <f>IF(#REF!="","",#REF!)</f>
        <v>#REF!</v>
      </c>
      <c r="R159" s="125" t="e">
        <f>IF(#REF!="","",#REF!)</f>
        <v>#REF!</v>
      </c>
      <c r="S159" s="129" t="e">
        <f>IF(#REF!="","",#REF!)</f>
        <v>#REF!</v>
      </c>
      <c r="T159" s="134" t="e">
        <f>IF(#REF!="","",IF(#REF!="#N/A","NO","SI"))</f>
        <v>#REF!</v>
      </c>
      <c r="U159" s="134" t="e">
        <f>#REF!</f>
        <v>#REF!</v>
      </c>
      <c r="V159" s="134" t="e">
        <f t="shared" si="9"/>
        <v>#REF!</v>
      </c>
      <c r="W159" s="134" t="e">
        <f t="shared" si="10"/>
        <v>#REF!</v>
      </c>
      <c r="X159" s="134" t="e">
        <f>IF(U159="","",VLOOKUP(U159,TRD!$F$5:$G$349,2,FALSE))</f>
        <v>#REF!</v>
      </c>
      <c r="Y159" s="134" t="e">
        <f>IF(U159="","",VLOOKUP(U159,TRD!$F$5:$T$349,5,FALSE))</f>
        <v>#REF!</v>
      </c>
      <c r="Z159" s="134" t="e">
        <f>IF(U159="","",VLOOKUP(U159,TRD_ORI!$E:$S,10,FALSE))</f>
        <v>#REF!</v>
      </c>
      <c r="AA159" s="134" t="e">
        <f>IF(U159="","",VLOOKUP(U159,TRD!F157:T501,15,FALSE))</f>
        <v>#REF!</v>
      </c>
    </row>
    <row r="160" spans="2:27" ht="75">
      <c r="B160" s="193" t="e">
        <f>IF(#REF!="","",#REF!)</f>
        <v>#REF!</v>
      </c>
      <c r="C160" s="125" t="e">
        <f>IF(#REF!="","",#REF!)</f>
        <v>#REF!</v>
      </c>
      <c r="D160" s="125" t="e">
        <f>IF(#REF!="","",#REF!)</f>
        <v>#REF!</v>
      </c>
      <c r="E160" s="125" t="e">
        <f>IF(#REF!="","",#REF!)</f>
        <v>#REF!</v>
      </c>
      <c r="F160" s="125" t="e">
        <f>IF(#REF!="","",#REF!)</f>
        <v>#REF!</v>
      </c>
      <c r="G160" s="125" t="e">
        <f>IF(#REF!="","",#REF!)</f>
        <v>#REF!</v>
      </c>
      <c r="H160" s="125" t="e">
        <f>IF(#REF!="","",CONCATENATE(#REF!," - ",#REF!))</f>
        <v>#REF!</v>
      </c>
      <c r="I160" s="125" t="e">
        <f>IF(#REF!="","",#REF!)</f>
        <v>#REF!</v>
      </c>
      <c r="J160" s="125" t="e">
        <f>IF(#REF!="","",#REF!)</f>
        <v>#REF!</v>
      </c>
      <c r="K160" s="125" t="e">
        <f>IF(#REF!="","",#REF!)</f>
        <v>#REF!</v>
      </c>
      <c r="L160" s="125" t="e">
        <f>IF(#REF!="","",#REF!)</f>
        <v>#REF!</v>
      </c>
      <c r="M160" s="129" t="e">
        <f>IF(#REF!="","",#REF!)</f>
        <v>#REF!</v>
      </c>
      <c r="N160" s="130" t="e">
        <f>IF(#REF!="","",#REF!)</f>
        <v>#REF!</v>
      </c>
      <c r="O160" s="125" t="e">
        <f>IF(#REF!="","",#REF!)</f>
        <v>#REF!</v>
      </c>
      <c r="P160" s="125" t="e">
        <f>IF(#REF!="","",#REF!)</f>
        <v>#REF!</v>
      </c>
      <c r="Q160" s="125" t="e">
        <f>IF(#REF!="","",#REF!)</f>
        <v>#REF!</v>
      </c>
      <c r="R160" s="125" t="e">
        <f>IF(#REF!="","",#REF!)</f>
        <v>#REF!</v>
      </c>
      <c r="S160" s="129" t="e">
        <f>IF(#REF!="","",#REF!)</f>
        <v>#REF!</v>
      </c>
      <c r="T160" s="134" t="e">
        <f>IF(#REF!="","",IF(#REF!="#N/A","NO","SI"))</f>
        <v>#REF!</v>
      </c>
      <c r="U160" s="134" t="e">
        <f>#REF!</f>
        <v>#REF!</v>
      </c>
      <c r="V160" s="134" t="e">
        <f t="shared" si="9"/>
        <v>#REF!</v>
      </c>
      <c r="W160" s="134" t="e">
        <f t="shared" si="10"/>
        <v>#REF!</v>
      </c>
      <c r="X160" s="134" t="e">
        <f>IF(U160="","",VLOOKUP(U160,TRD!$F$5:$G$349,2,FALSE))</f>
        <v>#REF!</v>
      </c>
      <c r="Y160" s="134" t="e">
        <f>IF(U160="","",VLOOKUP(U160,TRD!$F$5:$T$349,5,FALSE))</f>
        <v>#REF!</v>
      </c>
      <c r="Z160" s="134" t="e">
        <f>IF(U160="","",VLOOKUP(U160,TRD_ORI!$E:$S,10,FALSE))</f>
        <v>#REF!</v>
      </c>
      <c r="AA160" s="134" t="e">
        <f>IF(U160="","",VLOOKUP(U160,TRD!F158:T502,15,FALSE))</f>
        <v>#REF!</v>
      </c>
    </row>
    <row r="161" spans="2:27" ht="60">
      <c r="B161" s="193" t="e">
        <f>IF(#REF!="","",#REF!)</f>
        <v>#REF!</v>
      </c>
      <c r="C161" s="125" t="e">
        <f>IF(#REF!="","",#REF!)</f>
        <v>#REF!</v>
      </c>
      <c r="D161" s="125" t="e">
        <f>IF(#REF!="","",#REF!)</f>
        <v>#REF!</v>
      </c>
      <c r="E161" s="125" t="e">
        <f>IF(#REF!="","",#REF!)</f>
        <v>#REF!</v>
      </c>
      <c r="F161" s="125" t="e">
        <f>IF(#REF!="","",#REF!)</f>
        <v>#REF!</v>
      </c>
      <c r="G161" s="125" t="e">
        <f>IF(#REF!="","",#REF!)</f>
        <v>#REF!</v>
      </c>
      <c r="H161" s="125" t="e">
        <f>IF(#REF!="","",CONCATENATE(#REF!," - ",#REF!))</f>
        <v>#REF!</v>
      </c>
      <c r="I161" s="125" t="e">
        <f>IF(#REF!="","",#REF!)</f>
        <v>#REF!</v>
      </c>
      <c r="J161" s="125" t="e">
        <f>IF(#REF!="","",#REF!)</f>
        <v>#REF!</v>
      </c>
      <c r="K161" s="125" t="e">
        <f>IF(#REF!="","",#REF!)</f>
        <v>#REF!</v>
      </c>
      <c r="L161" s="125" t="e">
        <f>IF(#REF!="","",#REF!)</f>
        <v>#REF!</v>
      </c>
      <c r="M161" s="129" t="e">
        <f>IF(#REF!="","",#REF!)</f>
        <v>#REF!</v>
      </c>
      <c r="N161" s="130" t="e">
        <f>IF(#REF!="","",#REF!)</f>
        <v>#REF!</v>
      </c>
      <c r="O161" s="125" t="e">
        <f>IF(#REF!="","",#REF!)</f>
        <v>#REF!</v>
      </c>
      <c r="P161" s="125" t="e">
        <f>IF(#REF!="","",#REF!)</f>
        <v>#REF!</v>
      </c>
      <c r="Q161" s="125" t="e">
        <f>IF(#REF!="","",#REF!)</f>
        <v>#REF!</v>
      </c>
      <c r="R161" s="125" t="e">
        <f>IF(#REF!="","",#REF!)</f>
        <v>#REF!</v>
      </c>
      <c r="S161" s="129" t="e">
        <f>IF(#REF!="","",#REF!)</f>
        <v>#REF!</v>
      </c>
      <c r="T161" s="134" t="e">
        <f>IF(#REF!="","",IF(#REF!="#N/A","NO","SI"))</f>
        <v>#REF!</v>
      </c>
      <c r="U161" s="134" t="e">
        <f>#REF!</f>
        <v>#REF!</v>
      </c>
      <c r="V161" s="134" t="e">
        <f t="shared" si="9"/>
        <v>#REF!</v>
      </c>
      <c r="W161" s="134" t="e">
        <f t="shared" si="10"/>
        <v>#REF!</v>
      </c>
      <c r="X161" s="134" t="e">
        <f>IF(U161="","",VLOOKUP(U161,TRD!$F$5:$G$349,2,FALSE))</f>
        <v>#REF!</v>
      </c>
      <c r="Y161" s="134" t="e">
        <f>IF(U161="","",VLOOKUP(U161,TRD!$F$5:$T$349,5,FALSE))</f>
        <v>#REF!</v>
      </c>
      <c r="Z161" s="134" t="e">
        <f>IF(U161="","",VLOOKUP(U161,TRD_ORI!$E:$S,10,FALSE))</f>
        <v>#REF!</v>
      </c>
      <c r="AA161" s="134" t="e">
        <f>IF(U161="","",VLOOKUP(U161,TRD!F159:T503,15,FALSE))</f>
        <v>#REF!</v>
      </c>
    </row>
    <row r="162" spans="2:27" ht="90">
      <c r="B162" s="193" t="e">
        <f>IF(#REF!="","",#REF!)</f>
        <v>#REF!</v>
      </c>
      <c r="C162" s="125" t="e">
        <f>IF(#REF!="","",#REF!)</f>
        <v>#REF!</v>
      </c>
      <c r="D162" s="125" t="e">
        <f>IF(#REF!="","",#REF!)</f>
        <v>#REF!</v>
      </c>
      <c r="E162" s="125" t="e">
        <f>IF(#REF!="","",#REF!)</f>
        <v>#REF!</v>
      </c>
      <c r="F162" s="125" t="e">
        <f>IF(#REF!="","",#REF!)</f>
        <v>#REF!</v>
      </c>
      <c r="G162" s="125" t="e">
        <f>IF(#REF!="","",#REF!)</f>
        <v>#REF!</v>
      </c>
      <c r="H162" s="125" t="e">
        <f>IF(#REF!="","",CONCATENATE(#REF!," - ",#REF!))</f>
        <v>#REF!</v>
      </c>
      <c r="I162" s="125" t="e">
        <f>IF(#REF!="","",#REF!)</f>
        <v>#REF!</v>
      </c>
      <c r="J162" s="125" t="e">
        <f>IF(#REF!="","",#REF!)</f>
        <v>#REF!</v>
      </c>
      <c r="K162" s="125" t="e">
        <f>IF(#REF!="","",#REF!)</f>
        <v>#REF!</v>
      </c>
      <c r="L162" s="125" t="e">
        <f>IF(#REF!="","",#REF!)</f>
        <v>#REF!</v>
      </c>
      <c r="M162" s="129" t="e">
        <f>IF(#REF!="","",#REF!)</f>
        <v>#REF!</v>
      </c>
      <c r="N162" s="130" t="e">
        <f>IF(#REF!="","",#REF!)</f>
        <v>#REF!</v>
      </c>
      <c r="O162" s="125" t="e">
        <f>IF(#REF!="","",#REF!)</f>
        <v>#REF!</v>
      </c>
      <c r="P162" s="125" t="e">
        <f>IF(#REF!="","",#REF!)</f>
        <v>#REF!</v>
      </c>
      <c r="Q162" s="125" t="e">
        <f>IF(#REF!="","",#REF!)</f>
        <v>#REF!</v>
      </c>
      <c r="R162" s="125" t="e">
        <f>IF(#REF!="","",#REF!)</f>
        <v>#REF!</v>
      </c>
      <c r="S162" s="129" t="e">
        <f>IF(#REF!="","",#REF!)</f>
        <v>#REF!</v>
      </c>
      <c r="T162" s="134" t="e">
        <f>IF(#REF!="","",IF(#REF!="#N/A","NO","SI"))</f>
        <v>#REF!</v>
      </c>
      <c r="U162" s="134" t="e">
        <f>#REF!</f>
        <v>#REF!</v>
      </c>
      <c r="V162" s="134" t="e">
        <f t="shared" si="9"/>
        <v>#REF!</v>
      </c>
      <c r="W162" s="134" t="e">
        <f t="shared" si="10"/>
        <v>#REF!</v>
      </c>
      <c r="X162" s="134" t="e">
        <f>IF(U162="","",VLOOKUP(U162,TRD!$F$5:$G$349,2,FALSE))</f>
        <v>#REF!</v>
      </c>
      <c r="Y162" s="134" t="e">
        <f>IF(U162="","",VLOOKUP(U162,TRD!$F$5:$T$349,5,FALSE))</f>
        <v>#REF!</v>
      </c>
      <c r="Z162" s="134" t="e">
        <f>IF(U162="","",VLOOKUP(U162,TRD_ORI!$E:$S,10,FALSE))</f>
        <v>#REF!</v>
      </c>
      <c r="AA162" s="134" t="e">
        <f>IF(U162="","",VLOOKUP(U162,TRD!F160:T504,15,FALSE))</f>
        <v>#REF!</v>
      </c>
    </row>
    <row r="163" spans="2:27" ht="90">
      <c r="B163" s="193" t="e">
        <f>IF(#REF!="","",#REF!)</f>
        <v>#REF!</v>
      </c>
      <c r="C163" s="125" t="e">
        <f>IF(#REF!="","",#REF!)</f>
        <v>#REF!</v>
      </c>
      <c r="D163" s="125" t="e">
        <f>IF(#REF!="","",#REF!)</f>
        <v>#REF!</v>
      </c>
      <c r="E163" s="125" t="e">
        <f>IF(#REF!="","",#REF!)</f>
        <v>#REF!</v>
      </c>
      <c r="F163" s="125" t="e">
        <f>IF(#REF!="","",#REF!)</f>
        <v>#REF!</v>
      </c>
      <c r="G163" s="125" t="e">
        <f>IF(#REF!="","",#REF!)</f>
        <v>#REF!</v>
      </c>
      <c r="H163" s="125" t="e">
        <f>IF(#REF!="","",CONCATENATE(#REF!," - ",#REF!))</f>
        <v>#REF!</v>
      </c>
      <c r="I163" s="125" t="e">
        <f>IF(#REF!="","",#REF!)</f>
        <v>#REF!</v>
      </c>
      <c r="J163" s="125" t="e">
        <f>IF(#REF!="","",#REF!)</f>
        <v>#REF!</v>
      </c>
      <c r="K163" s="125" t="e">
        <f>IF(#REF!="","",#REF!)</f>
        <v>#REF!</v>
      </c>
      <c r="L163" s="125" t="e">
        <f>IF(#REF!="","",#REF!)</f>
        <v>#REF!</v>
      </c>
      <c r="M163" s="129" t="e">
        <f>IF(#REF!="","",#REF!)</f>
        <v>#REF!</v>
      </c>
      <c r="N163" s="130" t="e">
        <f>IF(#REF!="","",#REF!)</f>
        <v>#REF!</v>
      </c>
      <c r="O163" s="125" t="e">
        <f>IF(#REF!="","",#REF!)</f>
        <v>#REF!</v>
      </c>
      <c r="P163" s="125" t="e">
        <f>IF(#REF!="","",#REF!)</f>
        <v>#REF!</v>
      </c>
      <c r="Q163" s="125" t="e">
        <f>IF(#REF!="","",#REF!)</f>
        <v>#REF!</v>
      </c>
      <c r="R163" s="125" t="e">
        <f>IF(#REF!="","",#REF!)</f>
        <v>#REF!</v>
      </c>
      <c r="S163" s="129" t="e">
        <f>IF(#REF!="","",#REF!)</f>
        <v>#REF!</v>
      </c>
      <c r="T163" s="134" t="e">
        <f>IF(#REF!="","",IF(#REF!="#N/A","NO","SI"))</f>
        <v>#REF!</v>
      </c>
      <c r="U163" s="134" t="e">
        <f>#REF!</f>
        <v>#REF!</v>
      </c>
      <c r="V163" s="134" t="e">
        <f t="shared" si="9"/>
        <v>#REF!</v>
      </c>
      <c r="W163" s="134" t="e">
        <f t="shared" si="10"/>
        <v>#REF!</v>
      </c>
      <c r="X163" s="134" t="e">
        <f>IF(U163="","",VLOOKUP(U163,TRD!$F$5:$G$349,2,FALSE))</f>
        <v>#REF!</v>
      </c>
      <c r="Y163" s="134" t="e">
        <f>IF(U163="","",VLOOKUP(U163,TRD!$F$5:$T$349,5,FALSE))</f>
        <v>#REF!</v>
      </c>
      <c r="Z163" s="134" t="e">
        <f>IF(U163="","",VLOOKUP(U163,TRD_ORI!$E:$S,10,FALSE))</f>
        <v>#REF!</v>
      </c>
      <c r="AA163" s="134" t="e">
        <f>IF(U163="","",VLOOKUP(U163,TRD!F161:T505,15,FALSE))</f>
        <v>#REF!</v>
      </c>
    </row>
    <row r="164" spans="2:27" ht="90">
      <c r="B164" s="193" t="e">
        <f>IF(#REF!="","",#REF!)</f>
        <v>#REF!</v>
      </c>
      <c r="C164" s="125" t="e">
        <f>IF(#REF!="","",#REF!)</f>
        <v>#REF!</v>
      </c>
      <c r="D164" s="125" t="e">
        <f>IF(#REF!="","",#REF!)</f>
        <v>#REF!</v>
      </c>
      <c r="E164" s="125" t="e">
        <f>IF(#REF!="","",#REF!)</f>
        <v>#REF!</v>
      </c>
      <c r="F164" s="125" t="e">
        <f>IF(#REF!="","",#REF!)</f>
        <v>#REF!</v>
      </c>
      <c r="G164" s="125" t="e">
        <f>IF(#REF!="","",#REF!)</f>
        <v>#REF!</v>
      </c>
      <c r="H164" s="125" t="e">
        <f>IF(#REF!="","",CONCATENATE(#REF!," - ",#REF!))</f>
        <v>#REF!</v>
      </c>
      <c r="I164" s="125" t="e">
        <f>IF(#REF!="","",#REF!)</f>
        <v>#REF!</v>
      </c>
      <c r="J164" s="125" t="e">
        <f>IF(#REF!="","",#REF!)</f>
        <v>#REF!</v>
      </c>
      <c r="K164" s="125" t="e">
        <f>IF(#REF!="","",#REF!)</f>
        <v>#REF!</v>
      </c>
      <c r="L164" s="125" t="e">
        <f>IF(#REF!="","",#REF!)</f>
        <v>#REF!</v>
      </c>
      <c r="M164" s="129" t="e">
        <f>IF(#REF!="","",#REF!)</f>
        <v>#REF!</v>
      </c>
      <c r="N164" s="130" t="e">
        <f>IF(#REF!="","",#REF!)</f>
        <v>#REF!</v>
      </c>
      <c r="O164" s="125" t="e">
        <f>IF(#REF!="","",#REF!)</f>
        <v>#REF!</v>
      </c>
      <c r="P164" s="125" t="e">
        <f>IF(#REF!="","",#REF!)</f>
        <v>#REF!</v>
      </c>
      <c r="Q164" s="125" t="e">
        <f>IF(#REF!="","",#REF!)</f>
        <v>#REF!</v>
      </c>
      <c r="R164" s="125" t="e">
        <f>IF(#REF!="","",#REF!)</f>
        <v>#REF!</v>
      </c>
      <c r="S164" s="129" t="e">
        <f>IF(#REF!="","",#REF!)</f>
        <v>#REF!</v>
      </c>
      <c r="T164" s="134" t="e">
        <f>IF(#REF!="","",IF(#REF!="#N/A","NO","SI"))</f>
        <v>#REF!</v>
      </c>
      <c r="U164" s="134" t="e">
        <f>#REF!</f>
        <v>#REF!</v>
      </c>
      <c r="V164" s="134" t="e">
        <f t="shared" si="9"/>
        <v>#REF!</v>
      </c>
      <c r="W164" s="134" t="e">
        <f t="shared" si="10"/>
        <v>#REF!</v>
      </c>
      <c r="X164" s="134" t="e">
        <f>IF(U164="","",VLOOKUP(U164,TRD!$F$5:$G$349,2,FALSE))</f>
        <v>#REF!</v>
      </c>
      <c r="Y164" s="134" t="e">
        <f>IF(U164="","",VLOOKUP(U164,TRD!$F$5:$T$349,5,FALSE))</f>
        <v>#REF!</v>
      </c>
      <c r="Z164" s="134" t="e">
        <f>IF(U164="","",VLOOKUP(U164,TRD_ORI!$E:$S,10,FALSE))</f>
        <v>#REF!</v>
      </c>
      <c r="AA164" s="134" t="e">
        <f>IF(U164="","",VLOOKUP(U164,TRD!F162:T506,15,FALSE))</f>
        <v>#REF!</v>
      </c>
    </row>
    <row r="165" spans="2:27" ht="90">
      <c r="B165" s="193" t="e">
        <f>IF(#REF!="","",#REF!)</f>
        <v>#REF!</v>
      </c>
      <c r="C165" s="125" t="e">
        <f>IF(#REF!="","",#REF!)</f>
        <v>#REF!</v>
      </c>
      <c r="D165" s="125" t="e">
        <f>IF(#REF!="","",#REF!)</f>
        <v>#REF!</v>
      </c>
      <c r="E165" s="125" t="e">
        <f>IF(#REF!="","",#REF!)</f>
        <v>#REF!</v>
      </c>
      <c r="F165" s="125" t="e">
        <f>IF(#REF!="","",#REF!)</f>
        <v>#REF!</v>
      </c>
      <c r="G165" s="125" t="e">
        <f>IF(#REF!="","",#REF!)</f>
        <v>#REF!</v>
      </c>
      <c r="H165" s="125" t="e">
        <f>IF(#REF!="","",CONCATENATE(#REF!," - ",#REF!))</f>
        <v>#REF!</v>
      </c>
      <c r="I165" s="125" t="e">
        <f>IF(#REF!="","",#REF!)</f>
        <v>#REF!</v>
      </c>
      <c r="J165" s="125" t="e">
        <f>IF(#REF!="","",#REF!)</f>
        <v>#REF!</v>
      </c>
      <c r="K165" s="125" t="e">
        <f>IF(#REF!="","",#REF!)</f>
        <v>#REF!</v>
      </c>
      <c r="L165" s="125" t="e">
        <f>IF(#REF!="","",#REF!)</f>
        <v>#REF!</v>
      </c>
      <c r="M165" s="129" t="e">
        <f>IF(#REF!="","",#REF!)</f>
        <v>#REF!</v>
      </c>
      <c r="N165" s="130" t="e">
        <f>IF(#REF!="","",#REF!)</f>
        <v>#REF!</v>
      </c>
      <c r="O165" s="125" t="e">
        <f>IF(#REF!="","",#REF!)</f>
        <v>#REF!</v>
      </c>
      <c r="P165" s="125" t="e">
        <f>IF(#REF!="","",#REF!)</f>
        <v>#REF!</v>
      </c>
      <c r="Q165" s="125" t="e">
        <f>IF(#REF!="","",#REF!)</f>
        <v>#REF!</v>
      </c>
      <c r="R165" s="125" t="e">
        <f>IF(#REF!="","",#REF!)</f>
        <v>#REF!</v>
      </c>
      <c r="S165" s="129" t="e">
        <f>IF(#REF!="","",#REF!)</f>
        <v>#REF!</v>
      </c>
      <c r="T165" s="134" t="e">
        <f>IF(#REF!="","",IF(#REF!="#N/A","NO","SI"))</f>
        <v>#REF!</v>
      </c>
      <c r="U165" s="134" t="e">
        <f>#REF!</f>
        <v>#REF!</v>
      </c>
      <c r="V165" s="134" t="e">
        <f t="shared" si="9"/>
        <v>#REF!</v>
      </c>
      <c r="W165" s="134" t="e">
        <f t="shared" si="10"/>
        <v>#REF!</v>
      </c>
      <c r="X165" s="134" t="e">
        <f>IF(U165="","",VLOOKUP(U165,TRD!$F$5:$G$349,2,FALSE))</f>
        <v>#REF!</v>
      </c>
      <c r="Y165" s="134" t="e">
        <f>IF(U165="","",VLOOKUP(U165,TRD!$F$5:$T$349,5,FALSE))</f>
        <v>#REF!</v>
      </c>
      <c r="Z165" s="134" t="e">
        <f>IF(U165="","",VLOOKUP(U165,TRD_ORI!$E:$S,10,FALSE))</f>
        <v>#REF!</v>
      </c>
      <c r="AA165" s="134" t="e">
        <f>IF(U165="","",VLOOKUP(U165,TRD!F163:T507,15,FALSE))</f>
        <v>#REF!</v>
      </c>
    </row>
    <row r="166" spans="2:27" ht="90">
      <c r="B166" s="193" t="e">
        <f>IF(#REF!="","",#REF!)</f>
        <v>#REF!</v>
      </c>
      <c r="C166" s="125" t="e">
        <f>IF(#REF!="","",#REF!)</f>
        <v>#REF!</v>
      </c>
      <c r="D166" s="125" t="e">
        <f>IF(#REF!="","",#REF!)</f>
        <v>#REF!</v>
      </c>
      <c r="E166" s="125" t="e">
        <f>IF(#REF!="","",#REF!)</f>
        <v>#REF!</v>
      </c>
      <c r="F166" s="125" t="e">
        <f>IF(#REF!="","",#REF!)</f>
        <v>#REF!</v>
      </c>
      <c r="G166" s="125" t="e">
        <f>IF(#REF!="","",#REF!)</f>
        <v>#REF!</v>
      </c>
      <c r="H166" s="125" t="e">
        <f>IF(#REF!="","",CONCATENATE(#REF!," - ",#REF!))</f>
        <v>#REF!</v>
      </c>
      <c r="I166" s="125" t="e">
        <f>IF(#REF!="","",#REF!)</f>
        <v>#REF!</v>
      </c>
      <c r="J166" s="125" t="e">
        <f>IF(#REF!="","",#REF!)</f>
        <v>#REF!</v>
      </c>
      <c r="K166" s="125" t="e">
        <f>IF(#REF!="","",#REF!)</f>
        <v>#REF!</v>
      </c>
      <c r="L166" s="125" t="e">
        <f>IF(#REF!="","",#REF!)</f>
        <v>#REF!</v>
      </c>
      <c r="M166" s="129" t="e">
        <f>IF(#REF!="","",#REF!)</f>
        <v>#REF!</v>
      </c>
      <c r="N166" s="130" t="e">
        <f>IF(#REF!="","",#REF!)</f>
        <v>#REF!</v>
      </c>
      <c r="O166" s="125" t="e">
        <f>IF(#REF!="","",#REF!)</f>
        <v>#REF!</v>
      </c>
      <c r="P166" s="125" t="e">
        <f>IF(#REF!="","",#REF!)</f>
        <v>#REF!</v>
      </c>
      <c r="Q166" s="125" t="e">
        <f>IF(#REF!="","",#REF!)</f>
        <v>#REF!</v>
      </c>
      <c r="R166" s="125" t="e">
        <f>IF(#REF!="","",#REF!)</f>
        <v>#REF!</v>
      </c>
      <c r="S166" s="129" t="e">
        <f>IF(#REF!="","",#REF!)</f>
        <v>#REF!</v>
      </c>
      <c r="T166" s="134" t="e">
        <f>IF(#REF!="","",IF(#REF!="#N/A","NO","SI"))</f>
        <v>#REF!</v>
      </c>
      <c r="U166" s="134" t="e">
        <f>#REF!</f>
        <v>#REF!</v>
      </c>
      <c r="V166" s="134" t="e">
        <f t="shared" si="9"/>
        <v>#REF!</v>
      </c>
      <c r="W166" s="134" t="e">
        <f t="shared" si="10"/>
        <v>#REF!</v>
      </c>
      <c r="X166" s="134" t="e">
        <f>IF(U166="","",VLOOKUP(U166,TRD!$F$5:$G$349,2,FALSE))</f>
        <v>#REF!</v>
      </c>
      <c r="Y166" s="134" t="e">
        <f>IF(U166="","",VLOOKUP(U166,TRD!$F$5:$T$349,5,FALSE))</f>
        <v>#REF!</v>
      </c>
      <c r="Z166" s="134" t="e">
        <f>IF(U166="","",VLOOKUP(U166,TRD_ORI!$E:$S,10,FALSE))</f>
        <v>#REF!</v>
      </c>
      <c r="AA166" s="134" t="e">
        <f>IF(U166="","",VLOOKUP(U166,TRD!F164:T508,15,FALSE))</f>
        <v>#REF!</v>
      </c>
    </row>
    <row r="167" spans="2:27" ht="90">
      <c r="B167" s="193" t="e">
        <f>IF(#REF!="","",#REF!)</f>
        <v>#REF!</v>
      </c>
      <c r="C167" s="125" t="e">
        <f>IF(#REF!="","",#REF!)</f>
        <v>#REF!</v>
      </c>
      <c r="D167" s="125" t="e">
        <f>IF(#REF!="","",#REF!)</f>
        <v>#REF!</v>
      </c>
      <c r="E167" s="125" t="e">
        <f>IF(#REF!="","",#REF!)</f>
        <v>#REF!</v>
      </c>
      <c r="F167" s="125" t="e">
        <f>IF(#REF!="","",#REF!)</f>
        <v>#REF!</v>
      </c>
      <c r="G167" s="125" t="e">
        <f>IF(#REF!="","",#REF!)</f>
        <v>#REF!</v>
      </c>
      <c r="H167" s="125" t="e">
        <f>IF(#REF!="","",CONCATENATE(#REF!," - ",#REF!))</f>
        <v>#REF!</v>
      </c>
      <c r="I167" s="125" t="e">
        <f>IF(#REF!="","",#REF!)</f>
        <v>#REF!</v>
      </c>
      <c r="J167" s="125" t="e">
        <f>IF(#REF!="","",#REF!)</f>
        <v>#REF!</v>
      </c>
      <c r="K167" s="125" t="e">
        <f>IF(#REF!="","",#REF!)</f>
        <v>#REF!</v>
      </c>
      <c r="L167" s="125" t="e">
        <f>IF(#REF!="","",#REF!)</f>
        <v>#REF!</v>
      </c>
      <c r="M167" s="129" t="e">
        <f>IF(#REF!="","",#REF!)</f>
        <v>#REF!</v>
      </c>
      <c r="N167" s="130" t="e">
        <f>IF(#REF!="","",#REF!)</f>
        <v>#REF!</v>
      </c>
      <c r="O167" s="125" t="e">
        <f>IF(#REF!="","",#REF!)</f>
        <v>#REF!</v>
      </c>
      <c r="P167" s="125" t="e">
        <f>IF(#REF!="","",#REF!)</f>
        <v>#REF!</v>
      </c>
      <c r="Q167" s="125" t="e">
        <f>IF(#REF!="","",#REF!)</f>
        <v>#REF!</v>
      </c>
      <c r="R167" s="125" t="e">
        <f>IF(#REF!="","",#REF!)</f>
        <v>#REF!</v>
      </c>
      <c r="S167" s="129" t="e">
        <f>IF(#REF!="","",#REF!)</f>
        <v>#REF!</v>
      </c>
      <c r="T167" s="134" t="e">
        <f>IF(#REF!="","",IF(#REF!="#N/A","NO","SI"))</f>
        <v>#REF!</v>
      </c>
      <c r="U167" s="134" t="e">
        <f>#REF!</f>
        <v>#REF!</v>
      </c>
      <c r="V167" s="134" t="e">
        <f t="shared" si="9"/>
        <v>#REF!</v>
      </c>
      <c r="W167" s="134" t="e">
        <f t="shared" si="10"/>
        <v>#REF!</v>
      </c>
      <c r="X167" s="134" t="e">
        <f>IF(U167="","",VLOOKUP(U167,TRD!$F$5:$G$349,2,FALSE))</f>
        <v>#REF!</v>
      </c>
      <c r="Y167" s="134" t="e">
        <f>IF(U167="","",VLOOKUP(U167,TRD!$F$5:$T$349,5,FALSE))</f>
        <v>#REF!</v>
      </c>
      <c r="Z167" s="134" t="e">
        <f>IF(U167="","",VLOOKUP(U167,TRD_ORI!$E:$S,10,FALSE))</f>
        <v>#REF!</v>
      </c>
      <c r="AA167" s="134" t="e">
        <f>IF(U167="","",VLOOKUP(U167,TRD!F165:T509,15,FALSE))</f>
        <v>#REF!</v>
      </c>
    </row>
    <row r="168" spans="2:27" ht="45">
      <c r="B168" s="193" t="e">
        <f>IF(#REF!="","",#REF!)</f>
        <v>#REF!</v>
      </c>
      <c r="C168" s="125" t="e">
        <f>IF(#REF!="","",#REF!)</f>
        <v>#REF!</v>
      </c>
      <c r="D168" s="125" t="e">
        <f>IF(#REF!="","",#REF!)</f>
        <v>#REF!</v>
      </c>
      <c r="E168" s="125" t="e">
        <f>IF(#REF!="","",#REF!)</f>
        <v>#REF!</v>
      </c>
      <c r="F168" s="125" t="e">
        <f>IF(#REF!="","",#REF!)</f>
        <v>#REF!</v>
      </c>
      <c r="G168" s="125" t="e">
        <f>IF(#REF!="","",#REF!)</f>
        <v>#REF!</v>
      </c>
      <c r="H168" s="125" t="e">
        <f>IF(#REF!="","",CONCATENATE(#REF!," - ",#REF!))</f>
        <v>#REF!</v>
      </c>
      <c r="I168" s="125" t="e">
        <f>IF(#REF!="","",#REF!)</f>
        <v>#REF!</v>
      </c>
      <c r="J168" s="125" t="e">
        <f>IF(#REF!="","",#REF!)</f>
        <v>#REF!</v>
      </c>
      <c r="K168" s="125" t="e">
        <f>IF(#REF!="","",#REF!)</f>
        <v>#REF!</v>
      </c>
      <c r="L168" s="125" t="e">
        <f>IF(#REF!="","",#REF!)</f>
        <v>#REF!</v>
      </c>
      <c r="M168" s="129" t="e">
        <f>IF(#REF!="","",#REF!)</f>
        <v>#REF!</v>
      </c>
      <c r="N168" s="130" t="e">
        <f>IF(#REF!="","",#REF!)</f>
        <v>#REF!</v>
      </c>
      <c r="O168" s="125" t="e">
        <f>IF(#REF!="","",#REF!)</f>
        <v>#REF!</v>
      </c>
      <c r="P168" s="125" t="e">
        <f>IF(#REF!="","",#REF!)</f>
        <v>#REF!</v>
      </c>
      <c r="Q168" s="125" t="e">
        <f>IF(#REF!="","",#REF!)</f>
        <v>#REF!</v>
      </c>
      <c r="R168" s="125" t="e">
        <f>IF(#REF!="","",#REF!)</f>
        <v>#REF!</v>
      </c>
      <c r="S168" s="129" t="e">
        <f>IF(#REF!="","",#REF!)</f>
        <v>#REF!</v>
      </c>
      <c r="T168" s="134" t="e">
        <f>IF(#REF!="","",IF(#REF!="#N/A","NO","SI"))</f>
        <v>#REF!</v>
      </c>
      <c r="U168" s="134" t="e">
        <f>#REF!</f>
        <v>#REF!</v>
      </c>
      <c r="V168" s="134" t="e">
        <f t="shared" si="9"/>
        <v>#REF!</v>
      </c>
      <c r="W168" s="134" t="e">
        <f t="shared" si="10"/>
        <v>#REF!</v>
      </c>
      <c r="X168" s="134" t="e">
        <f>IF(U168="","",VLOOKUP(U168,TRD!$F$5:$G$349,2,FALSE))</f>
        <v>#REF!</v>
      </c>
      <c r="Y168" s="134" t="e">
        <f>IF(U168="","",VLOOKUP(U168,TRD!$F$5:$T$349,5,FALSE))</f>
        <v>#REF!</v>
      </c>
      <c r="Z168" s="134" t="e">
        <f>IF(U168="","",VLOOKUP(U168,TRD_ORI!$E:$S,10,FALSE))</f>
        <v>#REF!</v>
      </c>
      <c r="AA168" s="134" t="e">
        <f>IF(U168="","",VLOOKUP(U168,TRD!F166:T510,15,FALSE))</f>
        <v>#REF!</v>
      </c>
    </row>
    <row r="169" spans="2:27" ht="90">
      <c r="B169" s="193" t="e">
        <f>IF(#REF!="","",#REF!)</f>
        <v>#REF!</v>
      </c>
      <c r="C169" s="125" t="e">
        <f>IF(#REF!="","",#REF!)</f>
        <v>#REF!</v>
      </c>
      <c r="D169" s="125" t="e">
        <f>IF(#REF!="","",#REF!)</f>
        <v>#REF!</v>
      </c>
      <c r="E169" s="125" t="e">
        <f>IF(#REF!="","",#REF!)</f>
        <v>#REF!</v>
      </c>
      <c r="F169" s="125" t="e">
        <f>IF(#REF!="","",#REF!)</f>
        <v>#REF!</v>
      </c>
      <c r="G169" s="125" t="e">
        <f>IF(#REF!="","",#REF!)</f>
        <v>#REF!</v>
      </c>
      <c r="H169" s="125" t="e">
        <f>IF(#REF!="","",CONCATENATE(#REF!," - ",#REF!))</f>
        <v>#REF!</v>
      </c>
      <c r="I169" s="125" t="e">
        <f>IF(#REF!="","",#REF!)</f>
        <v>#REF!</v>
      </c>
      <c r="J169" s="125" t="e">
        <f>IF(#REF!="","",#REF!)</f>
        <v>#REF!</v>
      </c>
      <c r="K169" s="125" t="e">
        <f>IF(#REF!="","",#REF!)</f>
        <v>#REF!</v>
      </c>
      <c r="L169" s="125" t="e">
        <f>IF(#REF!="","",#REF!)</f>
        <v>#REF!</v>
      </c>
      <c r="M169" s="129" t="e">
        <f>IF(#REF!="","",#REF!)</f>
        <v>#REF!</v>
      </c>
      <c r="N169" s="130" t="e">
        <f>IF(#REF!="","",#REF!)</f>
        <v>#REF!</v>
      </c>
      <c r="O169" s="125" t="e">
        <f>IF(#REF!="","",#REF!)</f>
        <v>#REF!</v>
      </c>
      <c r="P169" s="125" t="e">
        <f>IF(#REF!="","",#REF!)</f>
        <v>#REF!</v>
      </c>
      <c r="Q169" s="125" t="e">
        <f>IF(#REF!="","",#REF!)</f>
        <v>#REF!</v>
      </c>
      <c r="R169" s="125" t="e">
        <f>IF(#REF!="","",#REF!)</f>
        <v>#REF!</v>
      </c>
      <c r="S169" s="129" t="e">
        <f>IF(#REF!="","",#REF!)</f>
        <v>#REF!</v>
      </c>
      <c r="T169" s="134" t="e">
        <f>IF(#REF!="","",IF(#REF!="#N/A","NO","SI"))</f>
        <v>#REF!</v>
      </c>
      <c r="U169" s="134" t="e">
        <f>#REF!</f>
        <v>#REF!</v>
      </c>
      <c r="V169" s="134" t="e">
        <f t="shared" si="9"/>
        <v>#REF!</v>
      </c>
      <c r="W169" s="134" t="e">
        <f t="shared" si="10"/>
        <v>#REF!</v>
      </c>
      <c r="X169" s="134" t="e">
        <f>IF(U169="","",VLOOKUP(U169,TRD!$F$5:$G$349,2,FALSE))</f>
        <v>#REF!</v>
      </c>
      <c r="Y169" s="134" t="e">
        <f>IF(U169="","",VLOOKUP(U169,TRD!$F$5:$T$349,5,FALSE))</f>
        <v>#REF!</v>
      </c>
      <c r="Z169" s="134" t="e">
        <f>IF(U169="","",VLOOKUP(U169,TRD_ORI!$E:$S,10,FALSE))</f>
        <v>#REF!</v>
      </c>
      <c r="AA169" s="134" t="e">
        <f>IF(U169="","",VLOOKUP(U169,TRD!F167:T511,15,FALSE))</f>
        <v>#REF!</v>
      </c>
    </row>
    <row r="170" spans="2:27" ht="90">
      <c r="B170" s="193" t="e">
        <f>IF(#REF!="","",#REF!)</f>
        <v>#REF!</v>
      </c>
      <c r="C170" s="125" t="e">
        <f>IF(#REF!="","",#REF!)</f>
        <v>#REF!</v>
      </c>
      <c r="D170" s="125" t="e">
        <f>IF(#REF!="","",#REF!)</f>
        <v>#REF!</v>
      </c>
      <c r="E170" s="125" t="e">
        <f>IF(#REF!="","",#REF!)</f>
        <v>#REF!</v>
      </c>
      <c r="F170" s="125" t="e">
        <f>IF(#REF!="","",#REF!)</f>
        <v>#REF!</v>
      </c>
      <c r="G170" s="125" t="e">
        <f>IF(#REF!="","",#REF!)</f>
        <v>#REF!</v>
      </c>
      <c r="H170" s="125" t="e">
        <f>IF(#REF!="","",CONCATENATE(#REF!," - ",#REF!))</f>
        <v>#REF!</v>
      </c>
      <c r="I170" s="125" t="e">
        <f>IF(#REF!="","",#REF!)</f>
        <v>#REF!</v>
      </c>
      <c r="J170" s="125" t="e">
        <f>IF(#REF!="","",#REF!)</f>
        <v>#REF!</v>
      </c>
      <c r="K170" s="125" t="e">
        <f>IF(#REF!="","",#REF!)</f>
        <v>#REF!</v>
      </c>
      <c r="L170" s="125" t="e">
        <f>IF(#REF!="","",#REF!)</f>
        <v>#REF!</v>
      </c>
      <c r="M170" s="129" t="e">
        <f>IF(#REF!="","",#REF!)</f>
        <v>#REF!</v>
      </c>
      <c r="N170" s="130" t="e">
        <f>IF(#REF!="","",#REF!)</f>
        <v>#REF!</v>
      </c>
      <c r="O170" s="125" t="e">
        <f>IF(#REF!="","",#REF!)</f>
        <v>#REF!</v>
      </c>
      <c r="P170" s="125" t="e">
        <f>IF(#REF!="","",#REF!)</f>
        <v>#REF!</v>
      </c>
      <c r="Q170" s="125" t="e">
        <f>IF(#REF!="","",#REF!)</f>
        <v>#REF!</v>
      </c>
      <c r="R170" s="125" t="e">
        <f>IF(#REF!="","",#REF!)</f>
        <v>#REF!</v>
      </c>
      <c r="S170" s="129" t="e">
        <f>IF(#REF!="","",#REF!)</f>
        <v>#REF!</v>
      </c>
      <c r="T170" s="134" t="e">
        <f>IF(#REF!="","",IF(#REF!="#N/A","NO","SI"))</f>
        <v>#REF!</v>
      </c>
      <c r="U170" s="134" t="e">
        <f>#REF!</f>
        <v>#REF!</v>
      </c>
      <c r="V170" s="134" t="e">
        <f t="shared" si="9"/>
        <v>#REF!</v>
      </c>
      <c r="W170" s="134" t="e">
        <f t="shared" si="10"/>
        <v>#REF!</v>
      </c>
      <c r="X170" s="134" t="e">
        <f>IF(U170="","",VLOOKUP(U170,TRD!$F$5:$G$349,2,FALSE))</f>
        <v>#REF!</v>
      </c>
      <c r="Y170" s="134" t="e">
        <f>IF(U170="","",VLOOKUP(U170,TRD!$F$5:$T$349,5,FALSE))</f>
        <v>#REF!</v>
      </c>
      <c r="Z170" s="134" t="e">
        <f>IF(U170="","",VLOOKUP(U170,TRD_ORI!$E:$S,10,FALSE))</f>
        <v>#REF!</v>
      </c>
      <c r="AA170" s="134" t="e">
        <f>IF(U170="","",VLOOKUP(U170,TRD!F168:T512,15,FALSE))</f>
        <v>#REF!</v>
      </c>
    </row>
    <row r="171" spans="2:27" ht="75">
      <c r="B171" s="193" t="e">
        <f>IF(#REF!="","",#REF!)</f>
        <v>#REF!</v>
      </c>
      <c r="C171" s="125" t="e">
        <f>IF(#REF!="","",#REF!)</f>
        <v>#REF!</v>
      </c>
      <c r="D171" s="125" t="e">
        <f>IF(#REF!="","",#REF!)</f>
        <v>#REF!</v>
      </c>
      <c r="E171" s="125" t="e">
        <f>IF(#REF!="","",#REF!)</f>
        <v>#REF!</v>
      </c>
      <c r="F171" s="125" t="e">
        <f>IF(#REF!="","",#REF!)</f>
        <v>#REF!</v>
      </c>
      <c r="G171" s="125" t="e">
        <f>IF(#REF!="","",#REF!)</f>
        <v>#REF!</v>
      </c>
      <c r="H171" s="125" t="e">
        <f>IF(#REF!="","",CONCATENATE(#REF!," - ",#REF!))</f>
        <v>#REF!</v>
      </c>
      <c r="I171" s="125" t="e">
        <f>IF(#REF!="","",#REF!)</f>
        <v>#REF!</v>
      </c>
      <c r="J171" s="125" t="e">
        <f>IF(#REF!="","",#REF!)</f>
        <v>#REF!</v>
      </c>
      <c r="K171" s="125" t="e">
        <f>IF(#REF!="","",#REF!)</f>
        <v>#REF!</v>
      </c>
      <c r="L171" s="125" t="e">
        <f>IF(#REF!="","",#REF!)</f>
        <v>#REF!</v>
      </c>
      <c r="M171" s="129" t="e">
        <f>IF(#REF!="","",#REF!)</f>
        <v>#REF!</v>
      </c>
      <c r="N171" s="130" t="e">
        <f>IF(#REF!="","",#REF!)</f>
        <v>#REF!</v>
      </c>
      <c r="O171" s="125" t="e">
        <f>IF(#REF!="","",#REF!)</f>
        <v>#REF!</v>
      </c>
      <c r="P171" s="125" t="e">
        <f>IF(#REF!="","",#REF!)</f>
        <v>#REF!</v>
      </c>
      <c r="Q171" s="125" t="e">
        <f>IF(#REF!="","",#REF!)</f>
        <v>#REF!</v>
      </c>
      <c r="R171" s="125" t="e">
        <f>IF(#REF!="","",#REF!)</f>
        <v>#REF!</v>
      </c>
      <c r="S171" s="129" t="e">
        <f>IF(#REF!="","",#REF!)</f>
        <v>#REF!</v>
      </c>
      <c r="T171" s="134" t="e">
        <f>IF(#REF!="","",IF(#REF!="#N/A","NO","SI"))</f>
        <v>#REF!</v>
      </c>
      <c r="U171" s="134" t="e">
        <f>#REF!</f>
        <v>#REF!</v>
      </c>
      <c r="V171" s="134" t="e">
        <f t="shared" si="9"/>
        <v>#REF!</v>
      </c>
      <c r="W171" s="134" t="e">
        <f t="shared" si="10"/>
        <v>#REF!</v>
      </c>
      <c r="X171" s="134" t="e">
        <f>IF(U171="","",VLOOKUP(U171,TRD!$F$5:$G$349,2,FALSE))</f>
        <v>#REF!</v>
      </c>
      <c r="Y171" s="134" t="e">
        <f>IF(U171="","",VLOOKUP(U171,TRD!$F$5:$T$349,5,FALSE))</f>
        <v>#REF!</v>
      </c>
      <c r="Z171" s="134" t="e">
        <f>IF(U171="","",VLOOKUP(U171,TRD_ORI!$E:$S,10,FALSE))</f>
        <v>#REF!</v>
      </c>
      <c r="AA171" s="134" t="e">
        <f>IF(U171="","",VLOOKUP(U171,TRD!F169:T513,15,FALSE))</f>
        <v>#REF!</v>
      </c>
    </row>
    <row r="172" spans="2:27" ht="120">
      <c r="B172" s="193" t="e">
        <f>IF(#REF!="","",#REF!)</f>
        <v>#REF!</v>
      </c>
      <c r="C172" s="125" t="e">
        <f>IF(#REF!="","",#REF!)</f>
        <v>#REF!</v>
      </c>
      <c r="D172" s="125" t="e">
        <f>IF(#REF!="","",#REF!)</f>
        <v>#REF!</v>
      </c>
      <c r="E172" s="125" t="e">
        <f>IF(#REF!="","",#REF!)</f>
        <v>#REF!</v>
      </c>
      <c r="F172" s="125" t="e">
        <f>IF(#REF!="","",#REF!)</f>
        <v>#REF!</v>
      </c>
      <c r="G172" s="125" t="e">
        <f>IF(#REF!="","",#REF!)</f>
        <v>#REF!</v>
      </c>
      <c r="H172" s="125" t="e">
        <f>IF(#REF!="","",CONCATENATE(#REF!," - ",#REF!))</f>
        <v>#REF!</v>
      </c>
      <c r="I172" s="125" t="e">
        <f>IF(#REF!="","",#REF!)</f>
        <v>#REF!</v>
      </c>
      <c r="J172" s="125" t="e">
        <f>IF(#REF!="","",#REF!)</f>
        <v>#REF!</v>
      </c>
      <c r="K172" s="125" t="e">
        <f>IF(#REF!="","",#REF!)</f>
        <v>#REF!</v>
      </c>
      <c r="L172" s="125" t="e">
        <f>IF(#REF!="","",#REF!)</f>
        <v>#REF!</v>
      </c>
      <c r="M172" s="129" t="e">
        <f>IF(#REF!="","",#REF!)</f>
        <v>#REF!</v>
      </c>
      <c r="N172" s="130" t="e">
        <f>IF(#REF!="","",#REF!)</f>
        <v>#REF!</v>
      </c>
      <c r="O172" s="125" t="e">
        <f>IF(#REF!="","",#REF!)</f>
        <v>#REF!</v>
      </c>
      <c r="P172" s="125" t="e">
        <f>IF(#REF!="","",#REF!)</f>
        <v>#REF!</v>
      </c>
      <c r="Q172" s="125" t="e">
        <f>IF(#REF!="","",#REF!)</f>
        <v>#REF!</v>
      </c>
      <c r="R172" s="125" t="e">
        <f>IF(#REF!="","",#REF!)</f>
        <v>#REF!</v>
      </c>
      <c r="S172" s="129" t="e">
        <f>IF(#REF!="","",#REF!)</f>
        <v>#REF!</v>
      </c>
      <c r="T172" s="134" t="e">
        <f>IF(#REF!="","",IF(#REF!="#N/A","NO","SI"))</f>
        <v>#REF!</v>
      </c>
      <c r="U172" s="134" t="e">
        <f>#REF!</f>
        <v>#REF!</v>
      </c>
      <c r="V172" s="134" t="e">
        <f t="shared" si="9"/>
        <v>#REF!</v>
      </c>
      <c r="W172" s="134" t="e">
        <f t="shared" si="10"/>
        <v>#REF!</v>
      </c>
      <c r="X172" s="134" t="e">
        <f>IF(U172="","",VLOOKUP(U172,TRD!$F$5:$G$349,2,FALSE))</f>
        <v>#REF!</v>
      </c>
      <c r="Y172" s="134" t="e">
        <f>IF(U172="","",VLOOKUP(U172,TRD!$F$5:$T$349,5,FALSE))</f>
        <v>#REF!</v>
      </c>
      <c r="Z172" s="134" t="e">
        <f>IF(U172="","",VLOOKUP(U172,TRD_ORI!$E:$S,10,FALSE))</f>
        <v>#REF!</v>
      </c>
      <c r="AA172" s="134" t="e">
        <f>IF(U172="","",VLOOKUP(U172,TRD!F170:T514,15,FALSE))</f>
        <v>#REF!</v>
      </c>
    </row>
    <row r="173" spans="2:27" ht="240">
      <c r="B173" s="193" t="e">
        <f>IF(#REF!="","",#REF!)</f>
        <v>#REF!</v>
      </c>
      <c r="C173" s="125" t="e">
        <f>IF(#REF!="","",#REF!)</f>
        <v>#REF!</v>
      </c>
      <c r="D173" s="125" t="e">
        <f>IF(#REF!="","",#REF!)</f>
        <v>#REF!</v>
      </c>
      <c r="E173" s="125" t="e">
        <f>IF(#REF!="","",#REF!)</f>
        <v>#REF!</v>
      </c>
      <c r="F173" s="125" t="e">
        <f>IF(#REF!="","",#REF!)</f>
        <v>#REF!</v>
      </c>
      <c r="G173" s="125" t="e">
        <f>IF(#REF!="","",#REF!)</f>
        <v>#REF!</v>
      </c>
      <c r="H173" s="125" t="e">
        <f>IF(#REF!="","",CONCATENATE(#REF!," - ",#REF!))</f>
        <v>#REF!</v>
      </c>
      <c r="I173" s="125" t="e">
        <f>IF(#REF!="","",#REF!)</f>
        <v>#REF!</v>
      </c>
      <c r="J173" s="125" t="e">
        <f>IF(#REF!="","",#REF!)</f>
        <v>#REF!</v>
      </c>
      <c r="K173" s="125" t="e">
        <f>IF(#REF!="","",#REF!)</f>
        <v>#REF!</v>
      </c>
      <c r="L173" s="125" t="e">
        <f>IF(#REF!="","",#REF!)</f>
        <v>#REF!</v>
      </c>
      <c r="M173" s="129" t="e">
        <f>IF(#REF!="","",#REF!)</f>
        <v>#REF!</v>
      </c>
      <c r="N173" s="130" t="e">
        <f>IF(#REF!="","",#REF!)</f>
        <v>#REF!</v>
      </c>
      <c r="O173" s="125" t="e">
        <f>IF(#REF!="","",#REF!)</f>
        <v>#REF!</v>
      </c>
      <c r="P173" s="125" t="e">
        <f>IF(#REF!="","",#REF!)</f>
        <v>#REF!</v>
      </c>
      <c r="Q173" s="125" t="e">
        <f>IF(#REF!="","",#REF!)</f>
        <v>#REF!</v>
      </c>
      <c r="R173" s="125" t="e">
        <f>IF(#REF!="","",#REF!)</f>
        <v>#REF!</v>
      </c>
      <c r="S173" s="129" t="e">
        <f>IF(#REF!="","",#REF!)</f>
        <v>#REF!</v>
      </c>
      <c r="T173" s="134" t="e">
        <f>IF(#REF!="","",IF(#REF!="#N/A","NO","SI"))</f>
        <v>#REF!</v>
      </c>
      <c r="U173" s="134" t="e">
        <f>#REF!</f>
        <v>#REF!</v>
      </c>
      <c r="V173" s="134" t="e">
        <f t="shared" si="9"/>
        <v>#REF!</v>
      </c>
      <c r="W173" s="134" t="e">
        <f t="shared" si="10"/>
        <v>#REF!</v>
      </c>
      <c r="X173" s="134" t="e">
        <f>IF(U173="","",VLOOKUP(U173,TRD!$F$5:$G$349,2,FALSE))</f>
        <v>#REF!</v>
      </c>
      <c r="Y173" s="134" t="e">
        <f>IF(U173="","",VLOOKUP(U173,TRD!$F$5:$T$349,5,FALSE))</f>
        <v>#REF!</v>
      </c>
      <c r="Z173" s="134" t="e">
        <f>IF(U173="","",VLOOKUP(U173,TRD_ORI!$E:$S,10,FALSE))</f>
        <v>#REF!</v>
      </c>
      <c r="AA173" s="134" t="e">
        <f>IF(U173="","",VLOOKUP(U173,TRD!F171:T515,15,FALSE))</f>
        <v>#REF!</v>
      </c>
    </row>
    <row r="174" spans="2:27" ht="300">
      <c r="B174" s="193" t="e">
        <f>IF(#REF!="","",#REF!)</f>
        <v>#REF!</v>
      </c>
      <c r="C174" s="125" t="e">
        <f>IF(#REF!="","",#REF!)</f>
        <v>#REF!</v>
      </c>
      <c r="D174" s="125" t="e">
        <f>IF(#REF!="","",#REF!)</f>
        <v>#REF!</v>
      </c>
      <c r="E174" s="125" t="e">
        <f>IF(#REF!="","",#REF!)</f>
        <v>#REF!</v>
      </c>
      <c r="F174" s="125" t="e">
        <f>IF(#REF!="","",#REF!)</f>
        <v>#REF!</v>
      </c>
      <c r="G174" s="125" t="e">
        <f>IF(#REF!="","",#REF!)</f>
        <v>#REF!</v>
      </c>
      <c r="H174" s="125" t="e">
        <f>IF(#REF!="","",CONCATENATE(#REF!," - ",#REF!))</f>
        <v>#REF!</v>
      </c>
      <c r="I174" s="125" t="e">
        <f>IF(#REF!="","",#REF!)</f>
        <v>#REF!</v>
      </c>
      <c r="J174" s="125" t="e">
        <f>IF(#REF!="","",#REF!)</f>
        <v>#REF!</v>
      </c>
      <c r="K174" s="125" t="e">
        <f>IF(#REF!="","",#REF!)</f>
        <v>#REF!</v>
      </c>
      <c r="L174" s="125" t="e">
        <f>IF(#REF!="","",#REF!)</f>
        <v>#REF!</v>
      </c>
      <c r="M174" s="129" t="e">
        <f>IF(#REF!="","",#REF!)</f>
        <v>#REF!</v>
      </c>
      <c r="N174" s="130" t="e">
        <f>IF(#REF!="","",#REF!)</f>
        <v>#REF!</v>
      </c>
      <c r="O174" s="125" t="e">
        <f>IF(#REF!="","",#REF!)</f>
        <v>#REF!</v>
      </c>
      <c r="P174" s="125" t="e">
        <f>IF(#REF!="","",#REF!)</f>
        <v>#REF!</v>
      </c>
      <c r="Q174" s="125" t="e">
        <f>IF(#REF!="","",#REF!)</f>
        <v>#REF!</v>
      </c>
      <c r="R174" s="125" t="e">
        <f>IF(#REF!="","",#REF!)</f>
        <v>#REF!</v>
      </c>
      <c r="S174" s="129" t="e">
        <f>IF(#REF!="","",#REF!)</f>
        <v>#REF!</v>
      </c>
      <c r="T174" s="134" t="e">
        <f>IF(#REF!="","",IF(#REF!="#N/A","NO","SI"))</f>
        <v>#REF!</v>
      </c>
      <c r="U174" s="134" t="e">
        <f>#REF!</f>
        <v>#REF!</v>
      </c>
      <c r="V174" s="134" t="e">
        <f t="shared" si="9"/>
        <v>#REF!</v>
      </c>
      <c r="W174" s="134" t="e">
        <f t="shared" si="10"/>
        <v>#REF!</v>
      </c>
      <c r="X174" s="134" t="e">
        <f>IF(U174="","",VLOOKUP(U174,TRD!$F$5:$G$349,2,FALSE))</f>
        <v>#REF!</v>
      </c>
      <c r="Y174" s="134" t="e">
        <f>IF(U174="","",VLOOKUP(U174,TRD!$F$5:$T$349,5,FALSE))</f>
        <v>#REF!</v>
      </c>
      <c r="Z174" s="134" t="e">
        <f>IF(U174="","",VLOOKUP(U174,TRD_ORI!$E:$S,10,FALSE))</f>
        <v>#REF!</v>
      </c>
      <c r="AA174" s="134" t="e">
        <f>IF(U174="","",VLOOKUP(U174,TRD!F172:T516,15,FALSE))</f>
        <v>#REF!</v>
      </c>
    </row>
    <row r="175" spans="2:27" ht="90">
      <c r="B175" s="193" t="e">
        <f>IF(#REF!="","",#REF!)</f>
        <v>#REF!</v>
      </c>
      <c r="C175" s="125" t="e">
        <f>IF(#REF!="","",#REF!)</f>
        <v>#REF!</v>
      </c>
      <c r="D175" s="125" t="e">
        <f>IF(#REF!="","",#REF!)</f>
        <v>#REF!</v>
      </c>
      <c r="E175" s="125" t="e">
        <f>IF(#REF!="","",#REF!)</f>
        <v>#REF!</v>
      </c>
      <c r="F175" s="125" t="e">
        <f>IF(#REF!="","",#REF!)</f>
        <v>#REF!</v>
      </c>
      <c r="G175" s="125" t="e">
        <f>IF(#REF!="","",#REF!)</f>
        <v>#REF!</v>
      </c>
      <c r="H175" s="125" t="e">
        <f>IF(#REF!="","",CONCATENATE(#REF!," - ",#REF!))</f>
        <v>#REF!</v>
      </c>
      <c r="I175" s="125" t="e">
        <f>IF(#REF!="","",#REF!)</f>
        <v>#REF!</v>
      </c>
      <c r="J175" s="125" t="e">
        <f>IF(#REF!="","",#REF!)</f>
        <v>#REF!</v>
      </c>
      <c r="K175" s="125" t="e">
        <f>IF(#REF!="","",#REF!)</f>
        <v>#REF!</v>
      </c>
      <c r="L175" s="125" t="e">
        <f>IF(#REF!="","",#REF!)</f>
        <v>#REF!</v>
      </c>
      <c r="M175" s="129" t="e">
        <f>IF(#REF!="","",#REF!)</f>
        <v>#REF!</v>
      </c>
      <c r="N175" s="130" t="e">
        <f>IF(#REF!="","",#REF!)</f>
        <v>#REF!</v>
      </c>
      <c r="O175" s="125" t="e">
        <f>IF(#REF!="","",#REF!)</f>
        <v>#REF!</v>
      </c>
      <c r="P175" s="125" t="e">
        <f>IF(#REF!="","",#REF!)</f>
        <v>#REF!</v>
      </c>
      <c r="Q175" s="125" t="e">
        <f>IF(#REF!="","",#REF!)</f>
        <v>#REF!</v>
      </c>
      <c r="R175" s="125" t="e">
        <f>IF(#REF!="","",#REF!)</f>
        <v>#REF!</v>
      </c>
      <c r="S175" s="129" t="e">
        <f>IF(#REF!="","",#REF!)</f>
        <v>#REF!</v>
      </c>
      <c r="T175" s="134" t="e">
        <f>IF(#REF!="","",IF(#REF!="#N/A","NO","SI"))</f>
        <v>#REF!</v>
      </c>
      <c r="U175" s="134" t="e">
        <f>#REF!</f>
        <v>#REF!</v>
      </c>
      <c r="V175" s="134" t="e">
        <f t="shared" si="9"/>
        <v>#REF!</v>
      </c>
      <c r="W175" s="134" t="e">
        <f t="shared" si="10"/>
        <v>#REF!</v>
      </c>
      <c r="X175" s="134" t="e">
        <f>IF(U175="","",VLOOKUP(U175,TRD!$F$5:$G$349,2,FALSE))</f>
        <v>#REF!</v>
      </c>
      <c r="Y175" s="134" t="e">
        <f>IF(U175="","",VLOOKUP(U175,TRD!$F$5:$T$349,5,FALSE))</f>
        <v>#REF!</v>
      </c>
      <c r="Z175" s="134" t="e">
        <f>IF(U175="","",VLOOKUP(U175,TRD_ORI!$E:$S,10,FALSE))</f>
        <v>#REF!</v>
      </c>
      <c r="AA175" s="134" t="e">
        <f>IF(U175="","",VLOOKUP(U175,TRD!F173:T517,15,FALSE))</f>
        <v>#REF!</v>
      </c>
    </row>
    <row r="176" spans="2:27" ht="150">
      <c r="B176" s="193" t="e">
        <f>IF(#REF!="","",#REF!)</f>
        <v>#REF!</v>
      </c>
      <c r="C176" s="125" t="e">
        <f>IF(#REF!="","",#REF!)</f>
        <v>#REF!</v>
      </c>
      <c r="D176" s="125" t="e">
        <f>IF(#REF!="","",#REF!)</f>
        <v>#REF!</v>
      </c>
      <c r="E176" s="125" t="e">
        <f>IF(#REF!="","",#REF!)</f>
        <v>#REF!</v>
      </c>
      <c r="F176" s="125" t="e">
        <f>IF(#REF!="","",#REF!)</f>
        <v>#REF!</v>
      </c>
      <c r="G176" s="125" t="e">
        <f>IF(#REF!="","",#REF!)</f>
        <v>#REF!</v>
      </c>
      <c r="H176" s="125" t="e">
        <f>IF(#REF!="","",CONCATENATE(#REF!," - ",#REF!))</f>
        <v>#REF!</v>
      </c>
      <c r="I176" s="125" t="e">
        <f>IF(#REF!="","",#REF!)</f>
        <v>#REF!</v>
      </c>
      <c r="J176" s="125" t="e">
        <f>IF(#REF!="","",#REF!)</f>
        <v>#REF!</v>
      </c>
      <c r="K176" s="125" t="e">
        <f>IF(#REF!="","",#REF!)</f>
        <v>#REF!</v>
      </c>
      <c r="L176" s="125" t="e">
        <f>IF(#REF!="","",#REF!)</f>
        <v>#REF!</v>
      </c>
      <c r="M176" s="129" t="e">
        <f>IF(#REF!="","",#REF!)</f>
        <v>#REF!</v>
      </c>
      <c r="N176" s="130" t="e">
        <f>IF(#REF!="","",#REF!)</f>
        <v>#REF!</v>
      </c>
      <c r="O176" s="125" t="e">
        <f>IF(#REF!="","",#REF!)</f>
        <v>#REF!</v>
      </c>
      <c r="P176" s="125" t="e">
        <f>IF(#REF!="","",#REF!)</f>
        <v>#REF!</v>
      </c>
      <c r="Q176" s="125" t="e">
        <f>IF(#REF!="","",#REF!)</f>
        <v>#REF!</v>
      </c>
      <c r="R176" s="125" t="e">
        <f>IF(#REF!="","",#REF!)</f>
        <v>#REF!</v>
      </c>
      <c r="S176" s="129" t="e">
        <f>IF(#REF!="","",#REF!)</f>
        <v>#REF!</v>
      </c>
      <c r="T176" s="134" t="e">
        <f>IF(#REF!="","",IF(#REF!="#N/A","NO","SI"))</f>
        <v>#REF!</v>
      </c>
      <c r="U176" s="134" t="e">
        <f>#REF!</f>
        <v>#REF!</v>
      </c>
      <c r="V176" s="134" t="e">
        <f t="shared" si="9"/>
        <v>#REF!</v>
      </c>
      <c r="W176" s="134" t="e">
        <f t="shared" si="10"/>
        <v>#REF!</v>
      </c>
      <c r="X176" s="134" t="e">
        <f>IF(U176="","",VLOOKUP(U176,TRD!$F$5:$G$349,2,FALSE))</f>
        <v>#REF!</v>
      </c>
      <c r="Y176" s="134" t="e">
        <f>IF(U176="","",VLOOKUP(U176,TRD!$F$5:$T$349,5,FALSE))</f>
        <v>#REF!</v>
      </c>
      <c r="Z176" s="134" t="e">
        <f>IF(U176="","",VLOOKUP(U176,TRD_ORI!$E:$S,10,FALSE))</f>
        <v>#REF!</v>
      </c>
      <c r="AA176" s="134" t="e">
        <f>IF(U176="","",VLOOKUP(U176,TRD!F174:T518,15,FALSE))</f>
        <v>#REF!</v>
      </c>
    </row>
    <row r="177" spans="2:27" ht="135">
      <c r="B177" s="193" t="e">
        <f>IF(#REF!="","",#REF!)</f>
        <v>#REF!</v>
      </c>
      <c r="C177" s="125" t="e">
        <f>IF(#REF!="","",#REF!)</f>
        <v>#REF!</v>
      </c>
      <c r="D177" s="125" t="e">
        <f>IF(#REF!="","",#REF!)</f>
        <v>#REF!</v>
      </c>
      <c r="E177" s="125" t="e">
        <f>IF(#REF!="","",#REF!)</f>
        <v>#REF!</v>
      </c>
      <c r="F177" s="125" t="e">
        <f>IF(#REF!="","",#REF!)</f>
        <v>#REF!</v>
      </c>
      <c r="G177" s="125" t="e">
        <f>IF(#REF!="","",#REF!)</f>
        <v>#REF!</v>
      </c>
      <c r="H177" s="125" t="e">
        <f>IF(#REF!="","",CONCATENATE(#REF!," - ",#REF!))</f>
        <v>#REF!</v>
      </c>
      <c r="I177" s="125" t="e">
        <f>IF(#REF!="","",#REF!)</f>
        <v>#REF!</v>
      </c>
      <c r="J177" s="125" t="e">
        <f>IF(#REF!="","",#REF!)</f>
        <v>#REF!</v>
      </c>
      <c r="K177" s="125" t="e">
        <f>IF(#REF!="","",#REF!)</f>
        <v>#REF!</v>
      </c>
      <c r="L177" s="125" t="e">
        <f>IF(#REF!="","",#REF!)</f>
        <v>#REF!</v>
      </c>
      <c r="M177" s="129" t="e">
        <f>IF(#REF!="","",#REF!)</f>
        <v>#REF!</v>
      </c>
      <c r="N177" s="130" t="e">
        <f>IF(#REF!="","",#REF!)</f>
        <v>#REF!</v>
      </c>
      <c r="O177" s="125" t="e">
        <f>IF(#REF!="","",#REF!)</f>
        <v>#REF!</v>
      </c>
      <c r="P177" s="125" t="e">
        <f>IF(#REF!="","",#REF!)</f>
        <v>#REF!</v>
      </c>
      <c r="Q177" s="125" t="e">
        <f>IF(#REF!="","",#REF!)</f>
        <v>#REF!</v>
      </c>
      <c r="R177" s="125" t="e">
        <f>IF(#REF!="","",#REF!)</f>
        <v>#REF!</v>
      </c>
      <c r="S177" s="129" t="e">
        <f>IF(#REF!="","",#REF!)</f>
        <v>#REF!</v>
      </c>
      <c r="T177" s="134" t="e">
        <f>IF(#REF!="","",IF(#REF!="#N/A","NO","SI"))</f>
        <v>#REF!</v>
      </c>
      <c r="U177" s="134" t="e">
        <f>#REF!</f>
        <v>#REF!</v>
      </c>
      <c r="V177" s="134" t="e">
        <f t="shared" si="9"/>
        <v>#REF!</v>
      </c>
      <c r="W177" s="134" t="e">
        <f t="shared" si="10"/>
        <v>#REF!</v>
      </c>
      <c r="X177" s="134" t="e">
        <f>IF(U177="","",VLOOKUP(U177,TRD!$F$5:$G$349,2,FALSE))</f>
        <v>#REF!</v>
      </c>
      <c r="Y177" s="134" t="e">
        <f>IF(U177="","",VLOOKUP(U177,TRD!$F$5:$T$349,5,FALSE))</f>
        <v>#REF!</v>
      </c>
      <c r="Z177" s="134" t="e">
        <f>IF(U177="","",VLOOKUP(U177,TRD_ORI!$E:$S,10,FALSE))</f>
        <v>#REF!</v>
      </c>
      <c r="AA177" s="134" t="e">
        <f>IF(U177="","",VLOOKUP(U177,TRD!F175:T519,15,FALSE))</f>
        <v>#REF!</v>
      </c>
    </row>
    <row r="178" spans="2:27" ht="135">
      <c r="B178" s="193" t="e">
        <f>IF(#REF!="","",#REF!)</f>
        <v>#REF!</v>
      </c>
      <c r="C178" s="125" t="e">
        <f>IF(#REF!="","",#REF!)</f>
        <v>#REF!</v>
      </c>
      <c r="D178" s="125" t="e">
        <f>IF(#REF!="","",#REF!)</f>
        <v>#REF!</v>
      </c>
      <c r="E178" s="125" t="e">
        <f>IF(#REF!="","",#REF!)</f>
        <v>#REF!</v>
      </c>
      <c r="F178" s="125" t="e">
        <f>IF(#REF!="","",#REF!)</f>
        <v>#REF!</v>
      </c>
      <c r="G178" s="125" t="e">
        <f>IF(#REF!="","",#REF!)</f>
        <v>#REF!</v>
      </c>
      <c r="H178" s="125" t="e">
        <f>IF(#REF!="","",CONCATENATE(#REF!," - ",#REF!))</f>
        <v>#REF!</v>
      </c>
      <c r="I178" s="125" t="e">
        <f>IF(#REF!="","",#REF!)</f>
        <v>#REF!</v>
      </c>
      <c r="J178" s="125" t="e">
        <f>IF(#REF!="","",#REF!)</f>
        <v>#REF!</v>
      </c>
      <c r="K178" s="125" t="e">
        <f>IF(#REF!="","",#REF!)</f>
        <v>#REF!</v>
      </c>
      <c r="L178" s="125" t="e">
        <f>IF(#REF!="","",#REF!)</f>
        <v>#REF!</v>
      </c>
      <c r="M178" s="129" t="e">
        <f>IF(#REF!="","",#REF!)</f>
        <v>#REF!</v>
      </c>
      <c r="N178" s="130" t="e">
        <f>IF(#REF!="","",#REF!)</f>
        <v>#REF!</v>
      </c>
      <c r="O178" s="125" t="e">
        <f>IF(#REF!="","",#REF!)</f>
        <v>#REF!</v>
      </c>
      <c r="P178" s="125" t="e">
        <f>IF(#REF!="","",#REF!)</f>
        <v>#REF!</v>
      </c>
      <c r="Q178" s="125" t="e">
        <f>IF(#REF!="","",#REF!)</f>
        <v>#REF!</v>
      </c>
      <c r="R178" s="125" t="e">
        <f>IF(#REF!="","",#REF!)</f>
        <v>#REF!</v>
      </c>
      <c r="S178" s="129" t="e">
        <f>IF(#REF!="","",#REF!)</f>
        <v>#REF!</v>
      </c>
      <c r="T178" s="134" t="e">
        <f>IF(#REF!="","",IF(#REF!="#N/A","NO","SI"))</f>
        <v>#REF!</v>
      </c>
      <c r="U178" s="134" t="e">
        <f>#REF!</f>
        <v>#REF!</v>
      </c>
      <c r="V178" s="134" t="e">
        <f t="shared" si="9"/>
        <v>#REF!</v>
      </c>
      <c r="W178" s="134" t="e">
        <f t="shared" si="10"/>
        <v>#REF!</v>
      </c>
      <c r="X178" s="134" t="e">
        <f>IF(U178="","",VLOOKUP(U178,TRD!$F$5:$G$349,2,FALSE))</f>
        <v>#REF!</v>
      </c>
      <c r="Y178" s="134" t="e">
        <f>IF(U178="","",VLOOKUP(U178,TRD!$F$5:$T$349,5,FALSE))</f>
        <v>#REF!</v>
      </c>
      <c r="Z178" s="134" t="e">
        <f>IF(U178="","",VLOOKUP(U178,TRD_ORI!$E:$S,10,FALSE))</f>
        <v>#REF!</v>
      </c>
      <c r="AA178" s="134" t="e">
        <f>IF(U178="","",VLOOKUP(U178,TRD!F176:T520,15,FALSE))</f>
        <v>#REF!</v>
      </c>
    </row>
    <row r="179" spans="2:27" ht="105">
      <c r="B179" s="193" t="e">
        <f>IF(#REF!="","",#REF!)</f>
        <v>#REF!</v>
      </c>
      <c r="C179" s="125" t="e">
        <f>IF(#REF!="","",#REF!)</f>
        <v>#REF!</v>
      </c>
      <c r="D179" s="125" t="e">
        <f>IF(#REF!="","",#REF!)</f>
        <v>#REF!</v>
      </c>
      <c r="E179" s="125" t="e">
        <f>IF(#REF!="","",#REF!)</f>
        <v>#REF!</v>
      </c>
      <c r="F179" s="125" t="e">
        <f>IF(#REF!="","",#REF!)</f>
        <v>#REF!</v>
      </c>
      <c r="G179" s="125" t="e">
        <f>IF(#REF!="","",#REF!)</f>
        <v>#REF!</v>
      </c>
      <c r="H179" s="125" t="e">
        <f>IF(#REF!="","",CONCATENATE(#REF!," - ",#REF!))</f>
        <v>#REF!</v>
      </c>
      <c r="I179" s="125" t="e">
        <f>IF(#REF!="","",#REF!)</f>
        <v>#REF!</v>
      </c>
      <c r="J179" s="125" t="e">
        <f>IF(#REF!="","",#REF!)</f>
        <v>#REF!</v>
      </c>
      <c r="K179" s="125" t="e">
        <f>IF(#REF!="","",#REF!)</f>
        <v>#REF!</v>
      </c>
      <c r="L179" s="125" t="e">
        <f>IF(#REF!="","",#REF!)</f>
        <v>#REF!</v>
      </c>
      <c r="M179" s="129" t="e">
        <f>IF(#REF!="","",#REF!)</f>
        <v>#REF!</v>
      </c>
      <c r="N179" s="130" t="e">
        <f>IF(#REF!="","",#REF!)</f>
        <v>#REF!</v>
      </c>
      <c r="O179" s="125" t="e">
        <f>IF(#REF!="","",#REF!)</f>
        <v>#REF!</v>
      </c>
      <c r="P179" s="125" t="e">
        <f>IF(#REF!="","",#REF!)</f>
        <v>#REF!</v>
      </c>
      <c r="Q179" s="125" t="e">
        <f>IF(#REF!="","",#REF!)</f>
        <v>#REF!</v>
      </c>
      <c r="R179" s="125" t="e">
        <f>IF(#REF!="","",#REF!)</f>
        <v>#REF!</v>
      </c>
      <c r="S179" s="129" t="e">
        <f>IF(#REF!="","",#REF!)</f>
        <v>#REF!</v>
      </c>
      <c r="T179" s="134" t="e">
        <f>IF(#REF!="","",IF(#REF!="#N/A","NO","SI"))</f>
        <v>#REF!</v>
      </c>
      <c r="U179" s="134" t="e">
        <f>#REF!</f>
        <v>#REF!</v>
      </c>
      <c r="V179" s="134" t="e">
        <f t="shared" si="9"/>
        <v>#REF!</v>
      </c>
      <c r="W179" s="134" t="e">
        <f t="shared" si="10"/>
        <v>#REF!</v>
      </c>
      <c r="X179" s="134" t="e">
        <f>IF(U179="","",VLOOKUP(U179,TRD!$F$5:$G$349,2,FALSE))</f>
        <v>#REF!</v>
      </c>
      <c r="Y179" s="134" t="e">
        <f>IF(U179="","",VLOOKUP(U179,TRD!$F$5:$T$349,5,FALSE))</f>
        <v>#REF!</v>
      </c>
      <c r="Z179" s="134" t="e">
        <f>IF(U179="","",VLOOKUP(U179,TRD_ORI!$E:$S,10,FALSE))</f>
        <v>#REF!</v>
      </c>
      <c r="AA179" s="134" t="e">
        <f>IF(U179="","",VLOOKUP(U179,TRD!F177:T521,15,FALSE))</f>
        <v>#REF!</v>
      </c>
    </row>
    <row r="180" spans="2:27" ht="90">
      <c r="B180" s="193" t="e">
        <f>IF(#REF!="","",#REF!)</f>
        <v>#REF!</v>
      </c>
      <c r="C180" s="125" t="e">
        <f>IF(#REF!="","",#REF!)</f>
        <v>#REF!</v>
      </c>
      <c r="D180" s="125" t="e">
        <f>IF(#REF!="","",#REF!)</f>
        <v>#REF!</v>
      </c>
      <c r="E180" s="125" t="e">
        <f>IF(#REF!="","",#REF!)</f>
        <v>#REF!</v>
      </c>
      <c r="F180" s="125" t="e">
        <f>IF(#REF!="","",#REF!)</f>
        <v>#REF!</v>
      </c>
      <c r="G180" s="125" t="e">
        <f>IF(#REF!="","",#REF!)</f>
        <v>#REF!</v>
      </c>
      <c r="H180" s="125" t="e">
        <f>IF(#REF!="","",CONCATENATE(#REF!," - ",#REF!))</f>
        <v>#REF!</v>
      </c>
      <c r="I180" s="125" t="e">
        <f>IF(#REF!="","",#REF!)</f>
        <v>#REF!</v>
      </c>
      <c r="J180" s="125" t="e">
        <f>IF(#REF!="","",#REF!)</f>
        <v>#REF!</v>
      </c>
      <c r="K180" s="125" t="e">
        <f>IF(#REF!="","",#REF!)</f>
        <v>#REF!</v>
      </c>
      <c r="L180" s="125" t="e">
        <f>IF(#REF!="","",#REF!)</f>
        <v>#REF!</v>
      </c>
      <c r="M180" s="129" t="e">
        <f>IF(#REF!="","",#REF!)</f>
        <v>#REF!</v>
      </c>
      <c r="N180" s="130" t="e">
        <f>IF(#REF!="","",#REF!)</f>
        <v>#REF!</v>
      </c>
      <c r="O180" s="125" t="e">
        <f>IF(#REF!="","",#REF!)</f>
        <v>#REF!</v>
      </c>
      <c r="P180" s="125" t="e">
        <f>IF(#REF!="","",#REF!)</f>
        <v>#REF!</v>
      </c>
      <c r="Q180" s="125" t="e">
        <f>IF(#REF!="","",#REF!)</f>
        <v>#REF!</v>
      </c>
      <c r="R180" s="125" t="e">
        <f>IF(#REF!="","",#REF!)</f>
        <v>#REF!</v>
      </c>
      <c r="S180" s="129" t="e">
        <f>IF(#REF!="","",#REF!)</f>
        <v>#REF!</v>
      </c>
      <c r="T180" s="134" t="e">
        <f>IF(#REF!="","",IF(#REF!="#N/A","NO","SI"))</f>
        <v>#REF!</v>
      </c>
      <c r="U180" s="134" t="e">
        <f>#REF!</f>
        <v>#REF!</v>
      </c>
      <c r="V180" s="134" t="e">
        <f t="shared" si="9"/>
        <v>#REF!</v>
      </c>
      <c r="W180" s="134" t="e">
        <f t="shared" si="10"/>
        <v>#REF!</v>
      </c>
      <c r="X180" s="134" t="e">
        <f>IF(U180="","",VLOOKUP(U180,TRD!$F$5:$G$349,2,FALSE))</f>
        <v>#REF!</v>
      </c>
      <c r="Y180" s="134" t="e">
        <f>IF(U180="","",VLOOKUP(U180,TRD!$F$5:$T$349,5,FALSE))</f>
        <v>#REF!</v>
      </c>
      <c r="Z180" s="134" t="e">
        <f>IF(U180="","",VLOOKUP(U180,TRD_ORI!$E:$S,10,FALSE))</f>
        <v>#REF!</v>
      </c>
      <c r="AA180" s="134" t="e">
        <f>IF(U180="","",VLOOKUP(U180,TRD!F178:T522,15,FALSE))</f>
        <v>#REF!</v>
      </c>
    </row>
    <row r="181" spans="2:27" ht="150">
      <c r="B181" s="193" t="e">
        <f>IF(#REF!="","",#REF!)</f>
        <v>#REF!</v>
      </c>
      <c r="C181" s="125" t="e">
        <f>IF(#REF!="","",#REF!)</f>
        <v>#REF!</v>
      </c>
      <c r="D181" s="125" t="e">
        <f>IF(#REF!="","",#REF!)</f>
        <v>#REF!</v>
      </c>
      <c r="E181" s="125" t="e">
        <f>IF(#REF!="","",#REF!)</f>
        <v>#REF!</v>
      </c>
      <c r="F181" s="125" t="e">
        <f>IF(#REF!="","",#REF!)</f>
        <v>#REF!</v>
      </c>
      <c r="G181" s="125" t="e">
        <f>IF(#REF!="","",#REF!)</f>
        <v>#REF!</v>
      </c>
      <c r="H181" s="125" t="e">
        <f>IF(#REF!="","",CONCATENATE(#REF!," - ",#REF!))</f>
        <v>#REF!</v>
      </c>
      <c r="I181" s="125" t="e">
        <f>IF(#REF!="","",#REF!)</f>
        <v>#REF!</v>
      </c>
      <c r="J181" s="125" t="e">
        <f>IF(#REF!="","",#REF!)</f>
        <v>#REF!</v>
      </c>
      <c r="K181" s="125" t="e">
        <f>IF(#REF!="","",#REF!)</f>
        <v>#REF!</v>
      </c>
      <c r="L181" s="125" t="e">
        <f>IF(#REF!="","",#REF!)</f>
        <v>#REF!</v>
      </c>
      <c r="M181" s="129" t="e">
        <f>IF(#REF!="","",#REF!)</f>
        <v>#REF!</v>
      </c>
      <c r="N181" s="130" t="e">
        <f>IF(#REF!="","",#REF!)</f>
        <v>#REF!</v>
      </c>
      <c r="O181" s="125" t="e">
        <f>IF(#REF!="","",#REF!)</f>
        <v>#REF!</v>
      </c>
      <c r="P181" s="125" t="e">
        <f>IF(#REF!="","",#REF!)</f>
        <v>#REF!</v>
      </c>
      <c r="Q181" s="125" t="e">
        <f>IF(#REF!="","",#REF!)</f>
        <v>#REF!</v>
      </c>
      <c r="R181" s="125" t="e">
        <f>IF(#REF!="","",#REF!)</f>
        <v>#REF!</v>
      </c>
      <c r="S181" s="129" t="e">
        <f>IF(#REF!="","",#REF!)</f>
        <v>#REF!</v>
      </c>
      <c r="T181" s="134" t="e">
        <f>IF(#REF!="","",IF(#REF!="#N/A","NO","SI"))</f>
        <v>#REF!</v>
      </c>
      <c r="U181" s="134" t="e">
        <f>#REF!</f>
        <v>#REF!</v>
      </c>
      <c r="V181" s="134" t="e">
        <f t="shared" si="9"/>
        <v>#REF!</v>
      </c>
      <c r="W181" s="134" t="e">
        <f t="shared" si="10"/>
        <v>#REF!</v>
      </c>
      <c r="X181" s="134" t="e">
        <f>IF(U181="","",VLOOKUP(U181,TRD!$F$5:$G$349,2,FALSE))</f>
        <v>#REF!</v>
      </c>
      <c r="Y181" s="134" t="e">
        <f>IF(U181="","",VLOOKUP(U181,TRD!$F$5:$T$349,5,FALSE))</f>
        <v>#REF!</v>
      </c>
      <c r="Z181" s="134" t="e">
        <f>IF(U181="","",VLOOKUP(U181,TRD_ORI!$E:$S,10,FALSE))</f>
        <v>#REF!</v>
      </c>
      <c r="AA181" s="134" t="e">
        <f>IF(U181="","",VLOOKUP(U181,TRD!F179:T523,15,FALSE))</f>
        <v>#REF!</v>
      </c>
    </row>
    <row r="182" spans="2:27" ht="165">
      <c r="B182" s="193" t="e">
        <f>IF(#REF!="","",#REF!)</f>
        <v>#REF!</v>
      </c>
      <c r="C182" s="125" t="e">
        <f>IF(#REF!="","",#REF!)</f>
        <v>#REF!</v>
      </c>
      <c r="D182" s="125" t="e">
        <f>IF(#REF!="","",#REF!)</f>
        <v>#REF!</v>
      </c>
      <c r="E182" s="125" t="e">
        <f>IF(#REF!="","",#REF!)</f>
        <v>#REF!</v>
      </c>
      <c r="F182" s="125" t="e">
        <f>IF(#REF!="","",#REF!)</f>
        <v>#REF!</v>
      </c>
      <c r="G182" s="125" t="e">
        <f>IF(#REF!="","",#REF!)</f>
        <v>#REF!</v>
      </c>
      <c r="H182" s="125" t="e">
        <f>IF(#REF!="","",CONCATENATE(#REF!," - ",#REF!))</f>
        <v>#REF!</v>
      </c>
      <c r="I182" s="125" t="e">
        <f>IF(#REF!="","",#REF!)</f>
        <v>#REF!</v>
      </c>
      <c r="J182" s="125" t="e">
        <f>IF(#REF!="","",#REF!)</f>
        <v>#REF!</v>
      </c>
      <c r="K182" s="125" t="e">
        <f>IF(#REF!="","",#REF!)</f>
        <v>#REF!</v>
      </c>
      <c r="L182" s="125" t="e">
        <f>IF(#REF!="","",#REF!)</f>
        <v>#REF!</v>
      </c>
      <c r="M182" s="129" t="e">
        <f>IF(#REF!="","",#REF!)</f>
        <v>#REF!</v>
      </c>
      <c r="N182" s="130" t="e">
        <f>IF(#REF!="","",#REF!)</f>
        <v>#REF!</v>
      </c>
      <c r="O182" s="125" t="e">
        <f>IF(#REF!="","",#REF!)</f>
        <v>#REF!</v>
      </c>
      <c r="P182" s="125" t="e">
        <f>IF(#REF!="","",#REF!)</f>
        <v>#REF!</v>
      </c>
      <c r="Q182" s="125" t="e">
        <f>IF(#REF!="","",#REF!)</f>
        <v>#REF!</v>
      </c>
      <c r="R182" s="125" t="e">
        <f>IF(#REF!="","",#REF!)</f>
        <v>#REF!</v>
      </c>
      <c r="S182" s="129" t="e">
        <f>IF(#REF!="","",#REF!)</f>
        <v>#REF!</v>
      </c>
      <c r="T182" s="134" t="e">
        <f>IF(#REF!="","",IF(#REF!="#N/A","NO","SI"))</f>
        <v>#REF!</v>
      </c>
      <c r="U182" s="134" t="e">
        <f>#REF!</f>
        <v>#REF!</v>
      </c>
      <c r="V182" s="134" t="e">
        <f t="shared" si="9"/>
        <v>#REF!</v>
      </c>
      <c r="W182" s="134" t="e">
        <f t="shared" si="10"/>
        <v>#REF!</v>
      </c>
      <c r="X182" s="134" t="e">
        <f>IF(U182="","",VLOOKUP(U182,TRD!$F$5:$G$349,2,FALSE))</f>
        <v>#REF!</v>
      </c>
      <c r="Y182" s="134" t="e">
        <f>IF(U182="","",VLOOKUP(U182,TRD!$F$5:$T$349,5,FALSE))</f>
        <v>#REF!</v>
      </c>
      <c r="Z182" s="134" t="e">
        <f>IF(U182="","",VLOOKUP(U182,TRD_ORI!$E:$S,10,FALSE))</f>
        <v>#REF!</v>
      </c>
      <c r="AA182" s="134" t="e">
        <f>IF(U182="","",VLOOKUP(U182,TRD!F180:T524,15,FALSE))</f>
        <v>#REF!</v>
      </c>
    </row>
    <row r="183" spans="2:27" ht="105">
      <c r="B183" s="193" t="e">
        <f>IF(#REF!="","",#REF!)</f>
        <v>#REF!</v>
      </c>
      <c r="C183" s="125" t="e">
        <f>IF(#REF!="","",#REF!)</f>
        <v>#REF!</v>
      </c>
      <c r="D183" s="125" t="e">
        <f>IF(#REF!="","",#REF!)</f>
        <v>#REF!</v>
      </c>
      <c r="E183" s="125" t="e">
        <f>IF(#REF!="","",#REF!)</f>
        <v>#REF!</v>
      </c>
      <c r="F183" s="125" t="e">
        <f>IF(#REF!="","",#REF!)</f>
        <v>#REF!</v>
      </c>
      <c r="G183" s="125" t="e">
        <f>IF(#REF!="","",#REF!)</f>
        <v>#REF!</v>
      </c>
      <c r="H183" s="125" t="e">
        <f>IF(#REF!="","",CONCATENATE(#REF!," - ",#REF!))</f>
        <v>#REF!</v>
      </c>
      <c r="I183" s="125" t="e">
        <f>IF(#REF!="","",#REF!)</f>
        <v>#REF!</v>
      </c>
      <c r="J183" s="125" t="e">
        <f>IF(#REF!="","",#REF!)</f>
        <v>#REF!</v>
      </c>
      <c r="K183" s="125" t="e">
        <f>IF(#REF!="","",#REF!)</f>
        <v>#REF!</v>
      </c>
      <c r="L183" s="125" t="e">
        <f>IF(#REF!="","",#REF!)</f>
        <v>#REF!</v>
      </c>
      <c r="M183" s="129" t="e">
        <f>IF(#REF!="","",#REF!)</f>
        <v>#REF!</v>
      </c>
      <c r="N183" s="130" t="e">
        <f>IF(#REF!="","",#REF!)</f>
        <v>#REF!</v>
      </c>
      <c r="O183" s="125" t="e">
        <f>IF(#REF!="","",#REF!)</f>
        <v>#REF!</v>
      </c>
      <c r="P183" s="125" t="e">
        <f>IF(#REF!="","",#REF!)</f>
        <v>#REF!</v>
      </c>
      <c r="Q183" s="125" t="e">
        <f>IF(#REF!="","",#REF!)</f>
        <v>#REF!</v>
      </c>
      <c r="R183" s="125" t="e">
        <f>IF(#REF!="","",#REF!)</f>
        <v>#REF!</v>
      </c>
      <c r="S183" s="129" t="e">
        <f>IF(#REF!="","",#REF!)</f>
        <v>#REF!</v>
      </c>
      <c r="T183" s="134" t="e">
        <f>IF(#REF!="","",IF(#REF!="#N/A","NO","SI"))</f>
        <v>#REF!</v>
      </c>
      <c r="U183" s="134" t="e">
        <f>#REF!</f>
        <v>#REF!</v>
      </c>
      <c r="V183" s="134" t="e">
        <f t="shared" si="9"/>
        <v>#REF!</v>
      </c>
      <c r="W183" s="134" t="e">
        <f t="shared" si="10"/>
        <v>#REF!</v>
      </c>
      <c r="X183" s="134" t="e">
        <f>IF(U183="","",VLOOKUP(U183,TRD!$F$5:$G$349,2,FALSE))</f>
        <v>#REF!</v>
      </c>
      <c r="Y183" s="134" t="e">
        <f>IF(U183="","",VLOOKUP(U183,TRD!$F$5:$T$349,5,FALSE))</f>
        <v>#REF!</v>
      </c>
      <c r="Z183" s="134" t="e">
        <f>IF(U183="","",VLOOKUP(U183,TRD_ORI!$E:$S,10,FALSE))</f>
        <v>#REF!</v>
      </c>
      <c r="AA183" s="134" t="e">
        <f>IF(U183="","",VLOOKUP(U183,TRD!F181:T525,15,FALSE))</f>
        <v>#REF!</v>
      </c>
    </row>
    <row r="184" spans="2:27" ht="75">
      <c r="B184" s="193" t="e">
        <f>IF(#REF!="","",#REF!)</f>
        <v>#REF!</v>
      </c>
      <c r="C184" s="125" t="e">
        <f>IF(#REF!="","",#REF!)</f>
        <v>#REF!</v>
      </c>
      <c r="D184" s="125" t="e">
        <f>IF(#REF!="","",#REF!)</f>
        <v>#REF!</v>
      </c>
      <c r="E184" s="125" t="e">
        <f>IF(#REF!="","",#REF!)</f>
        <v>#REF!</v>
      </c>
      <c r="F184" s="125" t="e">
        <f>IF(#REF!="","",#REF!)</f>
        <v>#REF!</v>
      </c>
      <c r="G184" s="125" t="e">
        <f>IF(#REF!="","",#REF!)</f>
        <v>#REF!</v>
      </c>
      <c r="H184" s="125" t="e">
        <f>IF(#REF!="","",CONCATENATE(#REF!," - ",#REF!))</f>
        <v>#REF!</v>
      </c>
      <c r="I184" s="125" t="e">
        <f>IF(#REF!="","",#REF!)</f>
        <v>#REF!</v>
      </c>
      <c r="J184" s="125" t="e">
        <f>IF(#REF!="","",#REF!)</f>
        <v>#REF!</v>
      </c>
      <c r="K184" s="125" t="e">
        <f>IF(#REF!="","",#REF!)</f>
        <v>#REF!</v>
      </c>
      <c r="L184" s="125" t="e">
        <f>IF(#REF!="","",#REF!)</f>
        <v>#REF!</v>
      </c>
      <c r="M184" s="129" t="e">
        <f>IF(#REF!="","",#REF!)</f>
        <v>#REF!</v>
      </c>
      <c r="N184" s="130" t="e">
        <f>IF(#REF!="","",#REF!)</f>
        <v>#REF!</v>
      </c>
      <c r="O184" s="125" t="e">
        <f>IF(#REF!="","",#REF!)</f>
        <v>#REF!</v>
      </c>
      <c r="P184" s="125" t="e">
        <f>IF(#REF!="","",#REF!)</f>
        <v>#REF!</v>
      </c>
      <c r="Q184" s="125" t="e">
        <f>IF(#REF!="","",#REF!)</f>
        <v>#REF!</v>
      </c>
      <c r="R184" s="125" t="e">
        <f>IF(#REF!="","",#REF!)</f>
        <v>#REF!</v>
      </c>
      <c r="S184" s="129" t="e">
        <f>IF(#REF!="","",#REF!)</f>
        <v>#REF!</v>
      </c>
      <c r="T184" s="134" t="e">
        <f>IF(#REF!="","",IF(#REF!="#N/A","NO","SI"))</f>
        <v>#REF!</v>
      </c>
      <c r="U184" s="134" t="e">
        <f>#REF!</f>
        <v>#REF!</v>
      </c>
      <c r="V184" s="134" t="e">
        <f t="shared" si="9"/>
        <v>#REF!</v>
      </c>
      <c r="W184" s="134" t="e">
        <f t="shared" si="10"/>
        <v>#REF!</v>
      </c>
      <c r="X184" s="134" t="e">
        <f>IF(U184="","",VLOOKUP(U184,TRD!$F$5:$G$349,2,FALSE))</f>
        <v>#REF!</v>
      </c>
      <c r="Y184" s="134" t="e">
        <f>IF(U184="","",VLOOKUP(U184,TRD!$F$5:$T$349,5,FALSE))</f>
        <v>#REF!</v>
      </c>
      <c r="Z184" s="134" t="e">
        <f>IF(U184="","",VLOOKUP(U184,TRD_ORI!$E:$S,10,FALSE))</f>
        <v>#REF!</v>
      </c>
      <c r="AA184" s="134" t="e">
        <f>IF(U184="","",VLOOKUP(U184,TRD!F182:T526,15,FALSE))</f>
        <v>#REF!</v>
      </c>
    </row>
    <row r="185" spans="2:27" ht="90">
      <c r="B185" s="193" t="e">
        <f>IF(#REF!="","",#REF!)</f>
        <v>#REF!</v>
      </c>
      <c r="C185" s="125" t="e">
        <f>IF(#REF!="","",#REF!)</f>
        <v>#REF!</v>
      </c>
      <c r="D185" s="125" t="e">
        <f>IF(#REF!="","",#REF!)</f>
        <v>#REF!</v>
      </c>
      <c r="E185" s="125" t="e">
        <f>IF(#REF!="","",#REF!)</f>
        <v>#REF!</v>
      </c>
      <c r="F185" s="125" t="e">
        <f>IF(#REF!="","",#REF!)</f>
        <v>#REF!</v>
      </c>
      <c r="G185" s="125" t="e">
        <f>IF(#REF!="","",#REF!)</f>
        <v>#REF!</v>
      </c>
      <c r="H185" s="125" t="e">
        <f>IF(#REF!="","",CONCATENATE(#REF!," - ",#REF!))</f>
        <v>#REF!</v>
      </c>
      <c r="I185" s="125" t="e">
        <f>IF(#REF!="","",#REF!)</f>
        <v>#REF!</v>
      </c>
      <c r="J185" s="125" t="e">
        <f>IF(#REF!="","",#REF!)</f>
        <v>#REF!</v>
      </c>
      <c r="K185" s="125" t="e">
        <f>IF(#REF!="","",#REF!)</f>
        <v>#REF!</v>
      </c>
      <c r="L185" s="125" t="e">
        <f>IF(#REF!="","",#REF!)</f>
        <v>#REF!</v>
      </c>
      <c r="M185" s="129" t="e">
        <f>IF(#REF!="","",#REF!)</f>
        <v>#REF!</v>
      </c>
      <c r="N185" s="130" t="e">
        <f>IF(#REF!="","",#REF!)</f>
        <v>#REF!</v>
      </c>
      <c r="O185" s="125" t="e">
        <f>IF(#REF!="","",#REF!)</f>
        <v>#REF!</v>
      </c>
      <c r="P185" s="125" t="e">
        <f>IF(#REF!="","",#REF!)</f>
        <v>#REF!</v>
      </c>
      <c r="Q185" s="125" t="e">
        <f>IF(#REF!="","",#REF!)</f>
        <v>#REF!</v>
      </c>
      <c r="R185" s="125" t="e">
        <f>IF(#REF!="","",#REF!)</f>
        <v>#REF!</v>
      </c>
      <c r="S185" s="129" t="e">
        <f>IF(#REF!="","",#REF!)</f>
        <v>#REF!</v>
      </c>
      <c r="T185" s="134" t="e">
        <f>IF(#REF!="","",IF(#REF!="#N/A","NO","SI"))</f>
        <v>#REF!</v>
      </c>
      <c r="U185" s="134" t="e">
        <f>#REF!</f>
        <v>#REF!</v>
      </c>
      <c r="V185" s="134" t="e">
        <f t="shared" si="9"/>
        <v>#REF!</v>
      </c>
      <c r="W185" s="134" t="e">
        <f t="shared" si="10"/>
        <v>#REF!</v>
      </c>
      <c r="X185" s="134" t="e">
        <f>IF(U185="","",VLOOKUP(U185,TRD!$F$5:$G$349,2,FALSE))</f>
        <v>#REF!</v>
      </c>
      <c r="Y185" s="134" t="e">
        <f>IF(U185="","",VLOOKUP(U185,TRD!$F$5:$T$349,5,FALSE))</f>
        <v>#REF!</v>
      </c>
      <c r="Z185" s="134" t="e">
        <f>IF(U185="","",VLOOKUP(U185,TRD_ORI!$E:$S,10,FALSE))</f>
        <v>#REF!</v>
      </c>
      <c r="AA185" s="134" t="e">
        <f>IF(U185="","",VLOOKUP(U185,TRD!F183:T527,15,FALSE))</f>
        <v>#REF!</v>
      </c>
    </row>
    <row r="186" spans="2:27" ht="135">
      <c r="B186" s="193" t="e">
        <f>IF(#REF!="","",#REF!)</f>
        <v>#REF!</v>
      </c>
      <c r="C186" s="125" t="e">
        <f>IF(#REF!="","",#REF!)</f>
        <v>#REF!</v>
      </c>
      <c r="D186" s="125" t="e">
        <f>IF(#REF!="","",#REF!)</f>
        <v>#REF!</v>
      </c>
      <c r="E186" s="125" t="e">
        <f>IF(#REF!="","",#REF!)</f>
        <v>#REF!</v>
      </c>
      <c r="F186" s="125" t="e">
        <f>IF(#REF!="","",#REF!)</f>
        <v>#REF!</v>
      </c>
      <c r="G186" s="125" t="e">
        <f>IF(#REF!="","",#REF!)</f>
        <v>#REF!</v>
      </c>
      <c r="H186" s="125" t="e">
        <f>IF(#REF!="","",CONCATENATE(#REF!," - ",#REF!))</f>
        <v>#REF!</v>
      </c>
      <c r="I186" s="125" t="e">
        <f>IF(#REF!="","",#REF!)</f>
        <v>#REF!</v>
      </c>
      <c r="J186" s="125" t="e">
        <f>IF(#REF!="","",#REF!)</f>
        <v>#REF!</v>
      </c>
      <c r="K186" s="125" t="e">
        <f>IF(#REF!="","",#REF!)</f>
        <v>#REF!</v>
      </c>
      <c r="L186" s="125" t="e">
        <f>IF(#REF!="","",#REF!)</f>
        <v>#REF!</v>
      </c>
      <c r="M186" s="129" t="e">
        <f>IF(#REF!="","",#REF!)</f>
        <v>#REF!</v>
      </c>
      <c r="N186" s="130" t="e">
        <f>IF(#REF!="","",#REF!)</f>
        <v>#REF!</v>
      </c>
      <c r="O186" s="125" t="e">
        <f>IF(#REF!="","",#REF!)</f>
        <v>#REF!</v>
      </c>
      <c r="P186" s="125" t="e">
        <f>IF(#REF!="","",#REF!)</f>
        <v>#REF!</v>
      </c>
      <c r="Q186" s="125" t="e">
        <f>IF(#REF!="","",#REF!)</f>
        <v>#REF!</v>
      </c>
      <c r="R186" s="125" t="e">
        <f>IF(#REF!="","",#REF!)</f>
        <v>#REF!</v>
      </c>
      <c r="S186" s="129" t="e">
        <f>IF(#REF!="","",#REF!)</f>
        <v>#REF!</v>
      </c>
      <c r="T186" s="134" t="e">
        <f>IF(#REF!="","",IF(#REF!="#N/A","NO","SI"))</f>
        <v>#REF!</v>
      </c>
      <c r="U186" s="134" t="e">
        <f>#REF!</f>
        <v>#REF!</v>
      </c>
      <c r="V186" s="134" t="e">
        <f t="shared" si="9"/>
        <v>#REF!</v>
      </c>
      <c r="W186" s="134" t="e">
        <f t="shared" si="10"/>
        <v>#REF!</v>
      </c>
      <c r="X186" s="134" t="e">
        <f>IF(U186="","",VLOOKUP(U186,TRD!$F$5:$G$349,2,FALSE))</f>
        <v>#REF!</v>
      </c>
      <c r="Y186" s="134" t="e">
        <f>IF(U186="","",VLOOKUP(U186,TRD!$F$5:$T$349,5,FALSE))</f>
        <v>#REF!</v>
      </c>
      <c r="Z186" s="134" t="e">
        <f>IF(U186="","",VLOOKUP(U186,TRD_ORI!$E:$S,10,FALSE))</f>
        <v>#REF!</v>
      </c>
      <c r="AA186" s="134" t="e">
        <f>IF(U186="","",VLOOKUP(U186,TRD!F184:T528,15,FALSE))</f>
        <v>#REF!</v>
      </c>
    </row>
    <row r="187" spans="2:27" ht="165">
      <c r="B187" s="193" t="e">
        <f>IF(#REF!="","",#REF!)</f>
        <v>#REF!</v>
      </c>
      <c r="C187" s="125" t="e">
        <f>IF(#REF!="","",#REF!)</f>
        <v>#REF!</v>
      </c>
      <c r="D187" s="125" t="e">
        <f>IF(#REF!="","",#REF!)</f>
        <v>#REF!</v>
      </c>
      <c r="E187" s="125" t="e">
        <f>IF(#REF!="","",#REF!)</f>
        <v>#REF!</v>
      </c>
      <c r="F187" s="125" t="e">
        <f>IF(#REF!="","",#REF!)</f>
        <v>#REF!</v>
      </c>
      <c r="G187" s="125" t="e">
        <f>IF(#REF!="","",#REF!)</f>
        <v>#REF!</v>
      </c>
      <c r="H187" s="125" t="e">
        <f>IF(#REF!="","",CONCATENATE(#REF!," - ",#REF!))</f>
        <v>#REF!</v>
      </c>
      <c r="I187" s="125" t="e">
        <f>IF(#REF!="","",#REF!)</f>
        <v>#REF!</v>
      </c>
      <c r="J187" s="125" t="e">
        <f>IF(#REF!="","",#REF!)</f>
        <v>#REF!</v>
      </c>
      <c r="K187" s="125" t="e">
        <f>IF(#REF!="","",#REF!)</f>
        <v>#REF!</v>
      </c>
      <c r="L187" s="125" t="e">
        <f>IF(#REF!="","",#REF!)</f>
        <v>#REF!</v>
      </c>
      <c r="M187" s="129" t="e">
        <f>IF(#REF!="","",#REF!)</f>
        <v>#REF!</v>
      </c>
      <c r="N187" s="130" t="e">
        <f>IF(#REF!="","",#REF!)</f>
        <v>#REF!</v>
      </c>
      <c r="O187" s="125" t="e">
        <f>IF(#REF!="","",#REF!)</f>
        <v>#REF!</v>
      </c>
      <c r="P187" s="125" t="e">
        <f>IF(#REF!="","",#REF!)</f>
        <v>#REF!</v>
      </c>
      <c r="Q187" s="125" t="e">
        <f>IF(#REF!="","",#REF!)</f>
        <v>#REF!</v>
      </c>
      <c r="R187" s="125" t="e">
        <f>IF(#REF!="","",#REF!)</f>
        <v>#REF!</v>
      </c>
      <c r="S187" s="129" t="e">
        <f>IF(#REF!="","",#REF!)</f>
        <v>#REF!</v>
      </c>
      <c r="T187" s="134" t="e">
        <f>IF(#REF!="","",IF(#REF!="#N/A","NO","SI"))</f>
        <v>#REF!</v>
      </c>
      <c r="U187" s="134" t="e">
        <f>#REF!</f>
        <v>#REF!</v>
      </c>
      <c r="V187" s="134" t="e">
        <f t="shared" si="9"/>
        <v>#REF!</v>
      </c>
      <c r="W187" s="134" t="e">
        <f t="shared" si="10"/>
        <v>#REF!</v>
      </c>
      <c r="X187" s="134" t="e">
        <f>IF(U187="","",VLOOKUP(U187,TRD!$F$5:$G$349,2,FALSE))</f>
        <v>#REF!</v>
      </c>
      <c r="Y187" s="134" t="e">
        <f>IF(U187="","",VLOOKUP(U187,TRD!$F$5:$T$349,5,FALSE))</f>
        <v>#REF!</v>
      </c>
      <c r="Z187" s="134" t="e">
        <f>IF(U187="","",VLOOKUP(U187,TRD_ORI!$E:$S,10,FALSE))</f>
        <v>#REF!</v>
      </c>
      <c r="AA187" s="134" t="e">
        <f>IF(U187="","",VLOOKUP(U187,TRD!F185:T529,15,FALSE))</f>
        <v>#REF!</v>
      </c>
    </row>
    <row r="188" spans="2:27" ht="45">
      <c r="B188" s="193" t="e">
        <f>IF(#REF!="","",#REF!)</f>
        <v>#REF!</v>
      </c>
      <c r="C188" s="125" t="e">
        <f>IF(#REF!="","",#REF!)</f>
        <v>#REF!</v>
      </c>
      <c r="D188" s="125" t="e">
        <f>IF(#REF!="","",#REF!)</f>
        <v>#REF!</v>
      </c>
      <c r="E188" s="125" t="e">
        <f>IF(#REF!="","",#REF!)</f>
        <v>#REF!</v>
      </c>
      <c r="F188" s="125" t="e">
        <f>IF(#REF!="","",#REF!)</f>
        <v>#REF!</v>
      </c>
      <c r="G188" s="125" t="e">
        <f>IF(#REF!="","",#REF!)</f>
        <v>#REF!</v>
      </c>
      <c r="H188" s="125" t="e">
        <f>IF(#REF!="","",CONCATENATE(#REF!," - ",#REF!))</f>
        <v>#REF!</v>
      </c>
      <c r="I188" s="125" t="e">
        <f>IF(#REF!="","",#REF!)</f>
        <v>#REF!</v>
      </c>
      <c r="J188" s="125" t="e">
        <f>IF(#REF!="","",#REF!)</f>
        <v>#REF!</v>
      </c>
      <c r="K188" s="125" t="e">
        <f>IF(#REF!="","",#REF!)</f>
        <v>#REF!</v>
      </c>
      <c r="L188" s="125" t="e">
        <f>IF(#REF!="","",#REF!)</f>
        <v>#REF!</v>
      </c>
      <c r="M188" s="129" t="e">
        <f>IF(#REF!="","",#REF!)</f>
        <v>#REF!</v>
      </c>
      <c r="N188" s="130" t="e">
        <f>IF(#REF!="","",#REF!)</f>
        <v>#REF!</v>
      </c>
      <c r="O188" s="125" t="e">
        <f>IF(#REF!="","",#REF!)</f>
        <v>#REF!</v>
      </c>
      <c r="P188" s="125" t="e">
        <f>IF(#REF!="","",#REF!)</f>
        <v>#REF!</v>
      </c>
      <c r="Q188" s="125" t="e">
        <f>IF(#REF!="","",#REF!)</f>
        <v>#REF!</v>
      </c>
      <c r="R188" s="125" t="e">
        <f>IF(#REF!="","",#REF!)</f>
        <v>#REF!</v>
      </c>
      <c r="S188" s="129" t="e">
        <f>IF(#REF!="","",#REF!)</f>
        <v>#REF!</v>
      </c>
      <c r="T188" s="134" t="e">
        <f>IF(#REF!="","",IF(#REF!="#N/A","NO","SI"))</f>
        <v>#REF!</v>
      </c>
      <c r="U188" s="134" t="e">
        <f>#REF!</f>
        <v>#REF!</v>
      </c>
      <c r="V188" s="134" t="e">
        <f t="shared" si="9"/>
        <v>#REF!</v>
      </c>
      <c r="W188" s="134" t="e">
        <f t="shared" si="10"/>
        <v>#REF!</v>
      </c>
      <c r="X188" s="134" t="e">
        <f>IF(U188="","",VLOOKUP(U188,TRD!$F$5:$G$349,2,FALSE))</f>
        <v>#REF!</v>
      </c>
      <c r="Y188" s="134" t="e">
        <f>IF(U188="","",VLOOKUP(U188,TRD!$F$5:$T$349,5,FALSE))</f>
        <v>#REF!</v>
      </c>
      <c r="Z188" s="134" t="e">
        <f>IF(U188="","",VLOOKUP(U188,TRD_ORI!$E:$S,10,FALSE))</f>
        <v>#REF!</v>
      </c>
      <c r="AA188" s="134" t="e">
        <f>IF(U188="","",VLOOKUP(U188,TRD!F186:T530,15,FALSE))</f>
        <v>#REF!</v>
      </c>
    </row>
    <row r="189" spans="2:27" ht="105">
      <c r="B189" s="193" t="e">
        <f>IF(#REF!="","",#REF!)</f>
        <v>#REF!</v>
      </c>
      <c r="C189" s="125" t="e">
        <f>IF(#REF!="","",#REF!)</f>
        <v>#REF!</v>
      </c>
      <c r="D189" s="125" t="e">
        <f>IF(#REF!="","",#REF!)</f>
        <v>#REF!</v>
      </c>
      <c r="E189" s="125" t="e">
        <f>IF(#REF!="","",#REF!)</f>
        <v>#REF!</v>
      </c>
      <c r="F189" s="125" t="e">
        <f>IF(#REF!="","",#REF!)</f>
        <v>#REF!</v>
      </c>
      <c r="G189" s="125" t="e">
        <f>IF(#REF!="","",#REF!)</f>
        <v>#REF!</v>
      </c>
      <c r="H189" s="125" t="e">
        <f>IF(#REF!="","",CONCATENATE(#REF!," - ",#REF!))</f>
        <v>#REF!</v>
      </c>
      <c r="I189" s="125" t="e">
        <f>IF(#REF!="","",#REF!)</f>
        <v>#REF!</v>
      </c>
      <c r="J189" s="125" t="e">
        <f>IF(#REF!="","",#REF!)</f>
        <v>#REF!</v>
      </c>
      <c r="K189" s="125" t="e">
        <f>IF(#REF!="","",#REF!)</f>
        <v>#REF!</v>
      </c>
      <c r="L189" s="125" t="e">
        <f>IF(#REF!="","",#REF!)</f>
        <v>#REF!</v>
      </c>
      <c r="M189" s="129" t="e">
        <f>IF(#REF!="","",#REF!)</f>
        <v>#REF!</v>
      </c>
      <c r="N189" s="130" t="e">
        <f>IF(#REF!="","",#REF!)</f>
        <v>#REF!</v>
      </c>
      <c r="O189" s="125" t="e">
        <f>IF(#REF!="","",#REF!)</f>
        <v>#REF!</v>
      </c>
      <c r="P189" s="125" t="e">
        <f>IF(#REF!="","",#REF!)</f>
        <v>#REF!</v>
      </c>
      <c r="Q189" s="125" t="e">
        <f>IF(#REF!="","",#REF!)</f>
        <v>#REF!</v>
      </c>
      <c r="R189" s="125" t="e">
        <f>IF(#REF!="","",#REF!)</f>
        <v>#REF!</v>
      </c>
      <c r="S189" s="129" t="e">
        <f>IF(#REF!="","",#REF!)</f>
        <v>#REF!</v>
      </c>
      <c r="T189" s="134" t="e">
        <f>IF(#REF!="","",IF(#REF!="#N/A","NO","SI"))</f>
        <v>#REF!</v>
      </c>
      <c r="U189" s="134" t="e">
        <f>#REF!</f>
        <v>#REF!</v>
      </c>
      <c r="V189" s="134" t="e">
        <f t="shared" si="9"/>
        <v>#REF!</v>
      </c>
      <c r="W189" s="134" t="e">
        <f t="shared" si="10"/>
        <v>#REF!</v>
      </c>
      <c r="X189" s="134" t="e">
        <f>IF(U189="","",VLOOKUP(U189,TRD!$F$5:$G$349,2,FALSE))</f>
        <v>#REF!</v>
      </c>
      <c r="Y189" s="134" t="e">
        <f>IF(U189="","",VLOOKUP(U189,TRD!$F$5:$T$349,5,FALSE))</f>
        <v>#REF!</v>
      </c>
      <c r="Z189" s="134" t="e">
        <f>IF(U189="","",VLOOKUP(U189,TRD_ORI!$E:$S,10,FALSE))</f>
        <v>#REF!</v>
      </c>
      <c r="AA189" s="134" t="e">
        <f>IF(U189="","",VLOOKUP(U189,TRD!F187:T531,15,FALSE))</f>
        <v>#REF!</v>
      </c>
    </row>
    <row r="190" spans="2:27" ht="165">
      <c r="B190" s="193" t="e">
        <f>IF(#REF!="","",#REF!)</f>
        <v>#REF!</v>
      </c>
      <c r="C190" s="125" t="e">
        <f>IF(#REF!="","",#REF!)</f>
        <v>#REF!</v>
      </c>
      <c r="D190" s="125" t="e">
        <f>IF(#REF!="","",#REF!)</f>
        <v>#REF!</v>
      </c>
      <c r="E190" s="125" t="e">
        <f>IF(#REF!="","",#REF!)</f>
        <v>#REF!</v>
      </c>
      <c r="F190" s="125" t="e">
        <f>IF(#REF!="","",#REF!)</f>
        <v>#REF!</v>
      </c>
      <c r="G190" s="125" t="e">
        <f>IF(#REF!="","",#REF!)</f>
        <v>#REF!</v>
      </c>
      <c r="H190" s="125" t="e">
        <f>IF(#REF!="","",CONCATENATE(#REF!," - ",#REF!))</f>
        <v>#REF!</v>
      </c>
      <c r="I190" s="125" t="e">
        <f>IF(#REF!="","",#REF!)</f>
        <v>#REF!</v>
      </c>
      <c r="J190" s="125" t="e">
        <f>IF(#REF!="","",#REF!)</f>
        <v>#REF!</v>
      </c>
      <c r="K190" s="125" t="e">
        <f>IF(#REF!="","",#REF!)</f>
        <v>#REF!</v>
      </c>
      <c r="L190" s="125" t="e">
        <f>IF(#REF!="","",#REF!)</f>
        <v>#REF!</v>
      </c>
      <c r="M190" s="129" t="e">
        <f>IF(#REF!="","",#REF!)</f>
        <v>#REF!</v>
      </c>
      <c r="N190" s="130" t="e">
        <f>IF(#REF!="","",#REF!)</f>
        <v>#REF!</v>
      </c>
      <c r="O190" s="125" t="e">
        <f>IF(#REF!="","",#REF!)</f>
        <v>#REF!</v>
      </c>
      <c r="P190" s="125" t="e">
        <f>IF(#REF!="","",#REF!)</f>
        <v>#REF!</v>
      </c>
      <c r="Q190" s="125" t="e">
        <f>IF(#REF!="","",#REF!)</f>
        <v>#REF!</v>
      </c>
      <c r="R190" s="125" t="e">
        <f>IF(#REF!="","",#REF!)</f>
        <v>#REF!</v>
      </c>
      <c r="S190" s="129" t="e">
        <f>IF(#REF!="","",#REF!)</f>
        <v>#REF!</v>
      </c>
      <c r="T190" s="134" t="e">
        <f>IF(#REF!="","",IF(#REF!="#N/A","NO","SI"))</f>
        <v>#REF!</v>
      </c>
      <c r="U190" s="134" t="e">
        <f>#REF!</f>
        <v>#REF!</v>
      </c>
      <c r="V190" s="134" t="e">
        <f t="shared" si="9"/>
        <v>#REF!</v>
      </c>
      <c r="W190" s="134" t="e">
        <f t="shared" si="10"/>
        <v>#REF!</v>
      </c>
      <c r="X190" s="134" t="e">
        <f>IF(U190="","",VLOOKUP(U190,TRD!$F$5:$G$349,2,FALSE))</f>
        <v>#REF!</v>
      </c>
      <c r="Y190" s="134" t="e">
        <f>IF(U190="","",VLOOKUP(U190,TRD!$F$5:$T$349,5,FALSE))</f>
        <v>#REF!</v>
      </c>
      <c r="Z190" s="134" t="e">
        <f>IF(U190="","",VLOOKUP(U190,TRD_ORI!$E:$S,10,FALSE))</f>
        <v>#REF!</v>
      </c>
      <c r="AA190" s="134" t="e">
        <f>IF(U190="","",VLOOKUP(U190,TRD!F188:T532,15,FALSE))</f>
        <v>#REF!</v>
      </c>
    </row>
    <row r="191" spans="2:27" ht="120">
      <c r="B191" s="193" t="e">
        <f>IF(#REF!="","",#REF!)</f>
        <v>#REF!</v>
      </c>
      <c r="C191" s="125" t="e">
        <f>IF(#REF!="","",#REF!)</f>
        <v>#REF!</v>
      </c>
      <c r="D191" s="125" t="e">
        <f>IF(#REF!="","",#REF!)</f>
        <v>#REF!</v>
      </c>
      <c r="E191" s="125" t="e">
        <f>IF(#REF!="","",#REF!)</f>
        <v>#REF!</v>
      </c>
      <c r="F191" s="125" t="e">
        <f>IF(#REF!="","",#REF!)</f>
        <v>#REF!</v>
      </c>
      <c r="G191" s="125" t="e">
        <f>IF(#REF!="","",#REF!)</f>
        <v>#REF!</v>
      </c>
      <c r="H191" s="125" t="e">
        <f>IF(#REF!="","",CONCATENATE(#REF!," - ",#REF!))</f>
        <v>#REF!</v>
      </c>
      <c r="I191" s="125" t="e">
        <f>IF(#REF!="","",#REF!)</f>
        <v>#REF!</v>
      </c>
      <c r="J191" s="125" t="e">
        <f>IF(#REF!="","",#REF!)</f>
        <v>#REF!</v>
      </c>
      <c r="K191" s="125" t="e">
        <f>IF(#REF!="","",#REF!)</f>
        <v>#REF!</v>
      </c>
      <c r="L191" s="125" t="e">
        <f>IF(#REF!="","",#REF!)</f>
        <v>#REF!</v>
      </c>
      <c r="M191" s="129" t="e">
        <f>IF(#REF!="","",#REF!)</f>
        <v>#REF!</v>
      </c>
      <c r="N191" s="130" t="e">
        <f>IF(#REF!="","",#REF!)</f>
        <v>#REF!</v>
      </c>
      <c r="O191" s="125" t="e">
        <f>IF(#REF!="","",#REF!)</f>
        <v>#REF!</v>
      </c>
      <c r="P191" s="125" t="e">
        <f>IF(#REF!="","",#REF!)</f>
        <v>#REF!</v>
      </c>
      <c r="Q191" s="125" t="e">
        <f>IF(#REF!="","",#REF!)</f>
        <v>#REF!</v>
      </c>
      <c r="R191" s="125" t="e">
        <f>IF(#REF!="","",#REF!)</f>
        <v>#REF!</v>
      </c>
      <c r="S191" s="129" t="e">
        <f>IF(#REF!="","",#REF!)</f>
        <v>#REF!</v>
      </c>
      <c r="T191" s="134" t="e">
        <f>IF(#REF!="","",IF(#REF!="#N/A","NO","SI"))</f>
        <v>#REF!</v>
      </c>
      <c r="U191" s="134" t="e">
        <f>#REF!</f>
        <v>#REF!</v>
      </c>
      <c r="V191" s="134" t="e">
        <f t="shared" si="9"/>
        <v>#REF!</v>
      </c>
      <c r="W191" s="134" t="e">
        <f t="shared" si="10"/>
        <v>#REF!</v>
      </c>
      <c r="X191" s="134" t="e">
        <f>IF(U191="","",VLOOKUP(U191,TRD!$F$5:$G$349,2,FALSE))</f>
        <v>#REF!</v>
      </c>
      <c r="Y191" s="134" t="e">
        <f>IF(U191="","",VLOOKUP(U191,TRD!$F$5:$T$349,5,FALSE))</f>
        <v>#REF!</v>
      </c>
      <c r="Z191" s="134" t="e">
        <f>IF(U191="","",VLOOKUP(U191,TRD_ORI!$E:$S,10,FALSE))</f>
        <v>#REF!</v>
      </c>
      <c r="AA191" s="134" t="e">
        <f>IF(U191="","",VLOOKUP(U191,TRD!F189:T533,15,FALSE))</f>
        <v>#REF!</v>
      </c>
    </row>
    <row r="192" spans="2:27" ht="120">
      <c r="B192" s="193" t="e">
        <f>IF(#REF!="","",#REF!)</f>
        <v>#REF!</v>
      </c>
      <c r="C192" s="125" t="e">
        <f>IF(#REF!="","",#REF!)</f>
        <v>#REF!</v>
      </c>
      <c r="D192" s="125" t="e">
        <f>IF(#REF!="","",#REF!)</f>
        <v>#REF!</v>
      </c>
      <c r="E192" s="125" t="e">
        <f>IF(#REF!="","",#REF!)</f>
        <v>#REF!</v>
      </c>
      <c r="F192" s="125" t="e">
        <f>IF(#REF!="","",#REF!)</f>
        <v>#REF!</v>
      </c>
      <c r="G192" s="125" t="e">
        <f>IF(#REF!="","",#REF!)</f>
        <v>#REF!</v>
      </c>
      <c r="H192" s="125" t="e">
        <f>IF(#REF!="","",CONCATENATE(#REF!," - ",#REF!))</f>
        <v>#REF!</v>
      </c>
      <c r="I192" s="125" t="e">
        <f>IF(#REF!="","",#REF!)</f>
        <v>#REF!</v>
      </c>
      <c r="J192" s="125" t="e">
        <f>IF(#REF!="","",#REF!)</f>
        <v>#REF!</v>
      </c>
      <c r="K192" s="125" t="e">
        <f>IF(#REF!="","",#REF!)</f>
        <v>#REF!</v>
      </c>
      <c r="L192" s="125" t="e">
        <f>IF(#REF!="","",#REF!)</f>
        <v>#REF!</v>
      </c>
      <c r="M192" s="129" t="e">
        <f>IF(#REF!="","",#REF!)</f>
        <v>#REF!</v>
      </c>
      <c r="N192" s="130" t="e">
        <f>IF(#REF!="","",#REF!)</f>
        <v>#REF!</v>
      </c>
      <c r="O192" s="125" t="e">
        <f>IF(#REF!="","",#REF!)</f>
        <v>#REF!</v>
      </c>
      <c r="P192" s="125" t="e">
        <f>IF(#REF!="","",#REF!)</f>
        <v>#REF!</v>
      </c>
      <c r="Q192" s="125" t="e">
        <f>IF(#REF!="","",#REF!)</f>
        <v>#REF!</v>
      </c>
      <c r="R192" s="125" t="e">
        <f>IF(#REF!="","",#REF!)</f>
        <v>#REF!</v>
      </c>
      <c r="S192" s="129" t="e">
        <f>IF(#REF!="","",#REF!)</f>
        <v>#REF!</v>
      </c>
      <c r="T192" s="134" t="e">
        <f>IF(#REF!="","",IF(#REF!="#N/A","NO","SI"))</f>
        <v>#REF!</v>
      </c>
      <c r="U192" s="134" t="e">
        <f>#REF!</f>
        <v>#REF!</v>
      </c>
      <c r="V192" s="134" t="e">
        <f t="shared" si="9"/>
        <v>#REF!</v>
      </c>
      <c r="W192" s="134" t="e">
        <f t="shared" si="10"/>
        <v>#REF!</v>
      </c>
      <c r="X192" s="134" t="e">
        <f>IF(U192="","",VLOOKUP(U192,TRD!$F$5:$G$349,2,FALSE))</f>
        <v>#REF!</v>
      </c>
      <c r="Y192" s="134" t="e">
        <f>IF(U192="","",VLOOKUP(U192,TRD!$F$5:$T$349,5,FALSE))</f>
        <v>#REF!</v>
      </c>
      <c r="Z192" s="134" t="e">
        <f>IF(U192="","",VLOOKUP(U192,TRD_ORI!$E:$S,10,FALSE))</f>
        <v>#REF!</v>
      </c>
      <c r="AA192" s="134" t="e">
        <f>IF(U192="","",VLOOKUP(U192,TRD!F190:T534,15,FALSE))</f>
        <v>#REF!</v>
      </c>
    </row>
    <row r="193" spans="2:27" ht="75">
      <c r="B193" s="193" t="e">
        <f>IF(#REF!="","",#REF!)</f>
        <v>#REF!</v>
      </c>
      <c r="C193" s="125" t="e">
        <f>IF(#REF!="","",#REF!)</f>
        <v>#REF!</v>
      </c>
      <c r="D193" s="125" t="e">
        <f>IF(#REF!="","",#REF!)</f>
        <v>#REF!</v>
      </c>
      <c r="E193" s="125" t="e">
        <f>IF(#REF!="","",#REF!)</f>
        <v>#REF!</v>
      </c>
      <c r="F193" s="125" t="e">
        <f>IF(#REF!="","",#REF!)</f>
        <v>#REF!</v>
      </c>
      <c r="G193" s="125" t="e">
        <f>IF(#REF!="","",#REF!)</f>
        <v>#REF!</v>
      </c>
      <c r="H193" s="125" t="e">
        <f>IF(#REF!="","",CONCATENATE(#REF!," - ",#REF!))</f>
        <v>#REF!</v>
      </c>
      <c r="I193" s="125" t="e">
        <f>IF(#REF!="","",#REF!)</f>
        <v>#REF!</v>
      </c>
      <c r="J193" s="125" t="e">
        <f>IF(#REF!="","",#REF!)</f>
        <v>#REF!</v>
      </c>
      <c r="K193" s="125" t="e">
        <f>IF(#REF!="","",#REF!)</f>
        <v>#REF!</v>
      </c>
      <c r="L193" s="125" t="e">
        <f>IF(#REF!="","",#REF!)</f>
        <v>#REF!</v>
      </c>
      <c r="M193" s="129" t="e">
        <f>IF(#REF!="","",#REF!)</f>
        <v>#REF!</v>
      </c>
      <c r="N193" s="130" t="e">
        <f>IF(#REF!="","",#REF!)</f>
        <v>#REF!</v>
      </c>
      <c r="O193" s="125" t="e">
        <f>IF(#REF!="","",#REF!)</f>
        <v>#REF!</v>
      </c>
      <c r="P193" s="125" t="e">
        <f>IF(#REF!="","",#REF!)</f>
        <v>#REF!</v>
      </c>
      <c r="Q193" s="125" t="e">
        <f>IF(#REF!="","",#REF!)</f>
        <v>#REF!</v>
      </c>
      <c r="R193" s="125" t="e">
        <f>IF(#REF!="","",#REF!)</f>
        <v>#REF!</v>
      </c>
      <c r="S193" s="129" t="e">
        <f>IF(#REF!="","",#REF!)</f>
        <v>#REF!</v>
      </c>
      <c r="T193" s="134" t="e">
        <f>IF(#REF!="","",IF(#REF!="#N/A","NO","SI"))</f>
        <v>#REF!</v>
      </c>
      <c r="U193" s="134" t="e">
        <f>#REF!</f>
        <v>#REF!</v>
      </c>
      <c r="V193" s="134" t="e">
        <f t="shared" si="9"/>
        <v>#REF!</v>
      </c>
      <c r="W193" s="134" t="e">
        <f t="shared" si="10"/>
        <v>#REF!</v>
      </c>
      <c r="X193" s="134" t="e">
        <f>IF(U193="","",VLOOKUP(U193,TRD!$F$5:$G$349,2,FALSE))</f>
        <v>#REF!</v>
      </c>
      <c r="Y193" s="134" t="e">
        <f>IF(U193="","",VLOOKUP(U193,TRD!$F$5:$T$349,5,FALSE))</f>
        <v>#REF!</v>
      </c>
      <c r="Z193" s="134" t="e">
        <f>IF(U193="","",VLOOKUP(U193,TRD_ORI!$E:$S,10,FALSE))</f>
        <v>#REF!</v>
      </c>
      <c r="AA193" s="134" t="e">
        <f>IF(U193="","",VLOOKUP(U193,TRD!F191:T535,15,FALSE))</f>
        <v>#REF!</v>
      </c>
    </row>
    <row r="194" spans="2:27" ht="135">
      <c r="B194" s="193" t="e">
        <f>IF(#REF!="","",#REF!)</f>
        <v>#REF!</v>
      </c>
      <c r="C194" s="125" t="e">
        <f>IF(#REF!="","",#REF!)</f>
        <v>#REF!</v>
      </c>
      <c r="D194" s="125" t="e">
        <f>IF(#REF!="","",#REF!)</f>
        <v>#REF!</v>
      </c>
      <c r="E194" s="125" t="e">
        <f>IF(#REF!="","",#REF!)</f>
        <v>#REF!</v>
      </c>
      <c r="F194" s="125" t="e">
        <f>IF(#REF!="","",#REF!)</f>
        <v>#REF!</v>
      </c>
      <c r="G194" s="125" t="e">
        <f>IF(#REF!="","",#REF!)</f>
        <v>#REF!</v>
      </c>
      <c r="H194" s="125" t="e">
        <f>IF(#REF!="","",CONCATENATE(#REF!," - ",#REF!))</f>
        <v>#REF!</v>
      </c>
      <c r="I194" s="125" t="e">
        <f>IF(#REF!="","",#REF!)</f>
        <v>#REF!</v>
      </c>
      <c r="J194" s="125" t="e">
        <f>IF(#REF!="","",#REF!)</f>
        <v>#REF!</v>
      </c>
      <c r="K194" s="125" t="e">
        <f>IF(#REF!="","",#REF!)</f>
        <v>#REF!</v>
      </c>
      <c r="L194" s="125" t="e">
        <f>IF(#REF!="","",#REF!)</f>
        <v>#REF!</v>
      </c>
      <c r="M194" s="129" t="e">
        <f>IF(#REF!="","",#REF!)</f>
        <v>#REF!</v>
      </c>
      <c r="N194" s="130" t="e">
        <f>IF(#REF!="","",#REF!)</f>
        <v>#REF!</v>
      </c>
      <c r="O194" s="125" t="e">
        <f>IF(#REF!="","",#REF!)</f>
        <v>#REF!</v>
      </c>
      <c r="P194" s="125" t="e">
        <f>IF(#REF!="","",#REF!)</f>
        <v>#REF!</v>
      </c>
      <c r="Q194" s="125" t="e">
        <f>IF(#REF!="","",#REF!)</f>
        <v>#REF!</v>
      </c>
      <c r="R194" s="125" t="e">
        <f>IF(#REF!="","",#REF!)</f>
        <v>#REF!</v>
      </c>
      <c r="S194" s="129" t="e">
        <f>IF(#REF!="","",#REF!)</f>
        <v>#REF!</v>
      </c>
      <c r="T194" s="134" t="e">
        <f>IF(#REF!="","",IF(#REF!="#N/A","NO","SI"))</f>
        <v>#REF!</v>
      </c>
      <c r="U194" s="134" t="e">
        <f>#REF!</f>
        <v>#REF!</v>
      </c>
      <c r="V194" s="134" t="e">
        <f t="shared" si="9"/>
        <v>#REF!</v>
      </c>
      <c r="W194" s="134" t="e">
        <f t="shared" si="10"/>
        <v>#REF!</v>
      </c>
      <c r="X194" s="134" t="e">
        <f>IF(U194="","",VLOOKUP(U194,TRD!$F$5:$G$349,2,FALSE))</f>
        <v>#REF!</v>
      </c>
      <c r="Y194" s="134" t="e">
        <f>IF(U194="","",VLOOKUP(U194,TRD!$F$5:$T$349,5,FALSE))</f>
        <v>#REF!</v>
      </c>
      <c r="Z194" s="134" t="e">
        <f>IF(U194="","",VLOOKUP(U194,TRD_ORI!$E:$S,10,FALSE))</f>
        <v>#REF!</v>
      </c>
      <c r="AA194" s="134" t="e">
        <f>IF(U194="","",VLOOKUP(U194,TRD!F192:T536,15,FALSE))</f>
        <v>#REF!</v>
      </c>
    </row>
    <row r="195" spans="2:27" ht="210">
      <c r="B195" s="193" t="e">
        <f>IF(#REF!="","",#REF!)</f>
        <v>#REF!</v>
      </c>
      <c r="C195" s="125" t="e">
        <f>IF(#REF!="","",#REF!)</f>
        <v>#REF!</v>
      </c>
      <c r="D195" s="125" t="e">
        <f>IF(#REF!="","",#REF!)</f>
        <v>#REF!</v>
      </c>
      <c r="E195" s="125" t="e">
        <f>IF(#REF!="","",#REF!)</f>
        <v>#REF!</v>
      </c>
      <c r="F195" s="125" t="e">
        <f>IF(#REF!="","",#REF!)</f>
        <v>#REF!</v>
      </c>
      <c r="G195" s="125" t="e">
        <f>IF(#REF!="","",#REF!)</f>
        <v>#REF!</v>
      </c>
      <c r="H195" s="125" t="e">
        <f>IF(#REF!="","",CONCATENATE(#REF!," - ",#REF!))</f>
        <v>#REF!</v>
      </c>
      <c r="I195" s="125" t="e">
        <f>IF(#REF!="","",#REF!)</f>
        <v>#REF!</v>
      </c>
      <c r="J195" s="125" t="e">
        <f>IF(#REF!="","",#REF!)</f>
        <v>#REF!</v>
      </c>
      <c r="K195" s="125" t="e">
        <f>IF(#REF!="","",#REF!)</f>
        <v>#REF!</v>
      </c>
      <c r="L195" s="125" t="e">
        <f>IF(#REF!="","",#REF!)</f>
        <v>#REF!</v>
      </c>
      <c r="M195" s="129" t="e">
        <f>IF(#REF!="","",#REF!)</f>
        <v>#REF!</v>
      </c>
      <c r="N195" s="130" t="e">
        <f>IF(#REF!="","",#REF!)</f>
        <v>#REF!</v>
      </c>
      <c r="O195" s="125" t="e">
        <f>IF(#REF!="","",#REF!)</f>
        <v>#REF!</v>
      </c>
      <c r="P195" s="125" t="e">
        <f>IF(#REF!="","",#REF!)</f>
        <v>#REF!</v>
      </c>
      <c r="Q195" s="125" t="e">
        <f>IF(#REF!="","",#REF!)</f>
        <v>#REF!</v>
      </c>
      <c r="R195" s="125" t="e">
        <f>IF(#REF!="","",#REF!)</f>
        <v>#REF!</v>
      </c>
      <c r="S195" s="129" t="e">
        <f>IF(#REF!="","",#REF!)</f>
        <v>#REF!</v>
      </c>
      <c r="T195" s="134" t="e">
        <f>IF(#REF!="","",IF(#REF!="#N/A","NO","SI"))</f>
        <v>#REF!</v>
      </c>
      <c r="U195" s="134" t="e">
        <f>#REF!</f>
        <v>#REF!</v>
      </c>
      <c r="V195" s="134" t="e">
        <f t="shared" si="9"/>
        <v>#REF!</v>
      </c>
      <c r="W195" s="134" t="e">
        <f t="shared" si="10"/>
        <v>#REF!</v>
      </c>
      <c r="X195" s="134" t="e">
        <f>IF(U195="","",VLOOKUP(U195,TRD!$F$5:$G$349,2,FALSE))</f>
        <v>#REF!</v>
      </c>
      <c r="Y195" s="134" t="e">
        <f>IF(U195="","",VLOOKUP(U195,TRD!$F$5:$T$349,5,FALSE))</f>
        <v>#REF!</v>
      </c>
      <c r="Z195" s="134" t="e">
        <f>IF(U195="","",VLOOKUP(U195,TRD_ORI!$E:$S,10,FALSE))</f>
        <v>#REF!</v>
      </c>
      <c r="AA195" s="134" t="e">
        <f>IF(U195="","",VLOOKUP(U195,TRD!F193:T537,15,FALSE))</f>
        <v>#REF!</v>
      </c>
    </row>
    <row r="196" spans="2:27" ht="165">
      <c r="B196" s="193" t="e">
        <f>IF(#REF!="","",#REF!)</f>
        <v>#REF!</v>
      </c>
      <c r="C196" s="125" t="e">
        <f>IF(#REF!="","",#REF!)</f>
        <v>#REF!</v>
      </c>
      <c r="D196" s="125" t="e">
        <f>IF(#REF!="","",#REF!)</f>
        <v>#REF!</v>
      </c>
      <c r="E196" s="125" t="e">
        <f>IF(#REF!="","",#REF!)</f>
        <v>#REF!</v>
      </c>
      <c r="F196" s="125" t="e">
        <f>IF(#REF!="","",#REF!)</f>
        <v>#REF!</v>
      </c>
      <c r="G196" s="125" t="e">
        <f>IF(#REF!="","",#REF!)</f>
        <v>#REF!</v>
      </c>
      <c r="H196" s="125" t="e">
        <f>IF(#REF!="","",CONCATENATE(#REF!," - ",#REF!))</f>
        <v>#REF!</v>
      </c>
      <c r="I196" s="125" t="e">
        <f>IF(#REF!="","",#REF!)</f>
        <v>#REF!</v>
      </c>
      <c r="J196" s="125" t="e">
        <f>IF(#REF!="","",#REF!)</f>
        <v>#REF!</v>
      </c>
      <c r="K196" s="125" t="e">
        <f>IF(#REF!="","",#REF!)</f>
        <v>#REF!</v>
      </c>
      <c r="L196" s="125" t="e">
        <f>IF(#REF!="","",#REF!)</f>
        <v>#REF!</v>
      </c>
      <c r="M196" s="129" t="e">
        <f>IF(#REF!="","",#REF!)</f>
        <v>#REF!</v>
      </c>
      <c r="N196" s="130" t="e">
        <f>IF(#REF!="","",#REF!)</f>
        <v>#REF!</v>
      </c>
      <c r="O196" s="125" t="e">
        <f>IF(#REF!="","",#REF!)</f>
        <v>#REF!</v>
      </c>
      <c r="P196" s="125" t="e">
        <f>IF(#REF!="","",#REF!)</f>
        <v>#REF!</v>
      </c>
      <c r="Q196" s="125" t="e">
        <f>IF(#REF!="","",#REF!)</f>
        <v>#REF!</v>
      </c>
      <c r="R196" s="125" t="e">
        <f>IF(#REF!="","",#REF!)</f>
        <v>#REF!</v>
      </c>
      <c r="S196" s="129" t="e">
        <f>IF(#REF!="","",#REF!)</f>
        <v>#REF!</v>
      </c>
      <c r="T196" s="134" t="e">
        <f>IF(#REF!="","",IF(#REF!="#N/A","NO","SI"))</f>
        <v>#REF!</v>
      </c>
      <c r="U196" s="134" t="e">
        <f>#REF!</f>
        <v>#REF!</v>
      </c>
      <c r="V196" s="134" t="e">
        <f t="shared" si="9"/>
        <v>#REF!</v>
      </c>
      <c r="W196" s="134" t="e">
        <f t="shared" si="10"/>
        <v>#REF!</v>
      </c>
      <c r="X196" s="134" t="e">
        <f>IF(U196="","",VLOOKUP(U196,TRD!$F$5:$G$349,2,FALSE))</f>
        <v>#REF!</v>
      </c>
      <c r="Y196" s="134" t="e">
        <f>IF(U196="","",VLOOKUP(U196,TRD!$F$5:$T$349,5,FALSE))</f>
        <v>#REF!</v>
      </c>
      <c r="Z196" s="134" t="e">
        <f>IF(U196="","",VLOOKUP(U196,TRD_ORI!$E:$S,10,FALSE))</f>
        <v>#REF!</v>
      </c>
      <c r="AA196" s="134" t="e">
        <f>IF(U196="","",VLOOKUP(U196,TRD!F194:T538,15,FALSE))</f>
        <v>#REF!</v>
      </c>
    </row>
    <row r="197" spans="2:27" ht="225">
      <c r="B197" s="193" t="e">
        <f>IF(#REF!="","",#REF!)</f>
        <v>#REF!</v>
      </c>
      <c r="C197" s="125" t="e">
        <f>IF(#REF!="","",#REF!)</f>
        <v>#REF!</v>
      </c>
      <c r="D197" s="125" t="e">
        <f>IF(#REF!="","",#REF!)</f>
        <v>#REF!</v>
      </c>
      <c r="E197" s="125" t="e">
        <f>IF(#REF!="","",#REF!)</f>
        <v>#REF!</v>
      </c>
      <c r="F197" s="125" t="e">
        <f>IF(#REF!="","",#REF!)</f>
        <v>#REF!</v>
      </c>
      <c r="G197" s="125" t="e">
        <f>IF(#REF!="","",#REF!)</f>
        <v>#REF!</v>
      </c>
      <c r="H197" s="125" t="e">
        <f>IF(#REF!="","",CONCATENATE(#REF!," - ",#REF!))</f>
        <v>#REF!</v>
      </c>
      <c r="I197" s="125" t="e">
        <f>IF(#REF!="","",#REF!)</f>
        <v>#REF!</v>
      </c>
      <c r="J197" s="125" t="e">
        <f>IF(#REF!="","",#REF!)</f>
        <v>#REF!</v>
      </c>
      <c r="K197" s="125" t="e">
        <f>IF(#REF!="","",#REF!)</f>
        <v>#REF!</v>
      </c>
      <c r="L197" s="125" t="e">
        <f>IF(#REF!="","",#REF!)</f>
        <v>#REF!</v>
      </c>
      <c r="M197" s="129" t="e">
        <f>IF(#REF!="","",#REF!)</f>
        <v>#REF!</v>
      </c>
      <c r="N197" s="130" t="e">
        <f>IF(#REF!="","",#REF!)</f>
        <v>#REF!</v>
      </c>
      <c r="O197" s="125" t="e">
        <f>IF(#REF!="","",#REF!)</f>
        <v>#REF!</v>
      </c>
      <c r="P197" s="125" t="e">
        <f>IF(#REF!="","",#REF!)</f>
        <v>#REF!</v>
      </c>
      <c r="Q197" s="125" t="e">
        <f>IF(#REF!="","",#REF!)</f>
        <v>#REF!</v>
      </c>
      <c r="R197" s="125" t="e">
        <f>IF(#REF!="","",#REF!)</f>
        <v>#REF!</v>
      </c>
      <c r="S197" s="129" t="e">
        <f>IF(#REF!="","",#REF!)</f>
        <v>#REF!</v>
      </c>
      <c r="T197" s="134" t="e">
        <f>IF(#REF!="","",IF(#REF!="#N/A","NO","SI"))</f>
        <v>#REF!</v>
      </c>
      <c r="U197" s="134" t="e">
        <f>#REF!</f>
        <v>#REF!</v>
      </c>
      <c r="V197" s="134" t="e">
        <f t="shared" si="9"/>
        <v>#REF!</v>
      </c>
      <c r="W197" s="134" t="e">
        <f t="shared" si="10"/>
        <v>#REF!</v>
      </c>
      <c r="X197" s="134" t="e">
        <f>IF(U197="","",VLOOKUP(U197,TRD!$F$5:$G$349,2,FALSE))</f>
        <v>#REF!</v>
      </c>
      <c r="Y197" s="134" t="e">
        <f>IF(U197="","",VLOOKUP(U197,TRD!$F$5:$T$349,5,FALSE))</f>
        <v>#REF!</v>
      </c>
      <c r="Z197" s="134" t="e">
        <f>IF(U197="","",VLOOKUP(U197,TRD_ORI!$E:$S,10,FALSE))</f>
        <v>#REF!</v>
      </c>
      <c r="AA197" s="134" t="e">
        <f>IF(U197="","",VLOOKUP(U197,TRD!F195:T539,15,FALSE))</f>
        <v>#REF!</v>
      </c>
    </row>
    <row r="198" spans="2:27" ht="345">
      <c r="B198" s="193" t="e">
        <f>IF(#REF!="","",#REF!)</f>
        <v>#REF!</v>
      </c>
      <c r="C198" s="125" t="e">
        <f>IF(#REF!="","",#REF!)</f>
        <v>#REF!</v>
      </c>
      <c r="D198" s="125" t="e">
        <f>IF(#REF!="","",#REF!)</f>
        <v>#REF!</v>
      </c>
      <c r="E198" s="125" t="e">
        <f>IF(#REF!="","",#REF!)</f>
        <v>#REF!</v>
      </c>
      <c r="F198" s="125" t="e">
        <f>IF(#REF!="","",#REF!)</f>
        <v>#REF!</v>
      </c>
      <c r="G198" s="125" t="e">
        <f>IF(#REF!="","",#REF!)</f>
        <v>#REF!</v>
      </c>
      <c r="H198" s="125" t="e">
        <f>IF(#REF!="","",CONCATENATE(#REF!," - ",#REF!))</f>
        <v>#REF!</v>
      </c>
      <c r="I198" s="125" t="e">
        <f>IF(#REF!="","",#REF!)</f>
        <v>#REF!</v>
      </c>
      <c r="J198" s="125" t="e">
        <f>IF(#REF!="","",#REF!)</f>
        <v>#REF!</v>
      </c>
      <c r="K198" s="125" t="e">
        <f>IF(#REF!="","",#REF!)</f>
        <v>#REF!</v>
      </c>
      <c r="L198" s="125" t="e">
        <f>IF(#REF!="","",#REF!)</f>
        <v>#REF!</v>
      </c>
      <c r="M198" s="129" t="e">
        <f>IF(#REF!="","",#REF!)</f>
        <v>#REF!</v>
      </c>
      <c r="N198" s="130" t="e">
        <f>IF(#REF!="","",#REF!)</f>
        <v>#REF!</v>
      </c>
      <c r="O198" s="125" t="e">
        <f>IF(#REF!="","",#REF!)</f>
        <v>#REF!</v>
      </c>
      <c r="P198" s="125" t="e">
        <f>IF(#REF!="","",#REF!)</f>
        <v>#REF!</v>
      </c>
      <c r="Q198" s="125" t="e">
        <f>IF(#REF!="","",#REF!)</f>
        <v>#REF!</v>
      </c>
      <c r="R198" s="125" t="e">
        <f>IF(#REF!="","",#REF!)</f>
        <v>#REF!</v>
      </c>
      <c r="S198" s="129" t="e">
        <f>IF(#REF!="","",#REF!)</f>
        <v>#REF!</v>
      </c>
      <c r="T198" s="134" t="e">
        <f>IF(#REF!="","",IF(#REF!="#N/A","NO","SI"))</f>
        <v>#REF!</v>
      </c>
      <c r="U198" s="134" t="e">
        <f>#REF!</f>
        <v>#REF!</v>
      </c>
      <c r="V198" s="134" t="e">
        <f t="shared" ref="V198:V261" si="11">LEFT(U198,4)</f>
        <v>#REF!</v>
      </c>
      <c r="W198" s="134" t="e">
        <f t="shared" ref="W198:W261" si="12">RIGHT(U198,4)</f>
        <v>#REF!</v>
      </c>
      <c r="X198" s="134" t="e">
        <f>IF(U198="","",VLOOKUP(U198,TRD!$F$5:$G$349,2,FALSE))</f>
        <v>#REF!</v>
      </c>
      <c r="Y198" s="134" t="e">
        <f>IF(U198="","",VLOOKUP(U198,TRD!$F$5:$T$349,5,FALSE))</f>
        <v>#REF!</v>
      </c>
      <c r="Z198" s="134" t="e">
        <f>IF(U198="","",VLOOKUP(U198,TRD_ORI!$E:$S,10,FALSE))</f>
        <v>#REF!</v>
      </c>
      <c r="AA198" s="134" t="e">
        <f>IF(U198="","",VLOOKUP(U198,TRD!F196:T540,15,FALSE))</f>
        <v>#REF!</v>
      </c>
    </row>
    <row r="199" spans="2:27" ht="135">
      <c r="B199" s="193" t="e">
        <f>IF(#REF!="","",#REF!)</f>
        <v>#REF!</v>
      </c>
      <c r="C199" s="125" t="e">
        <f>IF(#REF!="","",#REF!)</f>
        <v>#REF!</v>
      </c>
      <c r="D199" s="125" t="e">
        <f>IF(#REF!="","",#REF!)</f>
        <v>#REF!</v>
      </c>
      <c r="E199" s="125" t="e">
        <f>IF(#REF!="","",#REF!)</f>
        <v>#REF!</v>
      </c>
      <c r="F199" s="125" t="e">
        <f>IF(#REF!="","",#REF!)</f>
        <v>#REF!</v>
      </c>
      <c r="G199" s="125" t="e">
        <f>IF(#REF!="","",#REF!)</f>
        <v>#REF!</v>
      </c>
      <c r="H199" s="125" t="e">
        <f>IF(#REF!="","",CONCATENATE(#REF!," - ",#REF!))</f>
        <v>#REF!</v>
      </c>
      <c r="I199" s="125" t="e">
        <f>IF(#REF!="","",#REF!)</f>
        <v>#REF!</v>
      </c>
      <c r="J199" s="125" t="e">
        <f>IF(#REF!="","",#REF!)</f>
        <v>#REF!</v>
      </c>
      <c r="K199" s="125" t="e">
        <f>IF(#REF!="","",#REF!)</f>
        <v>#REF!</v>
      </c>
      <c r="L199" s="125" t="e">
        <f>IF(#REF!="","",#REF!)</f>
        <v>#REF!</v>
      </c>
      <c r="M199" s="129" t="e">
        <f>IF(#REF!="","",#REF!)</f>
        <v>#REF!</v>
      </c>
      <c r="N199" s="130" t="e">
        <f>IF(#REF!="","",#REF!)</f>
        <v>#REF!</v>
      </c>
      <c r="O199" s="125" t="e">
        <f>IF(#REF!="","",#REF!)</f>
        <v>#REF!</v>
      </c>
      <c r="P199" s="125" t="e">
        <f>IF(#REF!="","",#REF!)</f>
        <v>#REF!</v>
      </c>
      <c r="Q199" s="125" t="e">
        <f>IF(#REF!="","",#REF!)</f>
        <v>#REF!</v>
      </c>
      <c r="R199" s="125" t="e">
        <f>IF(#REF!="","",#REF!)</f>
        <v>#REF!</v>
      </c>
      <c r="S199" s="129" t="e">
        <f>IF(#REF!="","",#REF!)</f>
        <v>#REF!</v>
      </c>
      <c r="T199" s="134" t="e">
        <f>IF(#REF!="","",IF(#REF!="#N/A","NO","SI"))</f>
        <v>#REF!</v>
      </c>
      <c r="U199" s="134" t="e">
        <f>#REF!</f>
        <v>#REF!</v>
      </c>
      <c r="V199" s="134" t="e">
        <f t="shared" si="11"/>
        <v>#REF!</v>
      </c>
      <c r="W199" s="134" t="e">
        <f t="shared" si="12"/>
        <v>#REF!</v>
      </c>
      <c r="X199" s="134" t="e">
        <f>IF(U199="","",VLOOKUP(U199,TRD!$F$5:$G$349,2,FALSE))</f>
        <v>#REF!</v>
      </c>
      <c r="Y199" s="134" t="e">
        <f>IF(U199="","",VLOOKUP(U199,TRD!$F$5:$T$349,5,FALSE))</f>
        <v>#REF!</v>
      </c>
      <c r="Z199" s="134" t="e">
        <f>IF(U199="","",VLOOKUP(U199,TRD_ORI!$E:$S,10,FALSE))</f>
        <v>#REF!</v>
      </c>
      <c r="AA199" s="134" t="e">
        <f>IF(U199="","",VLOOKUP(U199,TRD!F197:T541,15,FALSE))</f>
        <v>#REF!</v>
      </c>
    </row>
    <row r="200" spans="2:27" ht="105">
      <c r="B200" s="193" t="e">
        <f>IF(#REF!="","",#REF!)</f>
        <v>#REF!</v>
      </c>
      <c r="C200" s="125" t="e">
        <f>IF(#REF!="","",#REF!)</f>
        <v>#REF!</v>
      </c>
      <c r="D200" s="125" t="e">
        <f>IF(#REF!="","",#REF!)</f>
        <v>#REF!</v>
      </c>
      <c r="E200" s="125" t="e">
        <f>IF(#REF!="","",#REF!)</f>
        <v>#REF!</v>
      </c>
      <c r="F200" s="125" t="e">
        <f>IF(#REF!="","",#REF!)</f>
        <v>#REF!</v>
      </c>
      <c r="G200" s="125" t="e">
        <f>IF(#REF!="","",#REF!)</f>
        <v>#REF!</v>
      </c>
      <c r="H200" s="125" t="e">
        <f>IF(#REF!="","",CONCATENATE(#REF!," - ",#REF!))</f>
        <v>#REF!</v>
      </c>
      <c r="I200" s="125" t="e">
        <f>IF(#REF!="","",#REF!)</f>
        <v>#REF!</v>
      </c>
      <c r="J200" s="125" t="e">
        <f>IF(#REF!="","",#REF!)</f>
        <v>#REF!</v>
      </c>
      <c r="K200" s="125" t="e">
        <f>IF(#REF!="","",#REF!)</f>
        <v>#REF!</v>
      </c>
      <c r="L200" s="125" t="e">
        <f>IF(#REF!="","",#REF!)</f>
        <v>#REF!</v>
      </c>
      <c r="M200" s="129" t="e">
        <f>IF(#REF!="","",#REF!)</f>
        <v>#REF!</v>
      </c>
      <c r="N200" s="130" t="e">
        <f>IF(#REF!="","",#REF!)</f>
        <v>#REF!</v>
      </c>
      <c r="O200" s="125" t="e">
        <f>IF(#REF!="","",#REF!)</f>
        <v>#REF!</v>
      </c>
      <c r="P200" s="125" t="e">
        <f>IF(#REF!="","",#REF!)</f>
        <v>#REF!</v>
      </c>
      <c r="Q200" s="125" t="e">
        <f>IF(#REF!="","",#REF!)</f>
        <v>#REF!</v>
      </c>
      <c r="R200" s="125" t="e">
        <f>IF(#REF!="","",#REF!)</f>
        <v>#REF!</v>
      </c>
      <c r="S200" s="129" t="e">
        <f>IF(#REF!="","",#REF!)</f>
        <v>#REF!</v>
      </c>
      <c r="T200" s="134" t="e">
        <f>IF(#REF!="","",IF(#REF!="#N/A","NO","SI"))</f>
        <v>#REF!</v>
      </c>
      <c r="U200" s="134" t="e">
        <f>#REF!</f>
        <v>#REF!</v>
      </c>
      <c r="V200" s="134" t="e">
        <f t="shared" si="11"/>
        <v>#REF!</v>
      </c>
      <c r="W200" s="134" t="e">
        <f t="shared" si="12"/>
        <v>#REF!</v>
      </c>
      <c r="X200" s="134" t="e">
        <f>IF(U200="","",VLOOKUP(U200,TRD!$F$5:$G$349,2,FALSE))</f>
        <v>#REF!</v>
      </c>
      <c r="Y200" s="134" t="e">
        <f>IF(U200="","",VLOOKUP(U200,TRD!$F$5:$T$349,5,FALSE))</f>
        <v>#REF!</v>
      </c>
      <c r="Z200" s="134" t="e">
        <f>IF(U200="","",VLOOKUP(U200,TRD_ORI!$E:$S,10,FALSE))</f>
        <v>#REF!</v>
      </c>
      <c r="AA200" s="134" t="e">
        <f>IF(U200="","",VLOOKUP(U200,TRD!F198:T542,15,FALSE))</f>
        <v>#REF!</v>
      </c>
    </row>
    <row r="201" spans="2:27" ht="60">
      <c r="B201" s="193" t="e">
        <f>IF(#REF!="","",#REF!)</f>
        <v>#REF!</v>
      </c>
      <c r="C201" s="125" t="e">
        <f>IF(#REF!="","",#REF!)</f>
        <v>#REF!</v>
      </c>
      <c r="D201" s="125" t="e">
        <f>IF(#REF!="","",#REF!)</f>
        <v>#REF!</v>
      </c>
      <c r="E201" s="125" t="e">
        <f>IF(#REF!="","",#REF!)</f>
        <v>#REF!</v>
      </c>
      <c r="F201" s="125" t="e">
        <f>IF(#REF!="","",#REF!)</f>
        <v>#REF!</v>
      </c>
      <c r="G201" s="125" t="e">
        <f>IF(#REF!="","",#REF!)</f>
        <v>#REF!</v>
      </c>
      <c r="H201" s="125" t="e">
        <f>IF(#REF!="","",CONCATENATE(#REF!," - ",#REF!))</f>
        <v>#REF!</v>
      </c>
      <c r="I201" s="125" t="e">
        <f>IF(#REF!="","",#REF!)</f>
        <v>#REF!</v>
      </c>
      <c r="J201" s="125" t="e">
        <f>IF(#REF!="","",#REF!)</f>
        <v>#REF!</v>
      </c>
      <c r="K201" s="125" t="e">
        <f>IF(#REF!="","",#REF!)</f>
        <v>#REF!</v>
      </c>
      <c r="L201" s="125" t="e">
        <f>IF(#REF!="","",#REF!)</f>
        <v>#REF!</v>
      </c>
      <c r="M201" s="129" t="e">
        <f>IF(#REF!="","",#REF!)</f>
        <v>#REF!</v>
      </c>
      <c r="N201" s="130" t="e">
        <f>IF(#REF!="","",#REF!)</f>
        <v>#REF!</v>
      </c>
      <c r="O201" s="125" t="e">
        <f>IF(#REF!="","",#REF!)</f>
        <v>#REF!</v>
      </c>
      <c r="P201" s="125" t="e">
        <f>IF(#REF!="","",#REF!)</f>
        <v>#REF!</v>
      </c>
      <c r="Q201" s="125" t="e">
        <f>IF(#REF!="","",#REF!)</f>
        <v>#REF!</v>
      </c>
      <c r="R201" s="125" t="e">
        <f>IF(#REF!="","",#REF!)</f>
        <v>#REF!</v>
      </c>
      <c r="S201" s="129" t="e">
        <f>IF(#REF!="","",#REF!)</f>
        <v>#REF!</v>
      </c>
      <c r="T201" s="134" t="e">
        <f>IF(#REF!="","",IF(#REF!="#N/A","NO","SI"))</f>
        <v>#REF!</v>
      </c>
      <c r="U201" s="134" t="e">
        <f>#REF!</f>
        <v>#REF!</v>
      </c>
      <c r="V201" s="134" t="e">
        <f t="shared" si="11"/>
        <v>#REF!</v>
      </c>
      <c r="W201" s="134" t="e">
        <f t="shared" si="12"/>
        <v>#REF!</v>
      </c>
      <c r="X201" s="134" t="e">
        <f>IF(U201="","",VLOOKUP(U201,TRD!$F$5:$G$349,2,FALSE))</f>
        <v>#REF!</v>
      </c>
      <c r="Y201" s="134" t="e">
        <f>IF(U201="","",VLOOKUP(U201,TRD!$F$5:$T$349,5,FALSE))</f>
        <v>#REF!</v>
      </c>
      <c r="Z201" s="134" t="e">
        <f>IF(U201="","",VLOOKUP(U201,TRD_ORI!$E:$S,10,FALSE))</f>
        <v>#REF!</v>
      </c>
      <c r="AA201" s="134" t="e">
        <f>IF(U201="","",VLOOKUP(U201,TRD!F199:T543,15,FALSE))</f>
        <v>#REF!</v>
      </c>
    </row>
    <row r="202" spans="2:27" ht="409.5">
      <c r="B202" s="193" t="e">
        <f>IF(#REF!="","",#REF!)</f>
        <v>#REF!</v>
      </c>
      <c r="C202" s="125" t="e">
        <f>IF(#REF!="","",#REF!)</f>
        <v>#REF!</v>
      </c>
      <c r="D202" s="125" t="e">
        <f>IF(#REF!="","",#REF!)</f>
        <v>#REF!</v>
      </c>
      <c r="E202" s="125" t="e">
        <f>IF(#REF!="","",#REF!)</f>
        <v>#REF!</v>
      </c>
      <c r="F202" s="125" t="e">
        <f>IF(#REF!="","",#REF!)</f>
        <v>#REF!</v>
      </c>
      <c r="G202" s="125" t="e">
        <f>IF(#REF!="","",#REF!)</f>
        <v>#REF!</v>
      </c>
      <c r="H202" s="125" t="e">
        <f>IF(#REF!="","",CONCATENATE(#REF!," - ",#REF!))</f>
        <v>#REF!</v>
      </c>
      <c r="I202" s="125" t="e">
        <f>IF(#REF!="","",#REF!)</f>
        <v>#REF!</v>
      </c>
      <c r="J202" s="125" t="e">
        <f>IF(#REF!="","",#REF!)</f>
        <v>#REF!</v>
      </c>
      <c r="K202" s="125" t="e">
        <f>IF(#REF!="","",#REF!)</f>
        <v>#REF!</v>
      </c>
      <c r="L202" s="125" t="e">
        <f>IF(#REF!="","",#REF!)</f>
        <v>#REF!</v>
      </c>
      <c r="M202" s="129" t="e">
        <f>IF(#REF!="","",#REF!)</f>
        <v>#REF!</v>
      </c>
      <c r="N202" s="130" t="e">
        <f>IF(#REF!="","",#REF!)</f>
        <v>#REF!</v>
      </c>
      <c r="O202" s="125" t="e">
        <f>IF(#REF!="","",#REF!)</f>
        <v>#REF!</v>
      </c>
      <c r="P202" s="125" t="e">
        <f>IF(#REF!="","",#REF!)</f>
        <v>#REF!</v>
      </c>
      <c r="Q202" s="125" t="e">
        <f>IF(#REF!="","",#REF!)</f>
        <v>#REF!</v>
      </c>
      <c r="R202" s="125" t="e">
        <f>IF(#REF!="","",#REF!)</f>
        <v>#REF!</v>
      </c>
      <c r="S202" s="129" t="e">
        <f>IF(#REF!="","",#REF!)</f>
        <v>#REF!</v>
      </c>
      <c r="T202" s="134" t="e">
        <f>IF(#REF!="","",IF(#REF!="#N/A","NO","SI"))</f>
        <v>#REF!</v>
      </c>
      <c r="U202" s="134" t="e">
        <f>#REF!</f>
        <v>#REF!</v>
      </c>
      <c r="V202" s="134" t="e">
        <f t="shared" si="11"/>
        <v>#REF!</v>
      </c>
      <c r="W202" s="134" t="e">
        <f t="shared" si="12"/>
        <v>#REF!</v>
      </c>
      <c r="X202" s="134" t="e">
        <f>IF(U202="","",VLOOKUP(U202,TRD!$F$5:$G$349,2,FALSE))</f>
        <v>#REF!</v>
      </c>
      <c r="Y202" s="134" t="e">
        <f>IF(U202="","",VLOOKUP(U202,TRD!$F$5:$T$349,5,FALSE))</f>
        <v>#REF!</v>
      </c>
      <c r="Z202" s="134" t="e">
        <f>IF(U202="","",VLOOKUP(U202,TRD_ORI!$E:$S,10,FALSE))</f>
        <v>#REF!</v>
      </c>
      <c r="AA202" s="134" t="e">
        <f>IF(U202="","",VLOOKUP(U202,TRD!F200:T544,15,FALSE))</f>
        <v>#REF!</v>
      </c>
    </row>
    <row r="203" spans="2:27" ht="409.5">
      <c r="B203" s="193" t="e">
        <f>IF(#REF!="","",#REF!)</f>
        <v>#REF!</v>
      </c>
      <c r="C203" s="125" t="e">
        <f>IF(#REF!="","",#REF!)</f>
        <v>#REF!</v>
      </c>
      <c r="D203" s="125" t="e">
        <f>IF(#REF!="","",#REF!)</f>
        <v>#REF!</v>
      </c>
      <c r="E203" s="125" t="e">
        <f>IF(#REF!="","",#REF!)</f>
        <v>#REF!</v>
      </c>
      <c r="F203" s="125" t="e">
        <f>IF(#REF!="","",#REF!)</f>
        <v>#REF!</v>
      </c>
      <c r="G203" s="125" t="e">
        <f>IF(#REF!="","",#REF!)</f>
        <v>#REF!</v>
      </c>
      <c r="H203" s="125" t="e">
        <f>IF(#REF!="","",CONCATENATE(#REF!," - ",#REF!))</f>
        <v>#REF!</v>
      </c>
      <c r="I203" s="125" t="e">
        <f>IF(#REF!="","",#REF!)</f>
        <v>#REF!</v>
      </c>
      <c r="J203" s="125" t="e">
        <f>IF(#REF!="","",#REF!)</f>
        <v>#REF!</v>
      </c>
      <c r="K203" s="125" t="e">
        <f>IF(#REF!="","",#REF!)</f>
        <v>#REF!</v>
      </c>
      <c r="L203" s="125" t="e">
        <f>IF(#REF!="","",#REF!)</f>
        <v>#REF!</v>
      </c>
      <c r="M203" s="129" t="e">
        <f>IF(#REF!="","",#REF!)</f>
        <v>#REF!</v>
      </c>
      <c r="N203" s="130" t="e">
        <f>IF(#REF!="","",#REF!)</f>
        <v>#REF!</v>
      </c>
      <c r="O203" s="125" t="e">
        <f>IF(#REF!="","",#REF!)</f>
        <v>#REF!</v>
      </c>
      <c r="P203" s="125" t="e">
        <f>IF(#REF!="","",#REF!)</f>
        <v>#REF!</v>
      </c>
      <c r="Q203" s="125" t="e">
        <f>IF(#REF!="","",#REF!)</f>
        <v>#REF!</v>
      </c>
      <c r="R203" s="125" t="e">
        <f>IF(#REF!="","",#REF!)</f>
        <v>#REF!</v>
      </c>
      <c r="S203" s="129" t="e">
        <f>IF(#REF!="","",#REF!)</f>
        <v>#REF!</v>
      </c>
      <c r="T203" s="134" t="e">
        <f>IF(#REF!="","",IF(#REF!="#N/A","NO","SI"))</f>
        <v>#REF!</v>
      </c>
      <c r="U203" s="134" t="e">
        <f>#REF!</f>
        <v>#REF!</v>
      </c>
      <c r="V203" s="134" t="e">
        <f t="shared" si="11"/>
        <v>#REF!</v>
      </c>
      <c r="W203" s="134" t="e">
        <f t="shared" si="12"/>
        <v>#REF!</v>
      </c>
      <c r="X203" s="134" t="e">
        <f>IF(U203="","",VLOOKUP(U203,TRD!$F$5:$G$349,2,FALSE))</f>
        <v>#REF!</v>
      </c>
      <c r="Y203" s="134" t="e">
        <f>IF(U203="","",VLOOKUP(U203,TRD!$F$5:$T$349,5,FALSE))</f>
        <v>#REF!</v>
      </c>
      <c r="Z203" s="134" t="e">
        <f>IF(U203="","",VLOOKUP(U203,TRD_ORI!$E:$S,10,FALSE))</f>
        <v>#REF!</v>
      </c>
      <c r="AA203" s="134" t="e">
        <f>IF(U203="","",VLOOKUP(U203,TRD!F201:T545,15,FALSE))</f>
        <v>#REF!</v>
      </c>
    </row>
    <row r="204" spans="2:27" ht="105">
      <c r="B204" s="193" t="e">
        <f>IF(#REF!="","",#REF!)</f>
        <v>#REF!</v>
      </c>
      <c r="C204" s="125" t="e">
        <f>IF(#REF!="","",#REF!)</f>
        <v>#REF!</v>
      </c>
      <c r="D204" s="125" t="e">
        <f>IF(#REF!="","",#REF!)</f>
        <v>#REF!</v>
      </c>
      <c r="E204" s="125" t="e">
        <f>IF(#REF!="","",#REF!)</f>
        <v>#REF!</v>
      </c>
      <c r="F204" s="125" t="e">
        <f>IF(#REF!="","",#REF!)</f>
        <v>#REF!</v>
      </c>
      <c r="G204" s="125" t="e">
        <f>IF(#REF!="","",#REF!)</f>
        <v>#REF!</v>
      </c>
      <c r="H204" s="125" t="e">
        <f>IF(#REF!="","",CONCATENATE(#REF!," - ",#REF!))</f>
        <v>#REF!</v>
      </c>
      <c r="I204" s="125" t="e">
        <f>IF(#REF!="","",#REF!)</f>
        <v>#REF!</v>
      </c>
      <c r="J204" s="125" t="e">
        <f>IF(#REF!="","",#REF!)</f>
        <v>#REF!</v>
      </c>
      <c r="K204" s="125" t="e">
        <f>IF(#REF!="","",#REF!)</f>
        <v>#REF!</v>
      </c>
      <c r="L204" s="125" t="e">
        <f>IF(#REF!="","",#REF!)</f>
        <v>#REF!</v>
      </c>
      <c r="M204" s="129" t="e">
        <f>IF(#REF!="","",#REF!)</f>
        <v>#REF!</v>
      </c>
      <c r="N204" s="130" t="e">
        <f>IF(#REF!="","",#REF!)</f>
        <v>#REF!</v>
      </c>
      <c r="O204" s="125" t="e">
        <f>IF(#REF!="","",#REF!)</f>
        <v>#REF!</v>
      </c>
      <c r="P204" s="125" t="e">
        <f>IF(#REF!="","",#REF!)</f>
        <v>#REF!</v>
      </c>
      <c r="Q204" s="125" t="e">
        <f>IF(#REF!="","",#REF!)</f>
        <v>#REF!</v>
      </c>
      <c r="R204" s="125" t="e">
        <f>IF(#REF!="","",#REF!)</f>
        <v>#REF!</v>
      </c>
      <c r="S204" s="129" t="e">
        <f>IF(#REF!="","",#REF!)</f>
        <v>#REF!</v>
      </c>
      <c r="T204" s="134" t="e">
        <f>IF(#REF!="","",IF(#REF!="#N/A","NO","SI"))</f>
        <v>#REF!</v>
      </c>
      <c r="U204" s="134" t="e">
        <f>#REF!</f>
        <v>#REF!</v>
      </c>
      <c r="V204" s="134" t="e">
        <f t="shared" si="11"/>
        <v>#REF!</v>
      </c>
      <c r="W204" s="134" t="e">
        <f t="shared" si="12"/>
        <v>#REF!</v>
      </c>
      <c r="X204" s="134" t="e">
        <f>IF(U204="","",VLOOKUP(U204,TRD!$F$5:$G$349,2,FALSE))</f>
        <v>#REF!</v>
      </c>
      <c r="Y204" s="134" t="e">
        <f>IF(U204="","",VLOOKUP(U204,TRD!$F$5:$T$349,5,FALSE))</f>
        <v>#REF!</v>
      </c>
      <c r="Z204" s="134" t="e">
        <f>IF(U204="","",VLOOKUP(U204,TRD_ORI!$E:$S,10,FALSE))</f>
        <v>#REF!</v>
      </c>
      <c r="AA204" s="134" t="e">
        <f>IF(U204="","",VLOOKUP(U204,TRD!F202:T546,15,FALSE))</f>
        <v>#REF!</v>
      </c>
    </row>
    <row r="205" spans="2:27" ht="300">
      <c r="B205" s="193" t="e">
        <f>IF(#REF!="","",#REF!)</f>
        <v>#REF!</v>
      </c>
      <c r="C205" s="125" t="e">
        <f>IF(#REF!="","",#REF!)</f>
        <v>#REF!</v>
      </c>
      <c r="D205" s="125" t="e">
        <f>IF(#REF!="","",#REF!)</f>
        <v>#REF!</v>
      </c>
      <c r="E205" s="125" t="e">
        <f>IF(#REF!="","",#REF!)</f>
        <v>#REF!</v>
      </c>
      <c r="F205" s="125" t="e">
        <f>IF(#REF!="","",#REF!)</f>
        <v>#REF!</v>
      </c>
      <c r="G205" s="125" t="e">
        <f>IF(#REF!="","",#REF!)</f>
        <v>#REF!</v>
      </c>
      <c r="H205" s="125" t="e">
        <f>IF(#REF!="","",CONCATENATE(#REF!," - ",#REF!))</f>
        <v>#REF!</v>
      </c>
      <c r="I205" s="125" t="e">
        <f>IF(#REF!="","",#REF!)</f>
        <v>#REF!</v>
      </c>
      <c r="J205" s="125" t="e">
        <f>IF(#REF!="","",#REF!)</f>
        <v>#REF!</v>
      </c>
      <c r="K205" s="125" t="e">
        <f>IF(#REF!="","",#REF!)</f>
        <v>#REF!</v>
      </c>
      <c r="L205" s="125" t="e">
        <f>IF(#REF!="","",#REF!)</f>
        <v>#REF!</v>
      </c>
      <c r="M205" s="129" t="e">
        <f>IF(#REF!="","",#REF!)</f>
        <v>#REF!</v>
      </c>
      <c r="N205" s="130" t="e">
        <f>IF(#REF!="","",#REF!)</f>
        <v>#REF!</v>
      </c>
      <c r="O205" s="125" t="e">
        <f>IF(#REF!="","",#REF!)</f>
        <v>#REF!</v>
      </c>
      <c r="P205" s="125" t="e">
        <f>IF(#REF!="","",#REF!)</f>
        <v>#REF!</v>
      </c>
      <c r="Q205" s="125" t="e">
        <f>IF(#REF!="","",#REF!)</f>
        <v>#REF!</v>
      </c>
      <c r="R205" s="125" t="e">
        <f>IF(#REF!="","",#REF!)</f>
        <v>#REF!</v>
      </c>
      <c r="S205" s="129" t="e">
        <f>IF(#REF!="","",#REF!)</f>
        <v>#REF!</v>
      </c>
      <c r="T205" s="134" t="e">
        <f>IF(#REF!="","",IF(#REF!="#N/A","NO","SI"))</f>
        <v>#REF!</v>
      </c>
      <c r="U205" s="134" t="e">
        <f>#REF!</f>
        <v>#REF!</v>
      </c>
      <c r="V205" s="134" t="e">
        <f t="shared" si="11"/>
        <v>#REF!</v>
      </c>
      <c r="W205" s="134" t="e">
        <f t="shared" si="12"/>
        <v>#REF!</v>
      </c>
      <c r="X205" s="134" t="e">
        <f>IF(U205="","",VLOOKUP(U205,TRD!$F$5:$G$349,2,FALSE))</f>
        <v>#REF!</v>
      </c>
      <c r="Y205" s="134" t="e">
        <f>IF(U205="","",VLOOKUP(U205,TRD!$F$5:$T$349,5,FALSE))</f>
        <v>#REF!</v>
      </c>
      <c r="Z205" s="134" t="e">
        <f>IF(U205="","",VLOOKUP(U205,TRD_ORI!$E:$S,10,FALSE))</f>
        <v>#REF!</v>
      </c>
      <c r="AA205" s="134" t="e">
        <f>IF(U205="","",VLOOKUP(U205,TRD!F203:T547,15,FALSE))</f>
        <v>#REF!</v>
      </c>
    </row>
    <row r="206" spans="2:27" ht="45">
      <c r="B206" s="193" t="e">
        <f>IF(#REF!="","",#REF!)</f>
        <v>#REF!</v>
      </c>
      <c r="C206" s="125" t="e">
        <f>IF(#REF!="","",#REF!)</f>
        <v>#REF!</v>
      </c>
      <c r="D206" s="125" t="e">
        <f>IF(#REF!="","",#REF!)</f>
        <v>#REF!</v>
      </c>
      <c r="E206" s="125" t="e">
        <f>IF(#REF!="","",#REF!)</f>
        <v>#REF!</v>
      </c>
      <c r="F206" s="125" t="e">
        <f>IF(#REF!="","",#REF!)</f>
        <v>#REF!</v>
      </c>
      <c r="G206" s="125" t="e">
        <f>IF(#REF!="","",#REF!)</f>
        <v>#REF!</v>
      </c>
      <c r="H206" s="125" t="e">
        <f>IF(#REF!="","",CONCATENATE(#REF!," - ",#REF!))</f>
        <v>#REF!</v>
      </c>
      <c r="I206" s="125" t="e">
        <f>IF(#REF!="","",#REF!)</f>
        <v>#REF!</v>
      </c>
      <c r="J206" s="125" t="e">
        <f>IF(#REF!="","",#REF!)</f>
        <v>#REF!</v>
      </c>
      <c r="K206" s="125" t="e">
        <f>IF(#REF!="","",#REF!)</f>
        <v>#REF!</v>
      </c>
      <c r="L206" s="125" t="e">
        <f>IF(#REF!="","",#REF!)</f>
        <v>#REF!</v>
      </c>
      <c r="M206" s="129" t="e">
        <f>IF(#REF!="","",#REF!)</f>
        <v>#REF!</v>
      </c>
      <c r="N206" s="130" t="e">
        <f>IF(#REF!="","",#REF!)</f>
        <v>#REF!</v>
      </c>
      <c r="O206" s="125" t="e">
        <f>IF(#REF!="","",#REF!)</f>
        <v>#REF!</v>
      </c>
      <c r="P206" s="125" t="e">
        <f>IF(#REF!="","",#REF!)</f>
        <v>#REF!</v>
      </c>
      <c r="Q206" s="125" t="e">
        <f>IF(#REF!="","",#REF!)</f>
        <v>#REF!</v>
      </c>
      <c r="R206" s="125" t="e">
        <f>IF(#REF!="","",#REF!)</f>
        <v>#REF!</v>
      </c>
      <c r="S206" s="129" t="e">
        <f>IF(#REF!="","",#REF!)</f>
        <v>#REF!</v>
      </c>
      <c r="T206" s="134" t="e">
        <f>IF(#REF!="","",IF(#REF!="#N/A","NO","SI"))</f>
        <v>#REF!</v>
      </c>
      <c r="U206" s="134" t="e">
        <f>#REF!</f>
        <v>#REF!</v>
      </c>
      <c r="V206" s="134" t="e">
        <f t="shared" si="11"/>
        <v>#REF!</v>
      </c>
      <c r="W206" s="134" t="e">
        <f t="shared" si="12"/>
        <v>#REF!</v>
      </c>
      <c r="X206" s="134" t="e">
        <f>IF(U206="","",VLOOKUP(U206,TRD!$F$5:$G$349,2,FALSE))</f>
        <v>#REF!</v>
      </c>
      <c r="Y206" s="134" t="e">
        <f>IF(U206="","",VLOOKUP(U206,TRD!$F$5:$T$349,5,FALSE))</f>
        <v>#REF!</v>
      </c>
      <c r="Z206" s="134" t="e">
        <f>IF(U206="","",VLOOKUP(U206,TRD_ORI!$E:$S,10,FALSE))</f>
        <v>#REF!</v>
      </c>
      <c r="AA206" s="134" t="e">
        <f>IF(U206="","",VLOOKUP(U206,TRD!F204:T548,15,FALSE))</f>
        <v>#REF!</v>
      </c>
    </row>
    <row r="207" spans="2:27" ht="300">
      <c r="B207" s="193" t="e">
        <f>IF(#REF!="","",#REF!)</f>
        <v>#REF!</v>
      </c>
      <c r="C207" s="125" t="e">
        <f>IF(#REF!="","",#REF!)</f>
        <v>#REF!</v>
      </c>
      <c r="D207" s="125" t="e">
        <f>IF(#REF!="","",#REF!)</f>
        <v>#REF!</v>
      </c>
      <c r="E207" s="125" t="e">
        <f>IF(#REF!="","",#REF!)</f>
        <v>#REF!</v>
      </c>
      <c r="F207" s="125" t="e">
        <f>IF(#REF!="","",#REF!)</f>
        <v>#REF!</v>
      </c>
      <c r="G207" s="125" t="e">
        <f>IF(#REF!="","",#REF!)</f>
        <v>#REF!</v>
      </c>
      <c r="H207" s="125" t="e">
        <f>IF(#REF!="","",CONCATENATE(#REF!," - ",#REF!))</f>
        <v>#REF!</v>
      </c>
      <c r="I207" s="125" t="e">
        <f>IF(#REF!="","",#REF!)</f>
        <v>#REF!</v>
      </c>
      <c r="J207" s="125" t="e">
        <f>IF(#REF!="","",#REF!)</f>
        <v>#REF!</v>
      </c>
      <c r="K207" s="125" t="e">
        <f>IF(#REF!="","",#REF!)</f>
        <v>#REF!</v>
      </c>
      <c r="L207" s="125" t="e">
        <f>IF(#REF!="","",#REF!)</f>
        <v>#REF!</v>
      </c>
      <c r="M207" s="129" t="e">
        <f>IF(#REF!="","",#REF!)</f>
        <v>#REF!</v>
      </c>
      <c r="N207" s="130" t="e">
        <f>IF(#REF!="","",#REF!)</f>
        <v>#REF!</v>
      </c>
      <c r="O207" s="125" t="e">
        <f>IF(#REF!="","",#REF!)</f>
        <v>#REF!</v>
      </c>
      <c r="P207" s="125" t="e">
        <f>IF(#REF!="","",#REF!)</f>
        <v>#REF!</v>
      </c>
      <c r="Q207" s="125" t="e">
        <f>IF(#REF!="","",#REF!)</f>
        <v>#REF!</v>
      </c>
      <c r="R207" s="125" t="e">
        <f>IF(#REF!="","",#REF!)</f>
        <v>#REF!</v>
      </c>
      <c r="S207" s="129" t="e">
        <f>IF(#REF!="","",#REF!)</f>
        <v>#REF!</v>
      </c>
      <c r="T207" s="134" t="e">
        <f>IF(#REF!="","",IF(#REF!="#N/A","NO","SI"))</f>
        <v>#REF!</v>
      </c>
      <c r="U207" s="134" t="e">
        <f>#REF!</f>
        <v>#REF!</v>
      </c>
      <c r="V207" s="134" t="e">
        <f t="shared" si="11"/>
        <v>#REF!</v>
      </c>
      <c r="W207" s="134" t="e">
        <f t="shared" si="12"/>
        <v>#REF!</v>
      </c>
      <c r="X207" s="134" t="e">
        <f>IF(U207="","",VLOOKUP(U207,TRD!$F$5:$G$349,2,FALSE))</f>
        <v>#REF!</v>
      </c>
      <c r="Y207" s="134" t="e">
        <f>IF(U207="","",VLOOKUP(U207,TRD!$F$5:$T$349,5,FALSE))</f>
        <v>#REF!</v>
      </c>
      <c r="Z207" s="134" t="e">
        <f>IF(U207="","",VLOOKUP(U207,TRD_ORI!$E:$S,10,FALSE))</f>
        <v>#REF!</v>
      </c>
      <c r="AA207" s="134" t="e">
        <f>IF(U207="","",VLOOKUP(U207,TRD!F205:T549,15,FALSE))</f>
        <v>#REF!</v>
      </c>
    </row>
    <row r="208" spans="2:27" ht="150">
      <c r="B208" s="193" t="e">
        <f>IF(#REF!="","",#REF!)</f>
        <v>#REF!</v>
      </c>
      <c r="C208" s="125" t="e">
        <f>IF(#REF!="","",#REF!)</f>
        <v>#REF!</v>
      </c>
      <c r="D208" s="125" t="e">
        <f>IF(#REF!="","",#REF!)</f>
        <v>#REF!</v>
      </c>
      <c r="E208" s="125" t="e">
        <f>IF(#REF!="","",#REF!)</f>
        <v>#REF!</v>
      </c>
      <c r="F208" s="125" t="e">
        <f>IF(#REF!="","",#REF!)</f>
        <v>#REF!</v>
      </c>
      <c r="G208" s="125" t="e">
        <f>IF(#REF!="","",#REF!)</f>
        <v>#REF!</v>
      </c>
      <c r="H208" s="125" t="e">
        <f>IF(#REF!="","",CONCATENATE(#REF!," - ",#REF!))</f>
        <v>#REF!</v>
      </c>
      <c r="I208" s="125" t="e">
        <f>IF(#REF!="","",#REF!)</f>
        <v>#REF!</v>
      </c>
      <c r="J208" s="125" t="e">
        <f>IF(#REF!="","",#REF!)</f>
        <v>#REF!</v>
      </c>
      <c r="K208" s="125" t="e">
        <f>IF(#REF!="","",#REF!)</f>
        <v>#REF!</v>
      </c>
      <c r="L208" s="125" t="e">
        <f>IF(#REF!="","",#REF!)</f>
        <v>#REF!</v>
      </c>
      <c r="M208" s="129" t="e">
        <f>IF(#REF!="","",#REF!)</f>
        <v>#REF!</v>
      </c>
      <c r="N208" s="130" t="e">
        <f>IF(#REF!="","",#REF!)</f>
        <v>#REF!</v>
      </c>
      <c r="O208" s="125" t="e">
        <f>IF(#REF!="","",#REF!)</f>
        <v>#REF!</v>
      </c>
      <c r="P208" s="125" t="e">
        <f>IF(#REF!="","",#REF!)</f>
        <v>#REF!</v>
      </c>
      <c r="Q208" s="125" t="e">
        <f>IF(#REF!="","",#REF!)</f>
        <v>#REF!</v>
      </c>
      <c r="R208" s="125" t="e">
        <f>IF(#REF!="","",#REF!)</f>
        <v>#REF!</v>
      </c>
      <c r="S208" s="129" t="e">
        <f>IF(#REF!="","",#REF!)</f>
        <v>#REF!</v>
      </c>
      <c r="T208" s="134" t="e">
        <f>IF(#REF!="","",IF(#REF!="#N/A","NO","SI"))</f>
        <v>#REF!</v>
      </c>
      <c r="U208" s="134" t="e">
        <f>#REF!</f>
        <v>#REF!</v>
      </c>
      <c r="V208" s="134" t="e">
        <f t="shared" si="11"/>
        <v>#REF!</v>
      </c>
      <c r="W208" s="134" t="e">
        <f t="shared" si="12"/>
        <v>#REF!</v>
      </c>
      <c r="X208" s="134" t="e">
        <f>IF(U208="","",VLOOKUP(U208,TRD!$F$5:$G$349,2,FALSE))</f>
        <v>#REF!</v>
      </c>
      <c r="Y208" s="134" t="e">
        <f>IF(U208="","",VLOOKUP(U208,TRD!$F$5:$T$349,5,FALSE))</f>
        <v>#REF!</v>
      </c>
      <c r="Z208" s="134" t="e">
        <f>IF(U208="","",VLOOKUP(U208,TRD_ORI!$E:$S,10,FALSE))</f>
        <v>#REF!</v>
      </c>
      <c r="AA208" s="134" t="e">
        <f>IF(U208="","",VLOOKUP(U208,TRD!F206:T550,15,FALSE))</f>
        <v>#REF!</v>
      </c>
    </row>
    <row r="209" spans="2:27" ht="150">
      <c r="B209" s="193" t="e">
        <f>IF(#REF!="","",#REF!)</f>
        <v>#REF!</v>
      </c>
      <c r="C209" s="125" t="e">
        <f>IF(#REF!="","",#REF!)</f>
        <v>#REF!</v>
      </c>
      <c r="D209" s="125" t="e">
        <f>IF(#REF!="","",#REF!)</f>
        <v>#REF!</v>
      </c>
      <c r="E209" s="125" t="e">
        <f>IF(#REF!="","",#REF!)</f>
        <v>#REF!</v>
      </c>
      <c r="F209" s="125" t="e">
        <f>IF(#REF!="","",#REF!)</f>
        <v>#REF!</v>
      </c>
      <c r="G209" s="125" t="e">
        <f>IF(#REF!="","",#REF!)</f>
        <v>#REF!</v>
      </c>
      <c r="H209" s="125" t="e">
        <f>IF(#REF!="","",CONCATENATE(#REF!," - ",#REF!))</f>
        <v>#REF!</v>
      </c>
      <c r="I209" s="125" t="e">
        <f>IF(#REF!="","",#REF!)</f>
        <v>#REF!</v>
      </c>
      <c r="J209" s="125" t="e">
        <f>IF(#REF!="","",#REF!)</f>
        <v>#REF!</v>
      </c>
      <c r="K209" s="125" t="e">
        <f>IF(#REF!="","",#REF!)</f>
        <v>#REF!</v>
      </c>
      <c r="L209" s="125" t="e">
        <f>IF(#REF!="","",#REF!)</f>
        <v>#REF!</v>
      </c>
      <c r="M209" s="129" t="e">
        <f>IF(#REF!="","",#REF!)</f>
        <v>#REF!</v>
      </c>
      <c r="N209" s="130" t="e">
        <f>IF(#REF!="","",#REF!)</f>
        <v>#REF!</v>
      </c>
      <c r="O209" s="125" t="e">
        <f>IF(#REF!="","",#REF!)</f>
        <v>#REF!</v>
      </c>
      <c r="P209" s="125" t="e">
        <f>IF(#REF!="","",#REF!)</f>
        <v>#REF!</v>
      </c>
      <c r="Q209" s="125" t="e">
        <f>IF(#REF!="","",#REF!)</f>
        <v>#REF!</v>
      </c>
      <c r="R209" s="125" t="e">
        <f>IF(#REF!="","",#REF!)</f>
        <v>#REF!</v>
      </c>
      <c r="S209" s="129" t="e">
        <f>IF(#REF!="","",#REF!)</f>
        <v>#REF!</v>
      </c>
      <c r="T209" s="134" t="e">
        <f>IF(#REF!="","",IF(#REF!="#N/A","NO","SI"))</f>
        <v>#REF!</v>
      </c>
      <c r="U209" s="134" t="e">
        <f>#REF!</f>
        <v>#REF!</v>
      </c>
      <c r="V209" s="134" t="e">
        <f t="shared" si="11"/>
        <v>#REF!</v>
      </c>
      <c r="W209" s="134" t="e">
        <f t="shared" si="12"/>
        <v>#REF!</v>
      </c>
      <c r="X209" s="134" t="e">
        <f>IF(U209="","",VLOOKUP(U209,TRD!$F$5:$G$349,2,FALSE))</f>
        <v>#REF!</v>
      </c>
      <c r="Y209" s="134" t="e">
        <f>IF(U209="","",VLOOKUP(U209,TRD!$F$5:$T$349,5,FALSE))</f>
        <v>#REF!</v>
      </c>
      <c r="Z209" s="134" t="e">
        <f>IF(U209="","",VLOOKUP(U209,TRD_ORI!$E:$S,10,FALSE))</f>
        <v>#REF!</v>
      </c>
      <c r="AA209" s="134" t="e">
        <f>IF(U209="","",VLOOKUP(U209,TRD!F207:T551,15,FALSE))</f>
        <v>#REF!</v>
      </c>
    </row>
    <row r="210" spans="2:27" ht="300">
      <c r="B210" s="193" t="e">
        <f>IF(#REF!="","",#REF!)</f>
        <v>#REF!</v>
      </c>
      <c r="C210" s="125" t="e">
        <f>IF(#REF!="","",#REF!)</f>
        <v>#REF!</v>
      </c>
      <c r="D210" s="125" t="e">
        <f>IF(#REF!="","",#REF!)</f>
        <v>#REF!</v>
      </c>
      <c r="E210" s="125" t="e">
        <f>IF(#REF!="","",#REF!)</f>
        <v>#REF!</v>
      </c>
      <c r="F210" s="125" t="e">
        <f>IF(#REF!="","",#REF!)</f>
        <v>#REF!</v>
      </c>
      <c r="G210" s="125" t="e">
        <f>IF(#REF!="","",#REF!)</f>
        <v>#REF!</v>
      </c>
      <c r="H210" s="125" t="e">
        <f>IF(#REF!="","",CONCATENATE(#REF!," - ",#REF!))</f>
        <v>#REF!</v>
      </c>
      <c r="I210" s="125" t="e">
        <f>IF(#REF!="","",#REF!)</f>
        <v>#REF!</v>
      </c>
      <c r="J210" s="125" t="e">
        <f>IF(#REF!="","",#REF!)</f>
        <v>#REF!</v>
      </c>
      <c r="K210" s="125" t="e">
        <f>IF(#REF!="","",#REF!)</f>
        <v>#REF!</v>
      </c>
      <c r="L210" s="125" t="e">
        <f>IF(#REF!="","",#REF!)</f>
        <v>#REF!</v>
      </c>
      <c r="M210" s="129" t="e">
        <f>IF(#REF!="","",#REF!)</f>
        <v>#REF!</v>
      </c>
      <c r="N210" s="130" t="e">
        <f>IF(#REF!="","",#REF!)</f>
        <v>#REF!</v>
      </c>
      <c r="O210" s="125" t="e">
        <f>IF(#REF!="","",#REF!)</f>
        <v>#REF!</v>
      </c>
      <c r="P210" s="125" t="e">
        <f>IF(#REF!="","",#REF!)</f>
        <v>#REF!</v>
      </c>
      <c r="Q210" s="125" t="e">
        <f>IF(#REF!="","",#REF!)</f>
        <v>#REF!</v>
      </c>
      <c r="R210" s="125" t="e">
        <f>IF(#REF!="","",#REF!)</f>
        <v>#REF!</v>
      </c>
      <c r="S210" s="129" t="e">
        <f>IF(#REF!="","",#REF!)</f>
        <v>#REF!</v>
      </c>
      <c r="T210" s="134" t="e">
        <f>IF(#REF!="","",IF(#REF!="#N/A","NO","SI"))</f>
        <v>#REF!</v>
      </c>
      <c r="U210" s="134" t="e">
        <f>#REF!</f>
        <v>#REF!</v>
      </c>
      <c r="V210" s="134" t="e">
        <f t="shared" si="11"/>
        <v>#REF!</v>
      </c>
      <c r="W210" s="134" t="e">
        <f t="shared" si="12"/>
        <v>#REF!</v>
      </c>
      <c r="X210" s="134" t="e">
        <f>IF(U210="","",VLOOKUP(U210,TRD!$F$5:$G$349,2,FALSE))</f>
        <v>#REF!</v>
      </c>
      <c r="Y210" s="134" t="e">
        <f>IF(U210="","",VLOOKUP(U210,TRD!$F$5:$T$349,5,FALSE))</f>
        <v>#REF!</v>
      </c>
      <c r="Z210" s="134" t="e">
        <f>IF(U210="","",VLOOKUP(U210,TRD_ORI!$E:$S,10,FALSE))</f>
        <v>#REF!</v>
      </c>
      <c r="AA210" s="134" t="e">
        <f>IF(U210="","",VLOOKUP(U210,TRD!F208:T552,15,FALSE))</f>
        <v>#REF!</v>
      </c>
    </row>
    <row r="211" spans="2:27" ht="180">
      <c r="B211" s="193" t="e">
        <f>IF(#REF!="","",#REF!)</f>
        <v>#REF!</v>
      </c>
      <c r="C211" s="125" t="e">
        <f>IF(#REF!="","",#REF!)</f>
        <v>#REF!</v>
      </c>
      <c r="D211" s="125" t="e">
        <f>IF(#REF!="","",#REF!)</f>
        <v>#REF!</v>
      </c>
      <c r="E211" s="125" t="e">
        <f>IF(#REF!="","",#REF!)</f>
        <v>#REF!</v>
      </c>
      <c r="F211" s="125" t="e">
        <f>IF(#REF!="","",#REF!)</f>
        <v>#REF!</v>
      </c>
      <c r="G211" s="125" t="e">
        <f>IF(#REF!="","",#REF!)</f>
        <v>#REF!</v>
      </c>
      <c r="H211" s="125" t="e">
        <f>IF(#REF!="","",CONCATENATE(#REF!," - ",#REF!))</f>
        <v>#REF!</v>
      </c>
      <c r="I211" s="125" t="e">
        <f>IF(#REF!="","",#REF!)</f>
        <v>#REF!</v>
      </c>
      <c r="J211" s="125" t="e">
        <f>IF(#REF!="","",#REF!)</f>
        <v>#REF!</v>
      </c>
      <c r="K211" s="125" t="e">
        <f>IF(#REF!="","",#REF!)</f>
        <v>#REF!</v>
      </c>
      <c r="L211" s="125" t="e">
        <f>IF(#REF!="","",#REF!)</f>
        <v>#REF!</v>
      </c>
      <c r="M211" s="129" t="e">
        <f>IF(#REF!="","",#REF!)</f>
        <v>#REF!</v>
      </c>
      <c r="N211" s="130" t="e">
        <f>IF(#REF!="","",#REF!)</f>
        <v>#REF!</v>
      </c>
      <c r="O211" s="125" t="e">
        <f>IF(#REF!="","",#REF!)</f>
        <v>#REF!</v>
      </c>
      <c r="P211" s="125" t="e">
        <f>IF(#REF!="","",#REF!)</f>
        <v>#REF!</v>
      </c>
      <c r="Q211" s="125" t="e">
        <f>IF(#REF!="","",#REF!)</f>
        <v>#REF!</v>
      </c>
      <c r="R211" s="125" t="e">
        <f>IF(#REF!="","",#REF!)</f>
        <v>#REF!</v>
      </c>
      <c r="S211" s="129" t="e">
        <f>IF(#REF!="","",#REF!)</f>
        <v>#REF!</v>
      </c>
      <c r="T211" s="134" t="e">
        <f>IF(#REF!="","",IF(#REF!="#N/A","NO","SI"))</f>
        <v>#REF!</v>
      </c>
      <c r="U211" s="134" t="e">
        <f>#REF!</f>
        <v>#REF!</v>
      </c>
      <c r="V211" s="134" t="e">
        <f t="shared" si="11"/>
        <v>#REF!</v>
      </c>
      <c r="W211" s="134" t="e">
        <f t="shared" si="12"/>
        <v>#REF!</v>
      </c>
      <c r="X211" s="134" t="e">
        <f>IF(U211="","",VLOOKUP(U211,TRD!$F$5:$G$349,2,FALSE))</f>
        <v>#REF!</v>
      </c>
      <c r="Y211" s="134" t="e">
        <f>IF(U211="","",VLOOKUP(U211,TRD!$F$5:$T$349,5,FALSE))</f>
        <v>#REF!</v>
      </c>
      <c r="Z211" s="134" t="e">
        <f>IF(U211="","",VLOOKUP(U211,TRD_ORI!$E:$S,10,FALSE))</f>
        <v>#REF!</v>
      </c>
      <c r="AA211" s="134" t="e">
        <f>IF(U211="","",VLOOKUP(U211,TRD!F209:T553,15,FALSE))</f>
        <v>#REF!</v>
      </c>
    </row>
    <row r="212" spans="2:27" ht="409.5">
      <c r="B212" s="193" t="e">
        <f>IF(#REF!="","",#REF!)</f>
        <v>#REF!</v>
      </c>
      <c r="C212" s="125" t="e">
        <f>IF(#REF!="","",#REF!)</f>
        <v>#REF!</v>
      </c>
      <c r="D212" s="125" t="e">
        <f>IF(#REF!="","",#REF!)</f>
        <v>#REF!</v>
      </c>
      <c r="E212" s="125" t="e">
        <f>IF(#REF!="","",#REF!)</f>
        <v>#REF!</v>
      </c>
      <c r="F212" s="125" t="e">
        <f>IF(#REF!="","",#REF!)</f>
        <v>#REF!</v>
      </c>
      <c r="G212" s="125" t="e">
        <f>IF(#REF!="","",#REF!)</f>
        <v>#REF!</v>
      </c>
      <c r="H212" s="125" t="e">
        <f>IF(#REF!="","",CONCATENATE(#REF!," - ",#REF!))</f>
        <v>#REF!</v>
      </c>
      <c r="I212" s="125" t="e">
        <f>IF(#REF!="","",#REF!)</f>
        <v>#REF!</v>
      </c>
      <c r="J212" s="125" t="e">
        <f>IF(#REF!="","",#REF!)</f>
        <v>#REF!</v>
      </c>
      <c r="K212" s="125" t="e">
        <f>IF(#REF!="","",#REF!)</f>
        <v>#REF!</v>
      </c>
      <c r="L212" s="125" t="e">
        <f>IF(#REF!="","",#REF!)</f>
        <v>#REF!</v>
      </c>
      <c r="M212" s="129" t="e">
        <f>IF(#REF!="","",#REF!)</f>
        <v>#REF!</v>
      </c>
      <c r="N212" s="130" t="e">
        <f>IF(#REF!="","",#REF!)</f>
        <v>#REF!</v>
      </c>
      <c r="O212" s="125" t="e">
        <f>IF(#REF!="","",#REF!)</f>
        <v>#REF!</v>
      </c>
      <c r="P212" s="125" t="e">
        <f>IF(#REF!="","",#REF!)</f>
        <v>#REF!</v>
      </c>
      <c r="Q212" s="125" t="e">
        <f>IF(#REF!="","",#REF!)</f>
        <v>#REF!</v>
      </c>
      <c r="R212" s="125" t="e">
        <f>IF(#REF!="","",#REF!)</f>
        <v>#REF!</v>
      </c>
      <c r="S212" s="129" t="e">
        <f>IF(#REF!="","",#REF!)</f>
        <v>#REF!</v>
      </c>
      <c r="T212" s="134" t="e">
        <f>IF(#REF!="","",IF(#REF!="#N/A","NO","SI"))</f>
        <v>#REF!</v>
      </c>
      <c r="U212" s="134" t="e">
        <f>#REF!</f>
        <v>#REF!</v>
      </c>
      <c r="V212" s="134" t="e">
        <f t="shared" si="11"/>
        <v>#REF!</v>
      </c>
      <c r="W212" s="134" t="e">
        <f t="shared" si="12"/>
        <v>#REF!</v>
      </c>
      <c r="X212" s="134" t="e">
        <f>IF(U212="","",VLOOKUP(U212,TRD!$F$5:$G$349,2,FALSE))</f>
        <v>#REF!</v>
      </c>
      <c r="Y212" s="134" t="e">
        <f>IF(U212="","",VLOOKUP(U212,TRD!$F$5:$T$349,5,FALSE))</f>
        <v>#REF!</v>
      </c>
      <c r="Z212" s="134" t="e">
        <f>IF(U212="","",VLOOKUP(U212,TRD_ORI!$E:$S,10,FALSE))</f>
        <v>#REF!</v>
      </c>
      <c r="AA212" s="134" t="e">
        <f>IF(U212="","",VLOOKUP(U212,TRD!F210:T554,15,FALSE))</f>
        <v>#REF!</v>
      </c>
    </row>
    <row r="213" spans="2:27" ht="180">
      <c r="B213" s="193" t="e">
        <f>IF(#REF!="","",#REF!)</f>
        <v>#REF!</v>
      </c>
      <c r="C213" s="125" t="e">
        <f>IF(#REF!="","",#REF!)</f>
        <v>#REF!</v>
      </c>
      <c r="D213" s="125" t="e">
        <f>IF(#REF!="","",#REF!)</f>
        <v>#REF!</v>
      </c>
      <c r="E213" s="125" t="e">
        <f>IF(#REF!="","",#REF!)</f>
        <v>#REF!</v>
      </c>
      <c r="F213" s="125" t="e">
        <f>IF(#REF!="","",#REF!)</f>
        <v>#REF!</v>
      </c>
      <c r="G213" s="125" t="e">
        <f>IF(#REF!="","",#REF!)</f>
        <v>#REF!</v>
      </c>
      <c r="H213" s="125" t="e">
        <f>IF(#REF!="","",CONCATENATE(#REF!," - ",#REF!))</f>
        <v>#REF!</v>
      </c>
      <c r="I213" s="125" t="e">
        <f>IF(#REF!="","",#REF!)</f>
        <v>#REF!</v>
      </c>
      <c r="J213" s="125" t="e">
        <f>IF(#REF!="","",#REF!)</f>
        <v>#REF!</v>
      </c>
      <c r="K213" s="125" t="e">
        <f>IF(#REF!="","",#REF!)</f>
        <v>#REF!</v>
      </c>
      <c r="L213" s="125" t="e">
        <f>IF(#REF!="","",#REF!)</f>
        <v>#REF!</v>
      </c>
      <c r="M213" s="129" t="e">
        <f>IF(#REF!="","",#REF!)</f>
        <v>#REF!</v>
      </c>
      <c r="N213" s="130" t="e">
        <f>IF(#REF!="","",#REF!)</f>
        <v>#REF!</v>
      </c>
      <c r="O213" s="125" t="e">
        <f>IF(#REF!="","",#REF!)</f>
        <v>#REF!</v>
      </c>
      <c r="P213" s="125" t="e">
        <f>IF(#REF!="","",#REF!)</f>
        <v>#REF!</v>
      </c>
      <c r="Q213" s="125" t="e">
        <f>IF(#REF!="","",#REF!)</f>
        <v>#REF!</v>
      </c>
      <c r="R213" s="125" t="e">
        <f>IF(#REF!="","",#REF!)</f>
        <v>#REF!</v>
      </c>
      <c r="S213" s="129" t="e">
        <f>IF(#REF!="","",#REF!)</f>
        <v>#REF!</v>
      </c>
      <c r="T213" s="134" t="e">
        <f>IF(#REF!="","",IF(#REF!="#N/A","NO","SI"))</f>
        <v>#REF!</v>
      </c>
      <c r="U213" s="134" t="e">
        <f>#REF!</f>
        <v>#REF!</v>
      </c>
      <c r="V213" s="134" t="e">
        <f t="shared" si="11"/>
        <v>#REF!</v>
      </c>
      <c r="W213" s="134" t="e">
        <f t="shared" si="12"/>
        <v>#REF!</v>
      </c>
      <c r="X213" s="134" t="e">
        <f>IF(U213="","",VLOOKUP(U213,TRD!$F$5:$G$349,2,FALSE))</f>
        <v>#REF!</v>
      </c>
      <c r="Y213" s="134" t="e">
        <f>IF(U213="","",VLOOKUP(U213,TRD!$F$5:$T$349,5,FALSE))</f>
        <v>#REF!</v>
      </c>
      <c r="Z213" s="134" t="e">
        <f>IF(U213="","",VLOOKUP(U213,TRD_ORI!$E:$S,10,FALSE))</f>
        <v>#REF!</v>
      </c>
      <c r="AA213" s="134" t="e">
        <f>IF(U213="","",VLOOKUP(U213,TRD!F211:T555,15,FALSE))</f>
        <v>#REF!</v>
      </c>
    </row>
    <row r="214" spans="2:27" ht="90">
      <c r="B214" s="193" t="e">
        <f>IF(#REF!="","",#REF!)</f>
        <v>#REF!</v>
      </c>
      <c r="C214" s="125" t="e">
        <f>IF(#REF!="","",#REF!)</f>
        <v>#REF!</v>
      </c>
      <c r="D214" s="125" t="e">
        <f>IF(#REF!="","",#REF!)</f>
        <v>#REF!</v>
      </c>
      <c r="E214" s="125" t="e">
        <f>IF(#REF!="","",#REF!)</f>
        <v>#REF!</v>
      </c>
      <c r="F214" s="125" t="e">
        <f>IF(#REF!="","",#REF!)</f>
        <v>#REF!</v>
      </c>
      <c r="G214" s="125" t="e">
        <f>IF(#REF!="","",#REF!)</f>
        <v>#REF!</v>
      </c>
      <c r="H214" s="125" t="e">
        <f>IF(#REF!="","",CONCATENATE(#REF!," - ",#REF!))</f>
        <v>#REF!</v>
      </c>
      <c r="I214" s="125" t="e">
        <f>IF(#REF!="","",#REF!)</f>
        <v>#REF!</v>
      </c>
      <c r="J214" s="125" t="e">
        <f>IF(#REF!="","",#REF!)</f>
        <v>#REF!</v>
      </c>
      <c r="K214" s="125" t="e">
        <f>IF(#REF!="","",#REF!)</f>
        <v>#REF!</v>
      </c>
      <c r="L214" s="125" t="e">
        <f>IF(#REF!="","",#REF!)</f>
        <v>#REF!</v>
      </c>
      <c r="M214" s="129" t="e">
        <f>IF(#REF!="","",#REF!)</f>
        <v>#REF!</v>
      </c>
      <c r="N214" s="130" t="e">
        <f>IF(#REF!="","",#REF!)</f>
        <v>#REF!</v>
      </c>
      <c r="O214" s="125" t="e">
        <f>IF(#REF!="","",#REF!)</f>
        <v>#REF!</v>
      </c>
      <c r="P214" s="125" t="e">
        <f>IF(#REF!="","",#REF!)</f>
        <v>#REF!</v>
      </c>
      <c r="Q214" s="125" t="e">
        <f>IF(#REF!="","",#REF!)</f>
        <v>#REF!</v>
      </c>
      <c r="R214" s="125" t="e">
        <f>IF(#REF!="","",#REF!)</f>
        <v>#REF!</v>
      </c>
      <c r="S214" s="129" t="e">
        <f>IF(#REF!="","",#REF!)</f>
        <v>#REF!</v>
      </c>
      <c r="T214" s="134" t="e">
        <f>IF(#REF!="","",IF(#REF!="#N/A","NO","SI"))</f>
        <v>#REF!</v>
      </c>
      <c r="U214" s="134" t="e">
        <f>#REF!</f>
        <v>#REF!</v>
      </c>
      <c r="V214" s="134" t="e">
        <f t="shared" si="11"/>
        <v>#REF!</v>
      </c>
      <c r="W214" s="134" t="e">
        <f t="shared" si="12"/>
        <v>#REF!</v>
      </c>
      <c r="X214" s="134" t="e">
        <f>IF(U214="","",VLOOKUP(U214,TRD!$F$5:$G$349,2,FALSE))</f>
        <v>#REF!</v>
      </c>
      <c r="Y214" s="134" t="e">
        <f>IF(U214="","",VLOOKUP(U214,TRD!$F$5:$T$349,5,FALSE))</f>
        <v>#REF!</v>
      </c>
      <c r="Z214" s="134" t="e">
        <f>IF(U214="","",VLOOKUP(U214,TRD_ORI!$E:$S,10,FALSE))</f>
        <v>#REF!</v>
      </c>
      <c r="AA214" s="134" t="e">
        <f>IF(U214="","",VLOOKUP(U214,TRD!F212:T556,15,FALSE))</f>
        <v>#REF!</v>
      </c>
    </row>
    <row r="215" spans="2:27" ht="120">
      <c r="B215" s="193" t="e">
        <f>IF(#REF!="","",#REF!)</f>
        <v>#REF!</v>
      </c>
      <c r="C215" s="125" t="e">
        <f>IF(#REF!="","",#REF!)</f>
        <v>#REF!</v>
      </c>
      <c r="D215" s="125" t="e">
        <f>IF(#REF!="","",#REF!)</f>
        <v>#REF!</v>
      </c>
      <c r="E215" s="125" t="e">
        <f>IF(#REF!="","",#REF!)</f>
        <v>#REF!</v>
      </c>
      <c r="F215" s="125" t="e">
        <f>IF(#REF!="","",#REF!)</f>
        <v>#REF!</v>
      </c>
      <c r="G215" s="125" t="e">
        <f>IF(#REF!="","",#REF!)</f>
        <v>#REF!</v>
      </c>
      <c r="H215" s="125" t="e">
        <f>IF(#REF!="","",CONCATENATE(#REF!," - ",#REF!))</f>
        <v>#REF!</v>
      </c>
      <c r="I215" s="125" t="e">
        <f>IF(#REF!="","",#REF!)</f>
        <v>#REF!</v>
      </c>
      <c r="J215" s="125" t="e">
        <f>IF(#REF!="","",#REF!)</f>
        <v>#REF!</v>
      </c>
      <c r="K215" s="125" t="e">
        <f>IF(#REF!="","",#REF!)</f>
        <v>#REF!</v>
      </c>
      <c r="L215" s="125" t="e">
        <f>IF(#REF!="","",#REF!)</f>
        <v>#REF!</v>
      </c>
      <c r="M215" s="129" t="e">
        <f>IF(#REF!="","",#REF!)</f>
        <v>#REF!</v>
      </c>
      <c r="N215" s="130" t="e">
        <f>IF(#REF!="","",#REF!)</f>
        <v>#REF!</v>
      </c>
      <c r="O215" s="125" t="e">
        <f>IF(#REF!="","",#REF!)</f>
        <v>#REF!</v>
      </c>
      <c r="P215" s="125" t="e">
        <f>IF(#REF!="","",#REF!)</f>
        <v>#REF!</v>
      </c>
      <c r="Q215" s="125" t="e">
        <f>IF(#REF!="","",#REF!)</f>
        <v>#REF!</v>
      </c>
      <c r="R215" s="125" t="e">
        <f>IF(#REF!="","",#REF!)</f>
        <v>#REF!</v>
      </c>
      <c r="S215" s="129" t="e">
        <f>IF(#REF!="","",#REF!)</f>
        <v>#REF!</v>
      </c>
      <c r="T215" s="134" t="e">
        <f>IF(#REF!="","",IF(#REF!="#N/A","NO","SI"))</f>
        <v>#REF!</v>
      </c>
      <c r="U215" s="134" t="e">
        <f>#REF!</f>
        <v>#REF!</v>
      </c>
      <c r="V215" s="134" t="e">
        <f t="shared" si="11"/>
        <v>#REF!</v>
      </c>
      <c r="W215" s="134" t="e">
        <f t="shared" si="12"/>
        <v>#REF!</v>
      </c>
      <c r="X215" s="134" t="e">
        <f>IF(U215="","",VLOOKUP(U215,TRD!$F$5:$G$349,2,FALSE))</f>
        <v>#REF!</v>
      </c>
      <c r="Y215" s="134" t="e">
        <f>IF(U215="","",VLOOKUP(U215,TRD!$F$5:$T$349,5,FALSE))</f>
        <v>#REF!</v>
      </c>
      <c r="Z215" s="134" t="e">
        <f>IF(U215="","",VLOOKUP(U215,TRD_ORI!$E:$S,10,FALSE))</f>
        <v>#REF!</v>
      </c>
      <c r="AA215" s="134" t="e">
        <f>IF(U215="","",VLOOKUP(U215,TRD!F213:T557,15,FALSE))</f>
        <v>#REF!</v>
      </c>
    </row>
    <row r="216" spans="2:27" ht="90">
      <c r="B216" s="193" t="e">
        <f>IF(#REF!="","",#REF!)</f>
        <v>#REF!</v>
      </c>
      <c r="C216" s="125" t="e">
        <f>IF(#REF!="","",#REF!)</f>
        <v>#REF!</v>
      </c>
      <c r="D216" s="125" t="e">
        <f>IF(#REF!="","",#REF!)</f>
        <v>#REF!</v>
      </c>
      <c r="E216" s="125" t="e">
        <f>IF(#REF!="","",#REF!)</f>
        <v>#REF!</v>
      </c>
      <c r="F216" s="125" t="e">
        <f>IF(#REF!="","",#REF!)</f>
        <v>#REF!</v>
      </c>
      <c r="G216" s="125" t="e">
        <f>IF(#REF!="","",#REF!)</f>
        <v>#REF!</v>
      </c>
      <c r="H216" s="125" t="e">
        <f>IF(#REF!="","",CONCATENATE(#REF!," - ",#REF!))</f>
        <v>#REF!</v>
      </c>
      <c r="I216" s="125" t="e">
        <f>IF(#REF!="","",#REF!)</f>
        <v>#REF!</v>
      </c>
      <c r="J216" s="125" t="e">
        <f>IF(#REF!="","",#REF!)</f>
        <v>#REF!</v>
      </c>
      <c r="K216" s="125" t="e">
        <f>IF(#REF!="","",#REF!)</f>
        <v>#REF!</v>
      </c>
      <c r="L216" s="125" t="e">
        <f>IF(#REF!="","",#REF!)</f>
        <v>#REF!</v>
      </c>
      <c r="M216" s="129" t="e">
        <f>IF(#REF!="","",#REF!)</f>
        <v>#REF!</v>
      </c>
      <c r="N216" s="130" t="e">
        <f>IF(#REF!="","",#REF!)</f>
        <v>#REF!</v>
      </c>
      <c r="O216" s="125" t="e">
        <f>IF(#REF!="","",#REF!)</f>
        <v>#REF!</v>
      </c>
      <c r="P216" s="125" t="e">
        <f>IF(#REF!="","",#REF!)</f>
        <v>#REF!</v>
      </c>
      <c r="Q216" s="125" t="e">
        <f>IF(#REF!="","",#REF!)</f>
        <v>#REF!</v>
      </c>
      <c r="R216" s="125" t="e">
        <f>IF(#REF!="","",#REF!)</f>
        <v>#REF!</v>
      </c>
      <c r="S216" s="129" t="e">
        <f>IF(#REF!="","",#REF!)</f>
        <v>#REF!</v>
      </c>
      <c r="T216" s="134" t="e">
        <f>IF(#REF!="","",IF(#REF!="#N/A","NO","SI"))</f>
        <v>#REF!</v>
      </c>
      <c r="U216" s="134" t="e">
        <f>#REF!</f>
        <v>#REF!</v>
      </c>
      <c r="V216" s="134" t="e">
        <f t="shared" si="11"/>
        <v>#REF!</v>
      </c>
      <c r="W216" s="134" t="e">
        <f t="shared" si="12"/>
        <v>#REF!</v>
      </c>
      <c r="X216" s="134" t="e">
        <f>IF(U216="","",VLOOKUP(U216,TRD!$F$5:$G$349,2,FALSE))</f>
        <v>#REF!</v>
      </c>
      <c r="Y216" s="134" t="e">
        <f>IF(U216="","",VLOOKUP(U216,TRD!$F$5:$T$349,5,FALSE))</f>
        <v>#REF!</v>
      </c>
      <c r="Z216" s="134" t="e">
        <f>IF(U216="","",VLOOKUP(U216,TRD_ORI!$E:$S,10,FALSE))</f>
        <v>#REF!</v>
      </c>
      <c r="AA216" s="134" t="e">
        <f>IF(U216="","",VLOOKUP(U216,TRD!F214:T558,15,FALSE))</f>
        <v>#REF!</v>
      </c>
    </row>
    <row r="217" spans="2:27" ht="45">
      <c r="B217" s="193" t="e">
        <f>IF(#REF!="","",#REF!)</f>
        <v>#REF!</v>
      </c>
      <c r="C217" s="125" t="e">
        <f>IF(#REF!="","",#REF!)</f>
        <v>#REF!</v>
      </c>
      <c r="D217" s="125" t="e">
        <f>IF(#REF!="","",#REF!)</f>
        <v>#REF!</v>
      </c>
      <c r="E217" s="125" t="e">
        <f>IF(#REF!="","",#REF!)</f>
        <v>#REF!</v>
      </c>
      <c r="F217" s="125" t="e">
        <f>IF(#REF!="","",#REF!)</f>
        <v>#REF!</v>
      </c>
      <c r="G217" s="125" t="e">
        <f>IF(#REF!="","",#REF!)</f>
        <v>#REF!</v>
      </c>
      <c r="H217" s="125" t="e">
        <f>IF(#REF!="","",CONCATENATE(#REF!," - ",#REF!))</f>
        <v>#REF!</v>
      </c>
      <c r="I217" s="125" t="e">
        <f>IF(#REF!="","",#REF!)</f>
        <v>#REF!</v>
      </c>
      <c r="J217" s="125" t="e">
        <f>IF(#REF!="","",#REF!)</f>
        <v>#REF!</v>
      </c>
      <c r="K217" s="125" t="e">
        <f>IF(#REF!="","",#REF!)</f>
        <v>#REF!</v>
      </c>
      <c r="L217" s="125" t="e">
        <f>IF(#REF!="","",#REF!)</f>
        <v>#REF!</v>
      </c>
      <c r="M217" s="129" t="e">
        <f>IF(#REF!="","",#REF!)</f>
        <v>#REF!</v>
      </c>
      <c r="N217" s="130" t="e">
        <f>IF(#REF!="","",#REF!)</f>
        <v>#REF!</v>
      </c>
      <c r="O217" s="125" t="e">
        <f>IF(#REF!="","",#REF!)</f>
        <v>#REF!</v>
      </c>
      <c r="P217" s="125" t="e">
        <f>IF(#REF!="","",#REF!)</f>
        <v>#REF!</v>
      </c>
      <c r="Q217" s="125" t="e">
        <f>IF(#REF!="","",#REF!)</f>
        <v>#REF!</v>
      </c>
      <c r="R217" s="125" t="e">
        <f>IF(#REF!="","",#REF!)</f>
        <v>#REF!</v>
      </c>
      <c r="S217" s="129" t="e">
        <f>IF(#REF!="","",#REF!)</f>
        <v>#REF!</v>
      </c>
      <c r="T217" s="134" t="e">
        <f>IF(#REF!="","",IF(#REF!="#N/A","NO","SI"))</f>
        <v>#REF!</v>
      </c>
      <c r="U217" s="134" t="e">
        <f>#REF!</f>
        <v>#REF!</v>
      </c>
      <c r="V217" s="134" t="e">
        <f t="shared" si="11"/>
        <v>#REF!</v>
      </c>
      <c r="W217" s="134" t="e">
        <f t="shared" si="12"/>
        <v>#REF!</v>
      </c>
      <c r="X217" s="134" t="e">
        <f>IF(U217="","",VLOOKUP(U217,TRD!$F$5:$G$349,2,FALSE))</f>
        <v>#REF!</v>
      </c>
      <c r="Y217" s="134" t="e">
        <f>IF(U217="","",VLOOKUP(U217,TRD!$F$5:$T$349,5,FALSE))</f>
        <v>#REF!</v>
      </c>
      <c r="Z217" s="134" t="e">
        <f>IF(U217="","",VLOOKUP(U217,TRD_ORI!$E:$S,10,FALSE))</f>
        <v>#REF!</v>
      </c>
      <c r="AA217" s="134" t="e">
        <f>IF(U217="","",VLOOKUP(U217,TRD!F215:T559,15,FALSE))</f>
        <v>#REF!</v>
      </c>
    </row>
    <row r="218" spans="2:27" ht="45">
      <c r="B218" s="193" t="e">
        <f>IF(#REF!="","",#REF!)</f>
        <v>#REF!</v>
      </c>
      <c r="C218" s="125" t="e">
        <f>IF(#REF!="","",#REF!)</f>
        <v>#REF!</v>
      </c>
      <c r="D218" s="125" t="e">
        <f>IF(#REF!="","",#REF!)</f>
        <v>#REF!</v>
      </c>
      <c r="E218" s="125" t="e">
        <f>IF(#REF!="","",#REF!)</f>
        <v>#REF!</v>
      </c>
      <c r="F218" s="125" t="e">
        <f>IF(#REF!="","",#REF!)</f>
        <v>#REF!</v>
      </c>
      <c r="G218" s="125" t="e">
        <f>IF(#REF!="","",#REF!)</f>
        <v>#REF!</v>
      </c>
      <c r="H218" s="125" t="e">
        <f>IF(#REF!="","",CONCATENATE(#REF!," - ",#REF!))</f>
        <v>#REF!</v>
      </c>
      <c r="I218" s="125" t="e">
        <f>IF(#REF!="","",#REF!)</f>
        <v>#REF!</v>
      </c>
      <c r="J218" s="125" t="e">
        <f>IF(#REF!="","",#REF!)</f>
        <v>#REF!</v>
      </c>
      <c r="K218" s="125" t="e">
        <f>IF(#REF!="","",#REF!)</f>
        <v>#REF!</v>
      </c>
      <c r="L218" s="125" t="e">
        <f>IF(#REF!="","",#REF!)</f>
        <v>#REF!</v>
      </c>
      <c r="M218" s="129" t="e">
        <f>IF(#REF!="","",#REF!)</f>
        <v>#REF!</v>
      </c>
      <c r="N218" s="130" t="e">
        <f>IF(#REF!="","",#REF!)</f>
        <v>#REF!</v>
      </c>
      <c r="O218" s="125" t="e">
        <f>IF(#REF!="","",#REF!)</f>
        <v>#REF!</v>
      </c>
      <c r="P218" s="125" t="e">
        <f>IF(#REF!="","",#REF!)</f>
        <v>#REF!</v>
      </c>
      <c r="Q218" s="125" t="e">
        <f>IF(#REF!="","",#REF!)</f>
        <v>#REF!</v>
      </c>
      <c r="R218" s="125" t="e">
        <f>IF(#REF!="","",#REF!)</f>
        <v>#REF!</v>
      </c>
      <c r="S218" s="129" t="e">
        <f>IF(#REF!="","",#REF!)</f>
        <v>#REF!</v>
      </c>
      <c r="T218" s="134" t="e">
        <f>IF(#REF!="","",IF(#REF!="#N/A","NO","SI"))</f>
        <v>#REF!</v>
      </c>
      <c r="U218" s="134" t="e">
        <f>#REF!</f>
        <v>#REF!</v>
      </c>
      <c r="V218" s="134" t="e">
        <f t="shared" si="11"/>
        <v>#REF!</v>
      </c>
      <c r="W218" s="134" t="e">
        <f t="shared" si="12"/>
        <v>#REF!</v>
      </c>
      <c r="X218" s="134" t="e">
        <f>IF(U218="","",VLOOKUP(U218,TRD!$F$5:$G$349,2,FALSE))</f>
        <v>#REF!</v>
      </c>
      <c r="Y218" s="134" t="e">
        <f>IF(U218="","",VLOOKUP(U218,TRD!$F$5:$T$349,5,FALSE))</f>
        <v>#REF!</v>
      </c>
      <c r="Z218" s="134" t="e">
        <f>IF(U218="","",VLOOKUP(U218,TRD_ORI!$E:$S,10,FALSE))</f>
        <v>#REF!</v>
      </c>
      <c r="AA218" s="134" t="e">
        <f>IF(U218="","",VLOOKUP(U218,TRD!F216:T560,15,FALSE))</f>
        <v>#REF!</v>
      </c>
    </row>
    <row r="219" spans="2:27" ht="90">
      <c r="B219" s="193" t="e">
        <f>IF(#REF!="","",#REF!)</f>
        <v>#REF!</v>
      </c>
      <c r="C219" s="125" t="e">
        <f>IF(#REF!="","",#REF!)</f>
        <v>#REF!</v>
      </c>
      <c r="D219" s="125" t="e">
        <f>IF(#REF!="","",#REF!)</f>
        <v>#REF!</v>
      </c>
      <c r="E219" s="125" t="e">
        <f>IF(#REF!="","",#REF!)</f>
        <v>#REF!</v>
      </c>
      <c r="F219" s="125" t="e">
        <f>IF(#REF!="","",#REF!)</f>
        <v>#REF!</v>
      </c>
      <c r="G219" s="125" t="e">
        <f>IF(#REF!="","",#REF!)</f>
        <v>#REF!</v>
      </c>
      <c r="H219" s="125" t="e">
        <f>IF(#REF!="","",CONCATENATE(#REF!," - ",#REF!))</f>
        <v>#REF!</v>
      </c>
      <c r="I219" s="125" t="e">
        <f>IF(#REF!="","",#REF!)</f>
        <v>#REF!</v>
      </c>
      <c r="J219" s="125" t="e">
        <f>IF(#REF!="","",#REF!)</f>
        <v>#REF!</v>
      </c>
      <c r="K219" s="125" t="e">
        <f>IF(#REF!="","",#REF!)</f>
        <v>#REF!</v>
      </c>
      <c r="L219" s="125" t="e">
        <f>IF(#REF!="","",#REF!)</f>
        <v>#REF!</v>
      </c>
      <c r="M219" s="129" t="e">
        <f>IF(#REF!="","",#REF!)</f>
        <v>#REF!</v>
      </c>
      <c r="N219" s="130" t="e">
        <f>IF(#REF!="","",#REF!)</f>
        <v>#REF!</v>
      </c>
      <c r="O219" s="125" t="e">
        <f>IF(#REF!="","",#REF!)</f>
        <v>#REF!</v>
      </c>
      <c r="P219" s="125" t="e">
        <f>IF(#REF!="","",#REF!)</f>
        <v>#REF!</v>
      </c>
      <c r="Q219" s="125" t="e">
        <f>IF(#REF!="","",#REF!)</f>
        <v>#REF!</v>
      </c>
      <c r="R219" s="125" t="e">
        <f>IF(#REF!="","",#REF!)</f>
        <v>#REF!</v>
      </c>
      <c r="S219" s="129" t="e">
        <f>IF(#REF!="","",#REF!)</f>
        <v>#REF!</v>
      </c>
      <c r="T219" s="134" t="e">
        <f>IF(#REF!="","",IF(#REF!="#N/A","NO","SI"))</f>
        <v>#REF!</v>
      </c>
      <c r="U219" s="134" t="e">
        <f>#REF!</f>
        <v>#REF!</v>
      </c>
      <c r="V219" s="134" t="e">
        <f t="shared" si="11"/>
        <v>#REF!</v>
      </c>
      <c r="W219" s="134" t="e">
        <f t="shared" si="12"/>
        <v>#REF!</v>
      </c>
      <c r="X219" s="134" t="e">
        <f>IF(U219="","",VLOOKUP(U219,TRD!$F$5:$G$349,2,FALSE))</f>
        <v>#REF!</v>
      </c>
      <c r="Y219" s="134" t="e">
        <f>IF(U219="","",VLOOKUP(U219,TRD!$F$5:$T$349,5,FALSE))</f>
        <v>#REF!</v>
      </c>
      <c r="Z219" s="134" t="e">
        <f>IF(U219="","",VLOOKUP(U219,TRD_ORI!$E:$S,10,FALSE))</f>
        <v>#REF!</v>
      </c>
      <c r="AA219" s="134" t="e">
        <f>IF(U219="","",VLOOKUP(U219,TRD!F217:T561,15,FALSE))</f>
        <v>#REF!</v>
      </c>
    </row>
    <row r="220" spans="2:27" ht="180">
      <c r="B220" s="193" t="e">
        <f>IF(#REF!="","",#REF!)</f>
        <v>#REF!</v>
      </c>
      <c r="C220" s="125" t="e">
        <f>IF(#REF!="","",#REF!)</f>
        <v>#REF!</v>
      </c>
      <c r="D220" s="125" t="e">
        <f>IF(#REF!="","",#REF!)</f>
        <v>#REF!</v>
      </c>
      <c r="E220" s="125" t="e">
        <f>IF(#REF!="","",#REF!)</f>
        <v>#REF!</v>
      </c>
      <c r="F220" s="125" t="e">
        <f>IF(#REF!="","",#REF!)</f>
        <v>#REF!</v>
      </c>
      <c r="G220" s="125" t="e">
        <f>IF(#REF!="","",#REF!)</f>
        <v>#REF!</v>
      </c>
      <c r="H220" s="125" t="e">
        <f>IF(#REF!="","",CONCATENATE(#REF!," - ",#REF!))</f>
        <v>#REF!</v>
      </c>
      <c r="I220" s="125" t="e">
        <f>IF(#REF!="","",#REF!)</f>
        <v>#REF!</v>
      </c>
      <c r="J220" s="125" t="e">
        <f>IF(#REF!="","",#REF!)</f>
        <v>#REF!</v>
      </c>
      <c r="K220" s="125" t="e">
        <f>IF(#REF!="","",#REF!)</f>
        <v>#REF!</v>
      </c>
      <c r="L220" s="125" t="e">
        <f>IF(#REF!="","",#REF!)</f>
        <v>#REF!</v>
      </c>
      <c r="M220" s="129" t="e">
        <f>IF(#REF!="","",#REF!)</f>
        <v>#REF!</v>
      </c>
      <c r="N220" s="130" t="e">
        <f>IF(#REF!="","",#REF!)</f>
        <v>#REF!</v>
      </c>
      <c r="O220" s="125" t="e">
        <f>IF(#REF!="","",#REF!)</f>
        <v>#REF!</v>
      </c>
      <c r="P220" s="125" t="e">
        <f>IF(#REF!="","",#REF!)</f>
        <v>#REF!</v>
      </c>
      <c r="Q220" s="125" t="e">
        <f>IF(#REF!="","",#REF!)</f>
        <v>#REF!</v>
      </c>
      <c r="R220" s="125" t="e">
        <f>IF(#REF!="","",#REF!)</f>
        <v>#REF!</v>
      </c>
      <c r="S220" s="129" t="e">
        <f>IF(#REF!="","",#REF!)</f>
        <v>#REF!</v>
      </c>
      <c r="T220" s="134" t="e">
        <f>IF(#REF!="","",IF(#REF!="#N/A","NO","SI"))</f>
        <v>#REF!</v>
      </c>
      <c r="U220" s="134" t="e">
        <f>#REF!</f>
        <v>#REF!</v>
      </c>
      <c r="V220" s="134" t="e">
        <f t="shared" si="11"/>
        <v>#REF!</v>
      </c>
      <c r="W220" s="134" t="e">
        <f t="shared" si="12"/>
        <v>#REF!</v>
      </c>
      <c r="X220" s="134" t="e">
        <f>IF(U220="","",VLOOKUP(U220,TRD!$F$5:$G$349,2,FALSE))</f>
        <v>#REF!</v>
      </c>
      <c r="Y220" s="134" t="e">
        <f>IF(U220="","",VLOOKUP(U220,TRD!$F$5:$T$349,5,FALSE))</f>
        <v>#REF!</v>
      </c>
      <c r="Z220" s="134" t="e">
        <f>IF(U220="","",VLOOKUP(U220,TRD_ORI!$E:$S,10,FALSE))</f>
        <v>#REF!</v>
      </c>
      <c r="AA220" s="134" t="e">
        <f>IF(U220="","",VLOOKUP(U220,TRD!F218:T562,15,FALSE))</f>
        <v>#REF!</v>
      </c>
    </row>
    <row r="221" spans="2:27" ht="409.5">
      <c r="B221" s="193" t="e">
        <f>IF(#REF!="","",#REF!)</f>
        <v>#REF!</v>
      </c>
      <c r="C221" s="125" t="e">
        <f>IF(#REF!="","",#REF!)</f>
        <v>#REF!</v>
      </c>
      <c r="D221" s="125" t="e">
        <f>IF(#REF!="","",#REF!)</f>
        <v>#REF!</v>
      </c>
      <c r="E221" s="125" t="e">
        <f>IF(#REF!="","",#REF!)</f>
        <v>#REF!</v>
      </c>
      <c r="F221" s="125" t="e">
        <f>IF(#REF!="","",#REF!)</f>
        <v>#REF!</v>
      </c>
      <c r="G221" s="125" t="e">
        <f>IF(#REF!="","",#REF!)</f>
        <v>#REF!</v>
      </c>
      <c r="H221" s="125" t="e">
        <f>IF(#REF!="","",CONCATENATE(#REF!," - ",#REF!))</f>
        <v>#REF!</v>
      </c>
      <c r="I221" s="125" t="e">
        <f>IF(#REF!="","",#REF!)</f>
        <v>#REF!</v>
      </c>
      <c r="J221" s="125" t="e">
        <f>IF(#REF!="","",#REF!)</f>
        <v>#REF!</v>
      </c>
      <c r="K221" s="125" t="e">
        <f>IF(#REF!="","",#REF!)</f>
        <v>#REF!</v>
      </c>
      <c r="L221" s="125" t="e">
        <f>IF(#REF!="","",#REF!)</f>
        <v>#REF!</v>
      </c>
      <c r="M221" s="129" t="e">
        <f>IF(#REF!="","",#REF!)</f>
        <v>#REF!</v>
      </c>
      <c r="N221" s="130" t="e">
        <f>IF(#REF!="","",#REF!)</f>
        <v>#REF!</v>
      </c>
      <c r="O221" s="125" t="e">
        <f>IF(#REF!="","",#REF!)</f>
        <v>#REF!</v>
      </c>
      <c r="P221" s="125" t="e">
        <f>IF(#REF!="","",#REF!)</f>
        <v>#REF!</v>
      </c>
      <c r="Q221" s="125" t="e">
        <f>IF(#REF!="","",#REF!)</f>
        <v>#REF!</v>
      </c>
      <c r="R221" s="125" t="e">
        <f>IF(#REF!="","",#REF!)</f>
        <v>#REF!</v>
      </c>
      <c r="S221" s="129" t="e">
        <f>IF(#REF!="","",#REF!)</f>
        <v>#REF!</v>
      </c>
      <c r="T221" s="134" t="e">
        <f>IF(#REF!="","",IF(#REF!="#N/A","NO","SI"))</f>
        <v>#REF!</v>
      </c>
      <c r="U221" s="134" t="e">
        <f>#REF!</f>
        <v>#REF!</v>
      </c>
      <c r="V221" s="134" t="e">
        <f t="shared" si="11"/>
        <v>#REF!</v>
      </c>
      <c r="W221" s="134" t="e">
        <f t="shared" si="12"/>
        <v>#REF!</v>
      </c>
      <c r="X221" s="134" t="e">
        <f>IF(U221="","",VLOOKUP(U221,TRD!$F$5:$G$349,2,FALSE))</f>
        <v>#REF!</v>
      </c>
      <c r="Y221" s="134" t="e">
        <f>IF(U221="","",VLOOKUP(U221,TRD!$F$5:$T$349,5,FALSE))</f>
        <v>#REF!</v>
      </c>
      <c r="Z221" s="134" t="e">
        <f>IF(U221="","",VLOOKUP(U221,TRD_ORI!$E:$S,10,FALSE))</f>
        <v>#REF!</v>
      </c>
      <c r="AA221" s="134" t="e">
        <f>IF(U221="","",VLOOKUP(U221,TRD!F219:T563,15,FALSE))</f>
        <v>#REF!</v>
      </c>
    </row>
    <row r="222" spans="2:27" ht="409.5">
      <c r="B222" s="193" t="e">
        <f>IF(#REF!="","",#REF!)</f>
        <v>#REF!</v>
      </c>
      <c r="C222" s="125" t="e">
        <f>IF(#REF!="","",#REF!)</f>
        <v>#REF!</v>
      </c>
      <c r="D222" s="125" t="e">
        <f>IF(#REF!="","",#REF!)</f>
        <v>#REF!</v>
      </c>
      <c r="E222" s="125" t="e">
        <f>IF(#REF!="","",#REF!)</f>
        <v>#REF!</v>
      </c>
      <c r="F222" s="125" t="e">
        <f>IF(#REF!="","",#REF!)</f>
        <v>#REF!</v>
      </c>
      <c r="G222" s="125" t="e">
        <f>IF(#REF!="","",#REF!)</f>
        <v>#REF!</v>
      </c>
      <c r="H222" s="125" t="e">
        <f>IF(#REF!="","",CONCATENATE(#REF!," - ",#REF!))</f>
        <v>#REF!</v>
      </c>
      <c r="I222" s="125" t="e">
        <f>IF(#REF!="","",#REF!)</f>
        <v>#REF!</v>
      </c>
      <c r="J222" s="125" t="e">
        <f>IF(#REF!="","",#REF!)</f>
        <v>#REF!</v>
      </c>
      <c r="K222" s="125" t="e">
        <f>IF(#REF!="","",#REF!)</f>
        <v>#REF!</v>
      </c>
      <c r="L222" s="125" t="e">
        <f>IF(#REF!="","",#REF!)</f>
        <v>#REF!</v>
      </c>
      <c r="M222" s="129" t="e">
        <f>IF(#REF!="","",#REF!)</f>
        <v>#REF!</v>
      </c>
      <c r="N222" s="130" t="e">
        <f>IF(#REF!="","",#REF!)</f>
        <v>#REF!</v>
      </c>
      <c r="O222" s="125" t="e">
        <f>IF(#REF!="","",#REF!)</f>
        <v>#REF!</v>
      </c>
      <c r="P222" s="125" t="e">
        <f>IF(#REF!="","",#REF!)</f>
        <v>#REF!</v>
      </c>
      <c r="Q222" s="125" t="e">
        <f>IF(#REF!="","",#REF!)</f>
        <v>#REF!</v>
      </c>
      <c r="R222" s="125" t="e">
        <f>IF(#REF!="","",#REF!)</f>
        <v>#REF!</v>
      </c>
      <c r="S222" s="129" t="e">
        <f>IF(#REF!="","",#REF!)</f>
        <v>#REF!</v>
      </c>
      <c r="T222" s="134" t="e">
        <f>IF(#REF!="","",IF(#REF!="#N/A","NO","SI"))</f>
        <v>#REF!</v>
      </c>
      <c r="U222" s="134" t="e">
        <f>#REF!</f>
        <v>#REF!</v>
      </c>
      <c r="V222" s="134" t="e">
        <f t="shared" si="11"/>
        <v>#REF!</v>
      </c>
      <c r="W222" s="134" t="e">
        <f t="shared" si="12"/>
        <v>#REF!</v>
      </c>
      <c r="X222" s="134" t="e">
        <f>IF(U222="","",VLOOKUP(U222,TRD!$F$5:$G$349,2,FALSE))</f>
        <v>#REF!</v>
      </c>
      <c r="Y222" s="134" t="e">
        <f>IF(U222="","",VLOOKUP(U222,TRD!$F$5:$T$349,5,FALSE))</f>
        <v>#REF!</v>
      </c>
      <c r="Z222" s="134" t="e">
        <f>IF(U222="","",VLOOKUP(U222,TRD_ORI!$E:$S,10,FALSE))</f>
        <v>#REF!</v>
      </c>
      <c r="AA222" s="134" t="e">
        <f>IF(U222="","",VLOOKUP(U222,TRD!F220:T564,15,FALSE))</f>
        <v>#REF!</v>
      </c>
    </row>
    <row r="223" spans="2:27" ht="409.5">
      <c r="B223" s="193" t="e">
        <f>IF(#REF!="","",#REF!)</f>
        <v>#REF!</v>
      </c>
      <c r="C223" s="125" t="e">
        <f>IF(#REF!="","",#REF!)</f>
        <v>#REF!</v>
      </c>
      <c r="D223" s="125" t="e">
        <f>IF(#REF!="","",#REF!)</f>
        <v>#REF!</v>
      </c>
      <c r="E223" s="125" t="e">
        <f>IF(#REF!="","",#REF!)</f>
        <v>#REF!</v>
      </c>
      <c r="F223" s="125" t="e">
        <f>IF(#REF!="","",#REF!)</f>
        <v>#REF!</v>
      </c>
      <c r="G223" s="125" t="e">
        <f>IF(#REF!="","",#REF!)</f>
        <v>#REF!</v>
      </c>
      <c r="H223" s="125" t="e">
        <f>IF(#REF!="","",CONCATENATE(#REF!," - ",#REF!))</f>
        <v>#REF!</v>
      </c>
      <c r="I223" s="125" t="e">
        <f>IF(#REF!="","",#REF!)</f>
        <v>#REF!</v>
      </c>
      <c r="J223" s="125" t="e">
        <f>IF(#REF!="","",#REF!)</f>
        <v>#REF!</v>
      </c>
      <c r="K223" s="125" t="e">
        <f>IF(#REF!="","",#REF!)</f>
        <v>#REF!</v>
      </c>
      <c r="L223" s="125" t="e">
        <f>IF(#REF!="","",#REF!)</f>
        <v>#REF!</v>
      </c>
      <c r="M223" s="129" t="e">
        <f>IF(#REF!="","",#REF!)</f>
        <v>#REF!</v>
      </c>
      <c r="N223" s="130" t="e">
        <f>IF(#REF!="","",#REF!)</f>
        <v>#REF!</v>
      </c>
      <c r="O223" s="125" t="e">
        <f>IF(#REF!="","",#REF!)</f>
        <v>#REF!</v>
      </c>
      <c r="P223" s="125" t="e">
        <f>IF(#REF!="","",#REF!)</f>
        <v>#REF!</v>
      </c>
      <c r="Q223" s="125" t="e">
        <f>IF(#REF!="","",#REF!)</f>
        <v>#REF!</v>
      </c>
      <c r="R223" s="125" t="e">
        <f>IF(#REF!="","",#REF!)</f>
        <v>#REF!</v>
      </c>
      <c r="S223" s="129" t="e">
        <f>IF(#REF!="","",#REF!)</f>
        <v>#REF!</v>
      </c>
      <c r="T223" s="134" t="e">
        <f>IF(#REF!="","",IF(#REF!="#N/A","NO","SI"))</f>
        <v>#REF!</v>
      </c>
      <c r="U223" s="134" t="e">
        <f>#REF!</f>
        <v>#REF!</v>
      </c>
      <c r="V223" s="134" t="e">
        <f t="shared" si="11"/>
        <v>#REF!</v>
      </c>
      <c r="W223" s="134" t="e">
        <f t="shared" si="12"/>
        <v>#REF!</v>
      </c>
      <c r="X223" s="134" t="e">
        <f>IF(U223="","",VLOOKUP(U223,TRD!$F$5:$G$349,2,FALSE))</f>
        <v>#REF!</v>
      </c>
      <c r="Y223" s="134" t="e">
        <f>IF(U223="","",VLOOKUP(U223,TRD!$F$5:$T$349,5,FALSE))</f>
        <v>#REF!</v>
      </c>
      <c r="Z223" s="134" t="e">
        <f>IF(U223="","",VLOOKUP(U223,TRD_ORI!$E:$S,10,FALSE))</f>
        <v>#REF!</v>
      </c>
      <c r="AA223" s="134" t="e">
        <f>IF(U223="","",VLOOKUP(U223,TRD!F221:T565,15,FALSE))</f>
        <v>#REF!</v>
      </c>
    </row>
    <row r="224" spans="2:27" ht="409.5">
      <c r="B224" s="193" t="e">
        <f>IF(#REF!="","",#REF!)</f>
        <v>#REF!</v>
      </c>
      <c r="C224" s="125" t="e">
        <f>IF(#REF!="","",#REF!)</f>
        <v>#REF!</v>
      </c>
      <c r="D224" s="125" t="e">
        <f>IF(#REF!="","",#REF!)</f>
        <v>#REF!</v>
      </c>
      <c r="E224" s="125" t="e">
        <f>IF(#REF!="","",#REF!)</f>
        <v>#REF!</v>
      </c>
      <c r="F224" s="125" t="e">
        <f>IF(#REF!="","",#REF!)</f>
        <v>#REF!</v>
      </c>
      <c r="G224" s="125" t="e">
        <f>IF(#REF!="","",#REF!)</f>
        <v>#REF!</v>
      </c>
      <c r="H224" s="125" t="e">
        <f>IF(#REF!="","",CONCATENATE(#REF!," - ",#REF!))</f>
        <v>#REF!</v>
      </c>
      <c r="I224" s="125" t="e">
        <f>IF(#REF!="","",#REF!)</f>
        <v>#REF!</v>
      </c>
      <c r="J224" s="125" t="e">
        <f>IF(#REF!="","",#REF!)</f>
        <v>#REF!</v>
      </c>
      <c r="K224" s="125" t="e">
        <f>IF(#REF!="","",#REF!)</f>
        <v>#REF!</v>
      </c>
      <c r="L224" s="125" t="e">
        <f>IF(#REF!="","",#REF!)</f>
        <v>#REF!</v>
      </c>
      <c r="M224" s="129" t="e">
        <f>IF(#REF!="","",#REF!)</f>
        <v>#REF!</v>
      </c>
      <c r="N224" s="130" t="e">
        <f>IF(#REF!="","",#REF!)</f>
        <v>#REF!</v>
      </c>
      <c r="O224" s="125" t="e">
        <f>IF(#REF!="","",#REF!)</f>
        <v>#REF!</v>
      </c>
      <c r="P224" s="125" t="e">
        <f>IF(#REF!="","",#REF!)</f>
        <v>#REF!</v>
      </c>
      <c r="Q224" s="125" t="e">
        <f>IF(#REF!="","",#REF!)</f>
        <v>#REF!</v>
      </c>
      <c r="R224" s="125" t="e">
        <f>IF(#REF!="","",#REF!)</f>
        <v>#REF!</v>
      </c>
      <c r="S224" s="129" t="e">
        <f>IF(#REF!="","",#REF!)</f>
        <v>#REF!</v>
      </c>
      <c r="T224" s="134" t="e">
        <f>IF(#REF!="","",IF(#REF!="#N/A","NO","SI"))</f>
        <v>#REF!</v>
      </c>
      <c r="U224" s="134" t="e">
        <f>#REF!</f>
        <v>#REF!</v>
      </c>
      <c r="V224" s="134" t="e">
        <f t="shared" si="11"/>
        <v>#REF!</v>
      </c>
      <c r="W224" s="134" t="e">
        <f t="shared" si="12"/>
        <v>#REF!</v>
      </c>
      <c r="X224" s="134" t="e">
        <f>IF(U224="","",VLOOKUP(U224,TRD!$F$5:$G$349,2,FALSE))</f>
        <v>#REF!</v>
      </c>
      <c r="Y224" s="134" t="e">
        <f>IF(U224="","",VLOOKUP(U224,TRD!$F$5:$T$349,5,FALSE))</f>
        <v>#REF!</v>
      </c>
      <c r="Z224" s="134" t="e">
        <f>IF(U224="","",VLOOKUP(U224,TRD_ORI!$E:$S,10,FALSE))</f>
        <v>#REF!</v>
      </c>
      <c r="AA224" s="134" t="e">
        <f>IF(U224="","",VLOOKUP(U224,TRD!F222:T566,15,FALSE))</f>
        <v>#REF!</v>
      </c>
    </row>
    <row r="225" spans="2:27" ht="409.5">
      <c r="B225" s="193" t="e">
        <f>IF(#REF!="","",#REF!)</f>
        <v>#REF!</v>
      </c>
      <c r="C225" s="125" t="e">
        <f>IF(#REF!="","",#REF!)</f>
        <v>#REF!</v>
      </c>
      <c r="D225" s="125" t="e">
        <f>IF(#REF!="","",#REF!)</f>
        <v>#REF!</v>
      </c>
      <c r="E225" s="125" t="e">
        <f>IF(#REF!="","",#REF!)</f>
        <v>#REF!</v>
      </c>
      <c r="F225" s="125" t="e">
        <f>IF(#REF!="","",#REF!)</f>
        <v>#REF!</v>
      </c>
      <c r="G225" s="125" t="e">
        <f>IF(#REF!="","",#REF!)</f>
        <v>#REF!</v>
      </c>
      <c r="H225" s="125" t="e">
        <f>IF(#REF!="","",CONCATENATE(#REF!," - ",#REF!))</f>
        <v>#REF!</v>
      </c>
      <c r="I225" s="125" t="e">
        <f>IF(#REF!="","",#REF!)</f>
        <v>#REF!</v>
      </c>
      <c r="J225" s="125" t="e">
        <f>IF(#REF!="","",#REF!)</f>
        <v>#REF!</v>
      </c>
      <c r="K225" s="125" t="e">
        <f>IF(#REF!="","",#REF!)</f>
        <v>#REF!</v>
      </c>
      <c r="L225" s="125" t="e">
        <f>IF(#REF!="","",#REF!)</f>
        <v>#REF!</v>
      </c>
      <c r="M225" s="129" t="e">
        <f>IF(#REF!="","",#REF!)</f>
        <v>#REF!</v>
      </c>
      <c r="N225" s="130" t="e">
        <f>IF(#REF!="","",#REF!)</f>
        <v>#REF!</v>
      </c>
      <c r="O225" s="125" t="e">
        <f>IF(#REF!="","",#REF!)</f>
        <v>#REF!</v>
      </c>
      <c r="P225" s="125" t="e">
        <f>IF(#REF!="","",#REF!)</f>
        <v>#REF!</v>
      </c>
      <c r="Q225" s="125" t="e">
        <f>IF(#REF!="","",#REF!)</f>
        <v>#REF!</v>
      </c>
      <c r="R225" s="125" t="e">
        <f>IF(#REF!="","",#REF!)</f>
        <v>#REF!</v>
      </c>
      <c r="S225" s="129" t="e">
        <f>IF(#REF!="","",#REF!)</f>
        <v>#REF!</v>
      </c>
      <c r="T225" s="134" t="e">
        <f>IF(#REF!="","",IF(#REF!="#N/A","NO","SI"))</f>
        <v>#REF!</v>
      </c>
      <c r="U225" s="134" t="e">
        <f>#REF!</f>
        <v>#REF!</v>
      </c>
      <c r="V225" s="134" t="e">
        <f t="shared" si="11"/>
        <v>#REF!</v>
      </c>
      <c r="W225" s="134" t="e">
        <f t="shared" si="12"/>
        <v>#REF!</v>
      </c>
      <c r="X225" s="134" t="e">
        <f>IF(U225="","",VLOOKUP(U225,TRD!$F$5:$G$349,2,FALSE))</f>
        <v>#REF!</v>
      </c>
      <c r="Y225" s="134" t="e">
        <f>IF(U225="","",VLOOKUP(U225,TRD!$F$5:$T$349,5,FALSE))</f>
        <v>#REF!</v>
      </c>
      <c r="Z225" s="134" t="e">
        <f>IF(U225="","",VLOOKUP(U225,TRD_ORI!$E:$S,10,FALSE))</f>
        <v>#REF!</v>
      </c>
      <c r="AA225" s="134" t="e">
        <f>IF(U225="","",VLOOKUP(U225,TRD!F223:T567,15,FALSE))</f>
        <v>#REF!</v>
      </c>
    </row>
    <row r="226" spans="2:27" ht="409.5">
      <c r="B226" s="193" t="e">
        <f>IF(#REF!="","",#REF!)</f>
        <v>#REF!</v>
      </c>
      <c r="C226" s="125" t="e">
        <f>IF(#REF!="","",#REF!)</f>
        <v>#REF!</v>
      </c>
      <c r="D226" s="125" t="e">
        <f>IF(#REF!="","",#REF!)</f>
        <v>#REF!</v>
      </c>
      <c r="E226" s="125" t="e">
        <f>IF(#REF!="","",#REF!)</f>
        <v>#REF!</v>
      </c>
      <c r="F226" s="125" t="e">
        <f>IF(#REF!="","",#REF!)</f>
        <v>#REF!</v>
      </c>
      <c r="G226" s="125" t="e">
        <f>IF(#REF!="","",#REF!)</f>
        <v>#REF!</v>
      </c>
      <c r="H226" s="125" t="e">
        <f>IF(#REF!="","",CONCATENATE(#REF!," - ",#REF!))</f>
        <v>#REF!</v>
      </c>
      <c r="I226" s="125" t="e">
        <f>IF(#REF!="","",#REF!)</f>
        <v>#REF!</v>
      </c>
      <c r="J226" s="125" t="e">
        <f>IF(#REF!="","",#REF!)</f>
        <v>#REF!</v>
      </c>
      <c r="K226" s="125" t="e">
        <f>IF(#REF!="","",#REF!)</f>
        <v>#REF!</v>
      </c>
      <c r="L226" s="125" t="e">
        <f>IF(#REF!="","",#REF!)</f>
        <v>#REF!</v>
      </c>
      <c r="M226" s="129" t="e">
        <f>IF(#REF!="","",#REF!)</f>
        <v>#REF!</v>
      </c>
      <c r="N226" s="130" t="e">
        <f>IF(#REF!="","",#REF!)</f>
        <v>#REF!</v>
      </c>
      <c r="O226" s="125" t="e">
        <f>IF(#REF!="","",#REF!)</f>
        <v>#REF!</v>
      </c>
      <c r="P226" s="125" t="e">
        <f>IF(#REF!="","",#REF!)</f>
        <v>#REF!</v>
      </c>
      <c r="Q226" s="125" t="e">
        <f>IF(#REF!="","",#REF!)</f>
        <v>#REF!</v>
      </c>
      <c r="R226" s="125" t="e">
        <f>IF(#REF!="","",#REF!)</f>
        <v>#REF!</v>
      </c>
      <c r="S226" s="129" t="e">
        <f>IF(#REF!="","",#REF!)</f>
        <v>#REF!</v>
      </c>
      <c r="T226" s="134" t="e">
        <f>IF(#REF!="","",IF(#REF!="#N/A","NO","SI"))</f>
        <v>#REF!</v>
      </c>
      <c r="U226" s="134" t="e">
        <f>#REF!</f>
        <v>#REF!</v>
      </c>
      <c r="V226" s="134" t="e">
        <f t="shared" si="11"/>
        <v>#REF!</v>
      </c>
      <c r="W226" s="134" t="e">
        <f t="shared" si="12"/>
        <v>#REF!</v>
      </c>
      <c r="X226" s="134" t="e">
        <f>IF(U226="","",VLOOKUP(U226,TRD!$F$5:$G$349,2,FALSE))</f>
        <v>#REF!</v>
      </c>
      <c r="Y226" s="134" t="e">
        <f>IF(U226="","",VLOOKUP(U226,TRD!$F$5:$T$349,5,FALSE))</f>
        <v>#REF!</v>
      </c>
      <c r="Z226" s="134" t="e">
        <f>IF(U226="","",VLOOKUP(U226,TRD_ORI!$E:$S,10,FALSE))</f>
        <v>#REF!</v>
      </c>
      <c r="AA226" s="134" t="e">
        <f>IF(U226="","",VLOOKUP(U226,TRD!F224:T568,15,FALSE))</f>
        <v>#REF!</v>
      </c>
    </row>
    <row r="227" spans="2:27" ht="409.5">
      <c r="B227" s="193" t="e">
        <f>IF(#REF!="","",#REF!)</f>
        <v>#REF!</v>
      </c>
      <c r="C227" s="125" t="e">
        <f>IF(#REF!="","",#REF!)</f>
        <v>#REF!</v>
      </c>
      <c r="D227" s="125" t="e">
        <f>IF(#REF!="","",#REF!)</f>
        <v>#REF!</v>
      </c>
      <c r="E227" s="125" t="e">
        <f>IF(#REF!="","",#REF!)</f>
        <v>#REF!</v>
      </c>
      <c r="F227" s="125" t="e">
        <f>IF(#REF!="","",#REF!)</f>
        <v>#REF!</v>
      </c>
      <c r="G227" s="125" t="e">
        <f>IF(#REF!="","",#REF!)</f>
        <v>#REF!</v>
      </c>
      <c r="H227" s="125" t="e">
        <f>IF(#REF!="","",CONCATENATE(#REF!," - ",#REF!))</f>
        <v>#REF!</v>
      </c>
      <c r="I227" s="125" t="e">
        <f>IF(#REF!="","",#REF!)</f>
        <v>#REF!</v>
      </c>
      <c r="J227" s="125" t="e">
        <f>IF(#REF!="","",#REF!)</f>
        <v>#REF!</v>
      </c>
      <c r="K227" s="125" t="e">
        <f>IF(#REF!="","",#REF!)</f>
        <v>#REF!</v>
      </c>
      <c r="L227" s="125" t="e">
        <f>IF(#REF!="","",#REF!)</f>
        <v>#REF!</v>
      </c>
      <c r="M227" s="129" t="e">
        <f>IF(#REF!="","",#REF!)</f>
        <v>#REF!</v>
      </c>
      <c r="N227" s="130" t="e">
        <f>IF(#REF!="","",#REF!)</f>
        <v>#REF!</v>
      </c>
      <c r="O227" s="125" t="e">
        <f>IF(#REF!="","",#REF!)</f>
        <v>#REF!</v>
      </c>
      <c r="P227" s="125" t="e">
        <f>IF(#REF!="","",#REF!)</f>
        <v>#REF!</v>
      </c>
      <c r="Q227" s="125" t="e">
        <f>IF(#REF!="","",#REF!)</f>
        <v>#REF!</v>
      </c>
      <c r="R227" s="125" t="e">
        <f>IF(#REF!="","",#REF!)</f>
        <v>#REF!</v>
      </c>
      <c r="S227" s="129" t="e">
        <f>IF(#REF!="","",#REF!)</f>
        <v>#REF!</v>
      </c>
      <c r="T227" s="134" t="e">
        <f>IF(#REF!="","",IF(#REF!="#N/A","NO","SI"))</f>
        <v>#REF!</v>
      </c>
      <c r="U227" s="134" t="e">
        <f>#REF!</f>
        <v>#REF!</v>
      </c>
      <c r="V227" s="134" t="e">
        <f t="shared" si="11"/>
        <v>#REF!</v>
      </c>
      <c r="W227" s="134" t="e">
        <f t="shared" si="12"/>
        <v>#REF!</v>
      </c>
      <c r="X227" s="134" t="e">
        <f>IF(U227="","",VLOOKUP(U227,TRD!$F$5:$G$349,2,FALSE))</f>
        <v>#REF!</v>
      </c>
      <c r="Y227" s="134" t="e">
        <f>IF(U227="","",VLOOKUP(U227,TRD!$F$5:$T$349,5,FALSE))</f>
        <v>#REF!</v>
      </c>
      <c r="Z227" s="134" t="e">
        <f>IF(U227="","",VLOOKUP(U227,TRD_ORI!$E:$S,10,FALSE))</f>
        <v>#REF!</v>
      </c>
      <c r="AA227" s="134" t="e">
        <f>IF(U227="","",VLOOKUP(U227,TRD!F225:T569,15,FALSE))</f>
        <v>#REF!</v>
      </c>
    </row>
    <row r="228" spans="2:27" ht="409.5">
      <c r="B228" s="193" t="e">
        <f>IF(#REF!="","",#REF!)</f>
        <v>#REF!</v>
      </c>
      <c r="C228" s="125" t="e">
        <f>IF(#REF!="","",#REF!)</f>
        <v>#REF!</v>
      </c>
      <c r="D228" s="125" t="e">
        <f>IF(#REF!="","",#REF!)</f>
        <v>#REF!</v>
      </c>
      <c r="E228" s="125" t="e">
        <f>IF(#REF!="","",#REF!)</f>
        <v>#REF!</v>
      </c>
      <c r="F228" s="125" t="e">
        <f>IF(#REF!="","",#REF!)</f>
        <v>#REF!</v>
      </c>
      <c r="G228" s="125" t="e">
        <f>IF(#REF!="","",#REF!)</f>
        <v>#REF!</v>
      </c>
      <c r="H228" s="125" t="e">
        <f>IF(#REF!="","",CONCATENATE(#REF!," - ",#REF!))</f>
        <v>#REF!</v>
      </c>
      <c r="I228" s="125" t="e">
        <f>IF(#REF!="","",#REF!)</f>
        <v>#REF!</v>
      </c>
      <c r="J228" s="125" t="e">
        <f>IF(#REF!="","",#REF!)</f>
        <v>#REF!</v>
      </c>
      <c r="K228" s="125" t="e">
        <f>IF(#REF!="","",#REF!)</f>
        <v>#REF!</v>
      </c>
      <c r="L228" s="125" t="e">
        <f>IF(#REF!="","",#REF!)</f>
        <v>#REF!</v>
      </c>
      <c r="M228" s="129" t="e">
        <f>IF(#REF!="","",#REF!)</f>
        <v>#REF!</v>
      </c>
      <c r="N228" s="130" t="e">
        <f>IF(#REF!="","",#REF!)</f>
        <v>#REF!</v>
      </c>
      <c r="O228" s="125" t="e">
        <f>IF(#REF!="","",#REF!)</f>
        <v>#REF!</v>
      </c>
      <c r="P228" s="125" t="e">
        <f>IF(#REF!="","",#REF!)</f>
        <v>#REF!</v>
      </c>
      <c r="Q228" s="125" t="e">
        <f>IF(#REF!="","",#REF!)</f>
        <v>#REF!</v>
      </c>
      <c r="R228" s="125" t="e">
        <f>IF(#REF!="","",#REF!)</f>
        <v>#REF!</v>
      </c>
      <c r="S228" s="129" t="e">
        <f>IF(#REF!="","",#REF!)</f>
        <v>#REF!</v>
      </c>
      <c r="T228" s="134" t="e">
        <f>IF(#REF!="","",IF(#REF!="#N/A","NO","SI"))</f>
        <v>#REF!</v>
      </c>
      <c r="U228" s="134" t="e">
        <f>#REF!</f>
        <v>#REF!</v>
      </c>
      <c r="V228" s="134" t="e">
        <f t="shared" si="11"/>
        <v>#REF!</v>
      </c>
      <c r="W228" s="134" t="e">
        <f t="shared" si="12"/>
        <v>#REF!</v>
      </c>
      <c r="X228" s="134" t="e">
        <f>IF(U228="","",VLOOKUP(U228,TRD!$F$5:$G$349,2,FALSE))</f>
        <v>#REF!</v>
      </c>
      <c r="Y228" s="134" t="e">
        <f>IF(U228="","",VLOOKUP(U228,TRD!$F$5:$T$349,5,FALSE))</f>
        <v>#REF!</v>
      </c>
      <c r="Z228" s="134" t="e">
        <f>IF(U228="","",VLOOKUP(U228,TRD_ORI!$E:$S,10,FALSE))</f>
        <v>#REF!</v>
      </c>
      <c r="AA228" s="134" t="e">
        <f>IF(U228="","",VLOOKUP(U228,TRD!F226:T570,15,FALSE))</f>
        <v>#REF!</v>
      </c>
    </row>
    <row r="229" spans="2:27" ht="409.5">
      <c r="B229" s="193" t="e">
        <f>IF(#REF!="","",#REF!)</f>
        <v>#REF!</v>
      </c>
      <c r="C229" s="125" t="e">
        <f>IF(#REF!="","",#REF!)</f>
        <v>#REF!</v>
      </c>
      <c r="D229" s="125" t="e">
        <f>IF(#REF!="","",#REF!)</f>
        <v>#REF!</v>
      </c>
      <c r="E229" s="125" t="e">
        <f>IF(#REF!="","",#REF!)</f>
        <v>#REF!</v>
      </c>
      <c r="F229" s="125" t="e">
        <f>IF(#REF!="","",#REF!)</f>
        <v>#REF!</v>
      </c>
      <c r="G229" s="125" t="e">
        <f>IF(#REF!="","",#REF!)</f>
        <v>#REF!</v>
      </c>
      <c r="H229" s="125" t="e">
        <f>IF(#REF!="","",CONCATENATE(#REF!," - ",#REF!))</f>
        <v>#REF!</v>
      </c>
      <c r="I229" s="125" t="e">
        <f>IF(#REF!="","",#REF!)</f>
        <v>#REF!</v>
      </c>
      <c r="J229" s="125" t="e">
        <f>IF(#REF!="","",#REF!)</f>
        <v>#REF!</v>
      </c>
      <c r="K229" s="125" t="e">
        <f>IF(#REF!="","",#REF!)</f>
        <v>#REF!</v>
      </c>
      <c r="L229" s="125" t="e">
        <f>IF(#REF!="","",#REF!)</f>
        <v>#REF!</v>
      </c>
      <c r="M229" s="129" t="e">
        <f>IF(#REF!="","",#REF!)</f>
        <v>#REF!</v>
      </c>
      <c r="N229" s="130" t="e">
        <f>IF(#REF!="","",#REF!)</f>
        <v>#REF!</v>
      </c>
      <c r="O229" s="125" t="e">
        <f>IF(#REF!="","",#REF!)</f>
        <v>#REF!</v>
      </c>
      <c r="P229" s="125" t="e">
        <f>IF(#REF!="","",#REF!)</f>
        <v>#REF!</v>
      </c>
      <c r="Q229" s="125" t="e">
        <f>IF(#REF!="","",#REF!)</f>
        <v>#REF!</v>
      </c>
      <c r="R229" s="125" t="e">
        <f>IF(#REF!="","",#REF!)</f>
        <v>#REF!</v>
      </c>
      <c r="S229" s="129" t="e">
        <f>IF(#REF!="","",#REF!)</f>
        <v>#REF!</v>
      </c>
      <c r="T229" s="134" t="e">
        <f>IF(#REF!="","",IF(#REF!="#N/A","NO","SI"))</f>
        <v>#REF!</v>
      </c>
      <c r="U229" s="134" t="e">
        <f>#REF!</f>
        <v>#REF!</v>
      </c>
      <c r="V229" s="134" t="e">
        <f t="shared" si="11"/>
        <v>#REF!</v>
      </c>
      <c r="W229" s="134" t="e">
        <f t="shared" si="12"/>
        <v>#REF!</v>
      </c>
      <c r="X229" s="134" t="e">
        <f>IF(U229="","",VLOOKUP(U229,TRD!$F$5:$G$349,2,FALSE))</f>
        <v>#REF!</v>
      </c>
      <c r="Y229" s="134" t="e">
        <f>IF(U229="","",VLOOKUP(U229,TRD!$F$5:$T$349,5,FALSE))</f>
        <v>#REF!</v>
      </c>
      <c r="Z229" s="134" t="e">
        <f>IF(U229="","",VLOOKUP(U229,TRD_ORI!$E:$S,10,FALSE))</f>
        <v>#REF!</v>
      </c>
      <c r="AA229" s="134" t="e">
        <f>IF(U229="","",VLOOKUP(U229,TRD!F227:T571,15,FALSE))</f>
        <v>#REF!</v>
      </c>
    </row>
    <row r="230" spans="2:27" ht="409.5">
      <c r="B230" s="193" t="e">
        <f>IF(#REF!="","",#REF!)</f>
        <v>#REF!</v>
      </c>
      <c r="C230" s="125" t="e">
        <f>IF(#REF!="","",#REF!)</f>
        <v>#REF!</v>
      </c>
      <c r="D230" s="125" t="e">
        <f>IF(#REF!="","",#REF!)</f>
        <v>#REF!</v>
      </c>
      <c r="E230" s="125" t="e">
        <f>IF(#REF!="","",#REF!)</f>
        <v>#REF!</v>
      </c>
      <c r="F230" s="125" t="e">
        <f>IF(#REF!="","",#REF!)</f>
        <v>#REF!</v>
      </c>
      <c r="G230" s="125" t="e">
        <f>IF(#REF!="","",#REF!)</f>
        <v>#REF!</v>
      </c>
      <c r="H230" s="125" t="e">
        <f>IF(#REF!="","",CONCATENATE(#REF!," - ",#REF!))</f>
        <v>#REF!</v>
      </c>
      <c r="I230" s="125" t="e">
        <f>IF(#REF!="","",#REF!)</f>
        <v>#REF!</v>
      </c>
      <c r="J230" s="125" t="e">
        <f>IF(#REF!="","",#REF!)</f>
        <v>#REF!</v>
      </c>
      <c r="K230" s="125" t="e">
        <f>IF(#REF!="","",#REF!)</f>
        <v>#REF!</v>
      </c>
      <c r="L230" s="125" t="e">
        <f>IF(#REF!="","",#REF!)</f>
        <v>#REF!</v>
      </c>
      <c r="M230" s="129" t="e">
        <f>IF(#REF!="","",#REF!)</f>
        <v>#REF!</v>
      </c>
      <c r="N230" s="130" t="e">
        <f>IF(#REF!="","",#REF!)</f>
        <v>#REF!</v>
      </c>
      <c r="O230" s="125" t="e">
        <f>IF(#REF!="","",#REF!)</f>
        <v>#REF!</v>
      </c>
      <c r="P230" s="125" t="e">
        <f>IF(#REF!="","",#REF!)</f>
        <v>#REF!</v>
      </c>
      <c r="Q230" s="125" t="e">
        <f>IF(#REF!="","",#REF!)</f>
        <v>#REF!</v>
      </c>
      <c r="R230" s="125" t="e">
        <f>IF(#REF!="","",#REF!)</f>
        <v>#REF!</v>
      </c>
      <c r="S230" s="129" t="e">
        <f>IF(#REF!="","",#REF!)</f>
        <v>#REF!</v>
      </c>
      <c r="T230" s="134" t="e">
        <f>IF(#REF!="","",IF(#REF!="#N/A","NO","SI"))</f>
        <v>#REF!</v>
      </c>
      <c r="U230" s="134" t="e">
        <f>#REF!</f>
        <v>#REF!</v>
      </c>
      <c r="V230" s="134" t="e">
        <f t="shared" si="11"/>
        <v>#REF!</v>
      </c>
      <c r="W230" s="134" t="e">
        <f t="shared" si="12"/>
        <v>#REF!</v>
      </c>
      <c r="X230" s="134" t="e">
        <f>IF(U230="","",VLOOKUP(U230,TRD!$F$5:$G$349,2,FALSE))</f>
        <v>#REF!</v>
      </c>
      <c r="Y230" s="134" t="e">
        <f>IF(U230="","",VLOOKUP(U230,TRD!$F$5:$T$349,5,FALSE))</f>
        <v>#REF!</v>
      </c>
      <c r="Z230" s="134" t="e">
        <f>IF(U230="","",VLOOKUP(U230,TRD_ORI!$E:$S,10,FALSE))</f>
        <v>#REF!</v>
      </c>
      <c r="AA230" s="134" t="e">
        <f>IF(U230="","",VLOOKUP(U230,TRD!F228:T572,15,FALSE))</f>
        <v>#REF!</v>
      </c>
    </row>
    <row r="231" spans="2:27" ht="60">
      <c r="B231" s="193" t="e">
        <f>IF(#REF!="","",#REF!)</f>
        <v>#REF!</v>
      </c>
      <c r="C231" s="125" t="e">
        <f>IF(#REF!="","",#REF!)</f>
        <v>#REF!</v>
      </c>
      <c r="D231" s="125" t="e">
        <f>IF(#REF!="","",#REF!)</f>
        <v>#REF!</v>
      </c>
      <c r="E231" s="125" t="e">
        <f>IF(#REF!="","",#REF!)</f>
        <v>#REF!</v>
      </c>
      <c r="F231" s="125" t="e">
        <f>IF(#REF!="","",#REF!)</f>
        <v>#REF!</v>
      </c>
      <c r="G231" s="125" t="e">
        <f>IF(#REF!="","",#REF!)</f>
        <v>#REF!</v>
      </c>
      <c r="H231" s="125" t="e">
        <f>IF(#REF!="","",CONCATENATE(#REF!," - ",#REF!))</f>
        <v>#REF!</v>
      </c>
      <c r="I231" s="125" t="e">
        <f>IF(#REF!="","",#REF!)</f>
        <v>#REF!</v>
      </c>
      <c r="J231" s="125" t="e">
        <f>IF(#REF!="","",#REF!)</f>
        <v>#REF!</v>
      </c>
      <c r="K231" s="125" t="e">
        <f>IF(#REF!="","",#REF!)</f>
        <v>#REF!</v>
      </c>
      <c r="L231" s="125" t="e">
        <f>IF(#REF!="","",#REF!)</f>
        <v>#REF!</v>
      </c>
      <c r="M231" s="129" t="e">
        <f>IF(#REF!="","",#REF!)</f>
        <v>#REF!</v>
      </c>
      <c r="N231" s="130" t="e">
        <f>IF(#REF!="","",#REF!)</f>
        <v>#REF!</v>
      </c>
      <c r="O231" s="125" t="e">
        <f>IF(#REF!="","",#REF!)</f>
        <v>#REF!</v>
      </c>
      <c r="P231" s="125" t="e">
        <f>IF(#REF!="","",#REF!)</f>
        <v>#REF!</v>
      </c>
      <c r="Q231" s="125" t="e">
        <f>IF(#REF!="","",#REF!)</f>
        <v>#REF!</v>
      </c>
      <c r="R231" s="125" t="e">
        <f>IF(#REF!="","",#REF!)</f>
        <v>#REF!</v>
      </c>
      <c r="S231" s="129" t="e">
        <f>IF(#REF!="","",#REF!)</f>
        <v>#REF!</v>
      </c>
      <c r="T231" s="134" t="e">
        <f>IF(#REF!="","",IF(#REF!="#N/A","NO","SI"))</f>
        <v>#REF!</v>
      </c>
      <c r="U231" s="134" t="e">
        <f>#REF!</f>
        <v>#REF!</v>
      </c>
      <c r="V231" s="134" t="e">
        <f t="shared" si="11"/>
        <v>#REF!</v>
      </c>
      <c r="W231" s="134" t="e">
        <f t="shared" si="12"/>
        <v>#REF!</v>
      </c>
      <c r="X231" s="134" t="e">
        <f>IF(U231="","",VLOOKUP(U231,TRD!$F$5:$G$349,2,FALSE))</f>
        <v>#REF!</v>
      </c>
      <c r="Y231" s="134" t="e">
        <f>IF(U231="","",VLOOKUP(U231,TRD!$F$5:$T$349,5,FALSE))</f>
        <v>#REF!</v>
      </c>
      <c r="Z231" s="134" t="e">
        <f>IF(U231="","",VLOOKUP(U231,TRD_ORI!$E:$S,10,FALSE))</f>
        <v>#REF!</v>
      </c>
      <c r="AA231" s="134" t="e">
        <f>IF(U231="","",VLOOKUP(U231,TRD!F229:T573,15,FALSE))</f>
        <v>#REF!</v>
      </c>
    </row>
    <row r="232" spans="2:27" ht="409.5">
      <c r="B232" s="193" t="e">
        <f>IF(#REF!="","",#REF!)</f>
        <v>#REF!</v>
      </c>
      <c r="C232" s="125" t="e">
        <f>IF(#REF!="","",#REF!)</f>
        <v>#REF!</v>
      </c>
      <c r="D232" s="125" t="e">
        <f>IF(#REF!="","",#REF!)</f>
        <v>#REF!</v>
      </c>
      <c r="E232" s="125" t="e">
        <f>IF(#REF!="","",#REF!)</f>
        <v>#REF!</v>
      </c>
      <c r="F232" s="125" t="e">
        <f>IF(#REF!="","",#REF!)</f>
        <v>#REF!</v>
      </c>
      <c r="G232" s="125" t="e">
        <f>IF(#REF!="","",#REF!)</f>
        <v>#REF!</v>
      </c>
      <c r="H232" s="125" t="e">
        <f>IF(#REF!="","",CONCATENATE(#REF!," - ",#REF!))</f>
        <v>#REF!</v>
      </c>
      <c r="I232" s="125" t="e">
        <f>IF(#REF!="","",#REF!)</f>
        <v>#REF!</v>
      </c>
      <c r="J232" s="125" t="e">
        <f>IF(#REF!="","",#REF!)</f>
        <v>#REF!</v>
      </c>
      <c r="K232" s="125" t="e">
        <f>IF(#REF!="","",#REF!)</f>
        <v>#REF!</v>
      </c>
      <c r="L232" s="125" t="e">
        <f>IF(#REF!="","",#REF!)</f>
        <v>#REF!</v>
      </c>
      <c r="M232" s="129" t="e">
        <f>IF(#REF!="","",#REF!)</f>
        <v>#REF!</v>
      </c>
      <c r="N232" s="130" t="e">
        <f>IF(#REF!="","",#REF!)</f>
        <v>#REF!</v>
      </c>
      <c r="O232" s="125" t="e">
        <f>IF(#REF!="","",#REF!)</f>
        <v>#REF!</v>
      </c>
      <c r="P232" s="125" t="e">
        <f>IF(#REF!="","",#REF!)</f>
        <v>#REF!</v>
      </c>
      <c r="Q232" s="125" t="e">
        <f>IF(#REF!="","",#REF!)</f>
        <v>#REF!</v>
      </c>
      <c r="R232" s="125" t="e">
        <f>IF(#REF!="","",#REF!)</f>
        <v>#REF!</v>
      </c>
      <c r="S232" s="129" t="e">
        <f>IF(#REF!="","",#REF!)</f>
        <v>#REF!</v>
      </c>
      <c r="T232" s="134" t="e">
        <f>IF(#REF!="","",IF(#REF!="#N/A","NO","SI"))</f>
        <v>#REF!</v>
      </c>
      <c r="U232" s="134" t="e">
        <f>#REF!</f>
        <v>#REF!</v>
      </c>
      <c r="V232" s="134" t="e">
        <f t="shared" si="11"/>
        <v>#REF!</v>
      </c>
      <c r="W232" s="134" t="e">
        <f t="shared" si="12"/>
        <v>#REF!</v>
      </c>
      <c r="X232" s="134" t="e">
        <f>IF(U232="","",VLOOKUP(U232,TRD!$F$5:$G$349,2,FALSE))</f>
        <v>#REF!</v>
      </c>
      <c r="Y232" s="134" t="e">
        <f>IF(U232="","",VLOOKUP(U232,TRD!$F$5:$T$349,5,FALSE))</f>
        <v>#REF!</v>
      </c>
      <c r="Z232" s="134" t="e">
        <f>IF(U232="","",VLOOKUP(U232,TRD_ORI!$E:$S,10,FALSE))</f>
        <v>#REF!</v>
      </c>
      <c r="AA232" s="134" t="e">
        <f>IF(U232="","",VLOOKUP(U232,TRD!F230:T574,15,FALSE))</f>
        <v>#REF!</v>
      </c>
    </row>
    <row r="233" spans="2:27" ht="409.5">
      <c r="B233" s="193" t="e">
        <f>IF(#REF!="","",#REF!)</f>
        <v>#REF!</v>
      </c>
      <c r="C233" s="125" t="e">
        <f>IF(#REF!="","",#REF!)</f>
        <v>#REF!</v>
      </c>
      <c r="D233" s="125" t="e">
        <f>IF(#REF!="","",#REF!)</f>
        <v>#REF!</v>
      </c>
      <c r="E233" s="125" t="e">
        <f>IF(#REF!="","",#REF!)</f>
        <v>#REF!</v>
      </c>
      <c r="F233" s="125" t="e">
        <f>IF(#REF!="","",#REF!)</f>
        <v>#REF!</v>
      </c>
      <c r="G233" s="125" t="e">
        <f>IF(#REF!="","",#REF!)</f>
        <v>#REF!</v>
      </c>
      <c r="H233" s="125" t="e">
        <f>IF(#REF!="","",CONCATENATE(#REF!," - ",#REF!))</f>
        <v>#REF!</v>
      </c>
      <c r="I233" s="125" t="e">
        <f>IF(#REF!="","",#REF!)</f>
        <v>#REF!</v>
      </c>
      <c r="J233" s="125" t="e">
        <f>IF(#REF!="","",#REF!)</f>
        <v>#REF!</v>
      </c>
      <c r="K233" s="125" t="e">
        <f>IF(#REF!="","",#REF!)</f>
        <v>#REF!</v>
      </c>
      <c r="L233" s="125" t="e">
        <f>IF(#REF!="","",#REF!)</f>
        <v>#REF!</v>
      </c>
      <c r="M233" s="129" t="e">
        <f>IF(#REF!="","",#REF!)</f>
        <v>#REF!</v>
      </c>
      <c r="N233" s="130" t="e">
        <f>IF(#REF!="","",#REF!)</f>
        <v>#REF!</v>
      </c>
      <c r="O233" s="125" t="e">
        <f>IF(#REF!="","",#REF!)</f>
        <v>#REF!</v>
      </c>
      <c r="P233" s="125" t="e">
        <f>IF(#REF!="","",#REF!)</f>
        <v>#REF!</v>
      </c>
      <c r="Q233" s="125" t="e">
        <f>IF(#REF!="","",#REF!)</f>
        <v>#REF!</v>
      </c>
      <c r="R233" s="125" t="e">
        <f>IF(#REF!="","",#REF!)</f>
        <v>#REF!</v>
      </c>
      <c r="S233" s="129" t="e">
        <f>IF(#REF!="","",#REF!)</f>
        <v>#REF!</v>
      </c>
      <c r="T233" s="134" t="e">
        <f>IF(#REF!="","",IF(#REF!="#N/A","NO","SI"))</f>
        <v>#REF!</v>
      </c>
      <c r="U233" s="134" t="e">
        <f>#REF!</f>
        <v>#REF!</v>
      </c>
      <c r="V233" s="134" t="e">
        <f t="shared" si="11"/>
        <v>#REF!</v>
      </c>
      <c r="W233" s="134" t="e">
        <f t="shared" si="12"/>
        <v>#REF!</v>
      </c>
      <c r="X233" s="134" t="e">
        <f>IF(U233="","",VLOOKUP(U233,TRD!$F$5:$G$349,2,FALSE))</f>
        <v>#REF!</v>
      </c>
      <c r="Y233" s="134" t="e">
        <f>IF(U233="","",VLOOKUP(U233,TRD!$F$5:$T$349,5,FALSE))</f>
        <v>#REF!</v>
      </c>
      <c r="Z233" s="134" t="e">
        <f>IF(U233="","",VLOOKUP(U233,TRD_ORI!$E:$S,10,FALSE))</f>
        <v>#REF!</v>
      </c>
      <c r="AA233" s="134" t="e">
        <f>IF(U233="","",VLOOKUP(U233,TRD!F231:T575,15,FALSE))</f>
        <v>#REF!</v>
      </c>
    </row>
    <row r="234" spans="2:27" ht="60">
      <c r="B234" s="193" t="e">
        <f>IF(#REF!="","",#REF!)</f>
        <v>#REF!</v>
      </c>
      <c r="C234" s="125" t="e">
        <f>IF(#REF!="","",#REF!)</f>
        <v>#REF!</v>
      </c>
      <c r="D234" s="125" t="e">
        <f>IF(#REF!="","",#REF!)</f>
        <v>#REF!</v>
      </c>
      <c r="E234" s="125" t="e">
        <f>IF(#REF!="","",#REF!)</f>
        <v>#REF!</v>
      </c>
      <c r="F234" s="125" t="e">
        <f>IF(#REF!="","",#REF!)</f>
        <v>#REF!</v>
      </c>
      <c r="G234" s="125" t="e">
        <f>IF(#REF!="","",#REF!)</f>
        <v>#REF!</v>
      </c>
      <c r="H234" s="125" t="e">
        <f>IF(#REF!="","",CONCATENATE(#REF!," - ",#REF!))</f>
        <v>#REF!</v>
      </c>
      <c r="I234" s="125" t="e">
        <f>IF(#REF!="","",#REF!)</f>
        <v>#REF!</v>
      </c>
      <c r="J234" s="125" t="e">
        <f>IF(#REF!="","",#REF!)</f>
        <v>#REF!</v>
      </c>
      <c r="K234" s="125" t="e">
        <f>IF(#REF!="","",#REF!)</f>
        <v>#REF!</v>
      </c>
      <c r="L234" s="125" t="e">
        <f>IF(#REF!="","",#REF!)</f>
        <v>#REF!</v>
      </c>
      <c r="M234" s="129" t="e">
        <f>IF(#REF!="","",#REF!)</f>
        <v>#REF!</v>
      </c>
      <c r="N234" s="130" t="e">
        <f>IF(#REF!="","",#REF!)</f>
        <v>#REF!</v>
      </c>
      <c r="O234" s="125" t="e">
        <f>IF(#REF!="","",#REF!)</f>
        <v>#REF!</v>
      </c>
      <c r="P234" s="125" t="e">
        <f>IF(#REF!="","",#REF!)</f>
        <v>#REF!</v>
      </c>
      <c r="Q234" s="125" t="e">
        <f>IF(#REF!="","",#REF!)</f>
        <v>#REF!</v>
      </c>
      <c r="R234" s="125" t="e">
        <f>IF(#REF!="","",#REF!)</f>
        <v>#REF!</v>
      </c>
      <c r="S234" s="129" t="e">
        <f>IF(#REF!="","",#REF!)</f>
        <v>#REF!</v>
      </c>
      <c r="T234" s="134" t="e">
        <f>IF(#REF!="","",IF(#REF!="#N/A","NO","SI"))</f>
        <v>#REF!</v>
      </c>
      <c r="U234" s="134" t="e">
        <f>#REF!</f>
        <v>#REF!</v>
      </c>
      <c r="V234" s="134" t="e">
        <f t="shared" si="11"/>
        <v>#REF!</v>
      </c>
      <c r="W234" s="134" t="e">
        <f t="shared" si="12"/>
        <v>#REF!</v>
      </c>
      <c r="X234" s="134" t="e">
        <f>IF(U234="","",VLOOKUP(U234,TRD!$F$5:$G$349,2,FALSE))</f>
        <v>#REF!</v>
      </c>
      <c r="Y234" s="134" t="e">
        <f>IF(U234="","",VLOOKUP(U234,TRD!$F$5:$T$349,5,FALSE))</f>
        <v>#REF!</v>
      </c>
      <c r="Z234" s="134" t="e">
        <f>IF(U234="","",VLOOKUP(U234,TRD_ORI!$E:$S,10,FALSE))</f>
        <v>#REF!</v>
      </c>
      <c r="AA234" s="134" t="e">
        <f>IF(U234="","",VLOOKUP(U234,TRD!F232:T576,15,FALSE))</f>
        <v>#REF!</v>
      </c>
    </row>
    <row r="235" spans="2:27" ht="105">
      <c r="B235" s="193" t="e">
        <f>IF(#REF!="","",#REF!)</f>
        <v>#REF!</v>
      </c>
      <c r="C235" s="125" t="e">
        <f>IF(#REF!="","",#REF!)</f>
        <v>#REF!</v>
      </c>
      <c r="D235" s="125" t="e">
        <f>IF(#REF!="","",#REF!)</f>
        <v>#REF!</v>
      </c>
      <c r="E235" s="125" t="e">
        <f>IF(#REF!="","",#REF!)</f>
        <v>#REF!</v>
      </c>
      <c r="F235" s="125" t="e">
        <f>IF(#REF!="","",#REF!)</f>
        <v>#REF!</v>
      </c>
      <c r="G235" s="125" t="e">
        <f>IF(#REF!="","",#REF!)</f>
        <v>#REF!</v>
      </c>
      <c r="H235" s="125" t="e">
        <f>IF(#REF!="","",CONCATENATE(#REF!," - ",#REF!))</f>
        <v>#REF!</v>
      </c>
      <c r="I235" s="125" t="e">
        <f>IF(#REF!="","",#REF!)</f>
        <v>#REF!</v>
      </c>
      <c r="J235" s="125" t="e">
        <f>IF(#REF!="","",#REF!)</f>
        <v>#REF!</v>
      </c>
      <c r="K235" s="125" t="e">
        <f>IF(#REF!="","",#REF!)</f>
        <v>#REF!</v>
      </c>
      <c r="L235" s="125" t="e">
        <f>IF(#REF!="","",#REF!)</f>
        <v>#REF!</v>
      </c>
      <c r="M235" s="129" t="e">
        <f>IF(#REF!="","",#REF!)</f>
        <v>#REF!</v>
      </c>
      <c r="N235" s="130" t="e">
        <f>IF(#REF!="","",#REF!)</f>
        <v>#REF!</v>
      </c>
      <c r="O235" s="125" t="e">
        <f>IF(#REF!="","",#REF!)</f>
        <v>#REF!</v>
      </c>
      <c r="P235" s="125" t="e">
        <f>IF(#REF!="","",#REF!)</f>
        <v>#REF!</v>
      </c>
      <c r="Q235" s="125" t="e">
        <f>IF(#REF!="","",#REF!)</f>
        <v>#REF!</v>
      </c>
      <c r="R235" s="125" t="e">
        <f>IF(#REF!="","",#REF!)</f>
        <v>#REF!</v>
      </c>
      <c r="S235" s="129" t="e">
        <f>IF(#REF!="","",#REF!)</f>
        <v>#REF!</v>
      </c>
      <c r="T235" s="134" t="e">
        <f>IF(#REF!="","",IF(#REF!="#N/A","NO","SI"))</f>
        <v>#REF!</v>
      </c>
      <c r="U235" s="134" t="e">
        <f>#REF!</f>
        <v>#REF!</v>
      </c>
      <c r="V235" s="134" t="e">
        <f t="shared" si="11"/>
        <v>#REF!</v>
      </c>
      <c r="W235" s="134" t="e">
        <f t="shared" si="12"/>
        <v>#REF!</v>
      </c>
      <c r="X235" s="134" t="e">
        <f>IF(U235="","",VLOOKUP(U235,TRD!$F$5:$G$349,2,FALSE))</f>
        <v>#REF!</v>
      </c>
      <c r="Y235" s="134" t="e">
        <f>IF(U235="","",VLOOKUP(U235,TRD!$F$5:$T$349,5,FALSE))</f>
        <v>#REF!</v>
      </c>
      <c r="Z235" s="134" t="e">
        <f>IF(U235="","",VLOOKUP(U235,TRD_ORI!$E:$S,10,FALSE))</f>
        <v>#REF!</v>
      </c>
      <c r="AA235" s="134" t="e">
        <f>IF(U235="","",VLOOKUP(U235,TRD!F233:T577,15,FALSE))</f>
        <v>#REF!</v>
      </c>
    </row>
    <row r="236" spans="2:27" ht="165">
      <c r="B236" s="193" t="e">
        <f>IF(#REF!="","",#REF!)</f>
        <v>#REF!</v>
      </c>
      <c r="C236" s="125" t="e">
        <f>IF(#REF!="","",#REF!)</f>
        <v>#REF!</v>
      </c>
      <c r="D236" s="125" t="e">
        <f>IF(#REF!="","",#REF!)</f>
        <v>#REF!</v>
      </c>
      <c r="E236" s="125" t="e">
        <f>IF(#REF!="","",#REF!)</f>
        <v>#REF!</v>
      </c>
      <c r="F236" s="125" t="e">
        <f>IF(#REF!="","",#REF!)</f>
        <v>#REF!</v>
      </c>
      <c r="G236" s="125" t="e">
        <f>IF(#REF!="","",#REF!)</f>
        <v>#REF!</v>
      </c>
      <c r="H236" s="125" t="e">
        <f>IF(#REF!="","",CONCATENATE(#REF!," - ",#REF!))</f>
        <v>#REF!</v>
      </c>
      <c r="I236" s="125" t="e">
        <f>IF(#REF!="","",#REF!)</f>
        <v>#REF!</v>
      </c>
      <c r="J236" s="125" t="e">
        <f>IF(#REF!="","",#REF!)</f>
        <v>#REF!</v>
      </c>
      <c r="K236" s="125" t="e">
        <f>IF(#REF!="","",#REF!)</f>
        <v>#REF!</v>
      </c>
      <c r="L236" s="125" t="e">
        <f>IF(#REF!="","",#REF!)</f>
        <v>#REF!</v>
      </c>
      <c r="M236" s="129" t="e">
        <f>IF(#REF!="","",#REF!)</f>
        <v>#REF!</v>
      </c>
      <c r="N236" s="130" t="e">
        <f>IF(#REF!="","",#REF!)</f>
        <v>#REF!</v>
      </c>
      <c r="O236" s="125" t="e">
        <f>IF(#REF!="","",#REF!)</f>
        <v>#REF!</v>
      </c>
      <c r="P236" s="125" t="e">
        <f>IF(#REF!="","",#REF!)</f>
        <v>#REF!</v>
      </c>
      <c r="Q236" s="125" t="e">
        <f>IF(#REF!="","",#REF!)</f>
        <v>#REF!</v>
      </c>
      <c r="R236" s="125" t="e">
        <f>IF(#REF!="","",#REF!)</f>
        <v>#REF!</v>
      </c>
      <c r="S236" s="129" t="e">
        <f>IF(#REF!="","",#REF!)</f>
        <v>#REF!</v>
      </c>
      <c r="T236" s="134" t="e">
        <f>IF(#REF!="","",IF(#REF!="#N/A","NO","SI"))</f>
        <v>#REF!</v>
      </c>
      <c r="U236" s="134" t="e">
        <f>#REF!</f>
        <v>#REF!</v>
      </c>
      <c r="V236" s="134" t="e">
        <f t="shared" si="11"/>
        <v>#REF!</v>
      </c>
      <c r="W236" s="134" t="e">
        <f t="shared" si="12"/>
        <v>#REF!</v>
      </c>
      <c r="X236" s="134" t="e">
        <f>IF(U236="","",VLOOKUP(U236,TRD!$F$5:$G$349,2,FALSE))</f>
        <v>#REF!</v>
      </c>
      <c r="Y236" s="134" t="e">
        <f>IF(U236="","",VLOOKUP(U236,TRD!$F$5:$T$349,5,FALSE))</f>
        <v>#REF!</v>
      </c>
      <c r="Z236" s="134" t="e">
        <f>IF(U236="","",VLOOKUP(U236,TRD_ORI!$E:$S,10,FALSE))</f>
        <v>#REF!</v>
      </c>
      <c r="AA236" s="134" t="e">
        <f>IF(U236="","",VLOOKUP(U236,TRD!F234:T578,15,FALSE))</f>
        <v>#REF!</v>
      </c>
    </row>
    <row r="237" spans="2:27" ht="135">
      <c r="B237" s="193" t="e">
        <f>IF(#REF!="","",#REF!)</f>
        <v>#REF!</v>
      </c>
      <c r="C237" s="125" t="e">
        <f>IF(#REF!="","",#REF!)</f>
        <v>#REF!</v>
      </c>
      <c r="D237" s="125" t="e">
        <f>IF(#REF!="","",#REF!)</f>
        <v>#REF!</v>
      </c>
      <c r="E237" s="125" t="e">
        <f>IF(#REF!="","",#REF!)</f>
        <v>#REF!</v>
      </c>
      <c r="F237" s="125" t="e">
        <f>IF(#REF!="","",#REF!)</f>
        <v>#REF!</v>
      </c>
      <c r="G237" s="125" t="e">
        <f>IF(#REF!="","",#REF!)</f>
        <v>#REF!</v>
      </c>
      <c r="H237" s="125" t="e">
        <f>IF(#REF!="","",CONCATENATE(#REF!," - ",#REF!))</f>
        <v>#REF!</v>
      </c>
      <c r="I237" s="125" t="e">
        <f>IF(#REF!="","",#REF!)</f>
        <v>#REF!</v>
      </c>
      <c r="J237" s="125" t="e">
        <f>IF(#REF!="","",#REF!)</f>
        <v>#REF!</v>
      </c>
      <c r="K237" s="125" t="e">
        <f>IF(#REF!="","",#REF!)</f>
        <v>#REF!</v>
      </c>
      <c r="L237" s="125" t="e">
        <f>IF(#REF!="","",#REF!)</f>
        <v>#REF!</v>
      </c>
      <c r="M237" s="129" t="e">
        <f>IF(#REF!="","",#REF!)</f>
        <v>#REF!</v>
      </c>
      <c r="N237" s="130" t="e">
        <f>IF(#REF!="","",#REF!)</f>
        <v>#REF!</v>
      </c>
      <c r="O237" s="125" t="e">
        <f>IF(#REF!="","",#REF!)</f>
        <v>#REF!</v>
      </c>
      <c r="P237" s="125" t="e">
        <f>IF(#REF!="","",#REF!)</f>
        <v>#REF!</v>
      </c>
      <c r="Q237" s="125" t="e">
        <f>IF(#REF!="","",#REF!)</f>
        <v>#REF!</v>
      </c>
      <c r="R237" s="125" t="e">
        <f>IF(#REF!="","",#REF!)</f>
        <v>#REF!</v>
      </c>
      <c r="S237" s="129" t="e">
        <f>IF(#REF!="","",#REF!)</f>
        <v>#REF!</v>
      </c>
      <c r="T237" s="134" t="e">
        <f>IF(#REF!="","",IF(#REF!="#N/A","NO","SI"))</f>
        <v>#REF!</v>
      </c>
      <c r="U237" s="134" t="e">
        <f>#REF!</f>
        <v>#REF!</v>
      </c>
      <c r="V237" s="134" t="e">
        <f t="shared" si="11"/>
        <v>#REF!</v>
      </c>
      <c r="W237" s="134" t="e">
        <f t="shared" si="12"/>
        <v>#REF!</v>
      </c>
      <c r="X237" s="134" t="e">
        <f>IF(U237="","",VLOOKUP(U237,TRD!$F$5:$G$349,2,FALSE))</f>
        <v>#REF!</v>
      </c>
      <c r="Y237" s="134" t="e">
        <f>IF(U237="","",VLOOKUP(U237,TRD!$F$5:$T$349,5,FALSE))</f>
        <v>#REF!</v>
      </c>
      <c r="Z237" s="134" t="e">
        <f>IF(U237="","",VLOOKUP(U237,TRD_ORI!$E:$S,10,FALSE))</f>
        <v>#REF!</v>
      </c>
      <c r="AA237" s="134" t="e">
        <f>IF(U237="","",VLOOKUP(U237,TRD!F235:T579,15,FALSE))</f>
        <v>#REF!</v>
      </c>
    </row>
    <row r="238" spans="2:27" ht="240">
      <c r="B238" s="193" t="e">
        <f>IF(#REF!="","",#REF!)</f>
        <v>#REF!</v>
      </c>
      <c r="C238" s="125" t="e">
        <f>IF(#REF!="","",#REF!)</f>
        <v>#REF!</v>
      </c>
      <c r="D238" s="125" t="e">
        <f>IF(#REF!="","",#REF!)</f>
        <v>#REF!</v>
      </c>
      <c r="E238" s="125" t="e">
        <f>IF(#REF!="","",#REF!)</f>
        <v>#REF!</v>
      </c>
      <c r="F238" s="125" t="e">
        <f>IF(#REF!="","",#REF!)</f>
        <v>#REF!</v>
      </c>
      <c r="G238" s="125" t="e">
        <f>IF(#REF!="","",#REF!)</f>
        <v>#REF!</v>
      </c>
      <c r="H238" s="125" t="e">
        <f>IF(#REF!="","",CONCATENATE(#REF!," - ",#REF!))</f>
        <v>#REF!</v>
      </c>
      <c r="I238" s="125" t="e">
        <f>IF(#REF!="","",#REF!)</f>
        <v>#REF!</v>
      </c>
      <c r="J238" s="125" t="e">
        <f>IF(#REF!="","",#REF!)</f>
        <v>#REF!</v>
      </c>
      <c r="K238" s="125" t="e">
        <f>IF(#REF!="","",#REF!)</f>
        <v>#REF!</v>
      </c>
      <c r="L238" s="125" t="e">
        <f>IF(#REF!="","",#REF!)</f>
        <v>#REF!</v>
      </c>
      <c r="M238" s="129" t="e">
        <f>IF(#REF!="","",#REF!)</f>
        <v>#REF!</v>
      </c>
      <c r="N238" s="130" t="e">
        <f>IF(#REF!="","",#REF!)</f>
        <v>#REF!</v>
      </c>
      <c r="O238" s="125" t="e">
        <f>IF(#REF!="","",#REF!)</f>
        <v>#REF!</v>
      </c>
      <c r="P238" s="125" t="e">
        <f>IF(#REF!="","",#REF!)</f>
        <v>#REF!</v>
      </c>
      <c r="Q238" s="125" t="e">
        <f>IF(#REF!="","",#REF!)</f>
        <v>#REF!</v>
      </c>
      <c r="R238" s="125" t="e">
        <f>IF(#REF!="","",#REF!)</f>
        <v>#REF!</v>
      </c>
      <c r="S238" s="129" t="e">
        <f>IF(#REF!="","",#REF!)</f>
        <v>#REF!</v>
      </c>
      <c r="T238" s="134" t="e">
        <f>IF(#REF!="","",IF(#REF!="#N/A","NO","SI"))</f>
        <v>#REF!</v>
      </c>
      <c r="U238" s="134" t="e">
        <f>#REF!</f>
        <v>#REF!</v>
      </c>
      <c r="V238" s="134" t="e">
        <f t="shared" si="11"/>
        <v>#REF!</v>
      </c>
      <c r="W238" s="134" t="e">
        <f t="shared" si="12"/>
        <v>#REF!</v>
      </c>
      <c r="X238" s="134" t="e">
        <f>IF(U238="","",VLOOKUP(U238,TRD!$F$5:$G$349,2,FALSE))</f>
        <v>#REF!</v>
      </c>
      <c r="Y238" s="134" t="e">
        <f>IF(U238="","",VLOOKUP(U238,TRD!$F$5:$T$349,5,FALSE))</f>
        <v>#REF!</v>
      </c>
      <c r="Z238" s="134" t="e">
        <f>IF(U238="","",VLOOKUP(U238,TRD_ORI!$E:$S,10,FALSE))</f>
        <v>#REF!</v>
      </c>
      <c r="AA238" s="134" t="e">
        <f>IF(U238="","",VLOOKUP(U238,TRD!F236:T580,15,FALSE))</f>
        <v>#REF!</v>
      </c>
    </row>
    <row r="239" spans="2:27" ht="135">
      <c r="B239" s="193" t="e">
        <f>IF(#REF!="","",#REF!)</f>
        <v>#REF!</v>
      </c>
      <c r="C239" s="125" t="e">
        <f>IF(#REF!="","",#REF!)</f>
        <v>#REF!</v>
      </c>
      <c r="D239" s="125" t="e">
        <f>IF(#REF!="","",#REF!)</f>
        <v>#REF!</v>
      </c>
      <c r="E239" s="125" t="e">
        <f>IF(#REF!="","",#REF!)</f>
        <v>#REF!</v>
      </c>
      <c r="F239" s="125" t="e">
        <f>IF(#REF!="","",#REF!)</f>
        <v>#REF!</v>
      </c>
      <c r="G239" s="125" t="e">
        <f>IF(#REF!="","",#REF!)</f>
        <v>#REF!</v>
      </c>
      <c r="H239" s="125" t="e">
        <f>IF(#REF!="","",CONCATENATE(#REF!," - ",#REF!))</f>
        <v>#REF!</v>
      </c>
      <c r="I239" s="125" t="e">
        <f>IF(#REF!="","",#REF!)</f>
        <v>#REF!</v>
      </c>
      <c r="J239" s="125" t="e">
        <f>IF(#REF!="","",#REF!)</f>
        <v>#REF!</v>
      </c>
      <c r="K239" s="125" t="e">
        <f>IF(#REF!="","",#REF!)</f>
        <v>#REF!</v>
      </c>
      <c r="L239" s="125" t="e">
        <f>IF(#REF!="","",#REF!)</f>
        <v>#REF!</v>
      </c>
      <c r="M239" s="129" t="e">
        <f>IF(#REF!="","",#REF!)</f>
        <v>#REF!</v>
      </c>
      <c r="N239" s="130" t="e">
        <f>IF(#REF!="","",#REF!)</f>
        <v>#REF!</v>
      </c>
      <c r="O239" s="125" t="e">
        <f>IF(#REF!="","",#REF!)</f>
        <v>#REF!</v>
      </c>
      <c r="P239" s="125" t="e">
        <f>IF(#REF!="","",#REF!)</f>
        <v>#REF!</v>
      </c>
      <c r="Q239" s="125" t="e">
        <f>IF(#REF!="","",#REF!)</f>
        <v>#REF!</v>
      </c>
      <c r="R239" s="125" t="e">
        <f>IF(#REF!="","",#REF!)</f>
        <v>#REF!</v>
      </c>
      <c r="S239" s="129" t="e">
        <f>IF(#REF!="","",#REF!)</f>
        <v>#REF!</v>
      </c>
      <c r="T239" s="134" t="e">
        <f>IF(#REF!="","",IF(#REF!="#N/A","NO","SI"))</f>
        <v>#REF!</v>
      </c>
      <c r="U239" s="134" t="e">
        <f>#REF!</f>
        <v>#REF!</v>
      </c>
      <c r="V239" s="134" t="e">
        <f t="shared" si="11"/>
        <v>#REF!</v>
      </c>
      <c r="W239" s="134" t="e">
        <f t="shared" si="12"/>
        <v>#REF!</v>
      </c>
      <c r="X239" s="134" t="e">
        <f>IF(U239="","",VLOOKUP(U239,TRD!$F$5:$G$349,2,FALSE))</f>
        <v>#REF!</v>
      </c>
      <c r="Y239" s="134" t="e">
        <f>IF(U239="","",VLOOKUP(U239,TRD!$F$5:$T$349,5,FALSE))</f>
        <v>#REF!</v>
      </c>
      <c r="Z239" s="134" t="e">
        <f>IF(U239="","",VLOOKUP(U239,TRD_ORI!$E:$S,10,FALSE))</f>
        <v>#REF!</v>
      </c>
      <c r="AA239" s="134" t="e">
        <f>IF(U239="","",VLOOKUP(U239,TRD!F237:T581,15,FALSE))</f>
        <v>#REF!</v>
      </c>
    </row>
    <row r="240" spans="2:27" ht="180">
      <c r="B240" s="193" t="e">
        <f>IF(#REF!="","",#REF!)</f>
        <v>#REF!</v>
      </c>
      <c r="C240" s="125" t="e">
        <f>IF(#REF!="","",#REF!)</f>
        <v>#REF!</v>
      </c>
      <c r="D240" s="125" t="e">
        <f>IF(#REF!="","",#REF!)</f>
        <v>#REF!</v>
      </c>
      <c r="E240" s="125" t="e">
        <f>IF(#REF!="","",#REF!)</f>
        <v>#REF!</v>
      </c>
      <c r="F240" s="125" t="e">
        <f>IF(#REF!="","",#REF!)</f>
        <v>#REF!</v>
      </c>
      <c r="G240" s="125" t="e">
        <f>IF(#REF!="","",#REF!)</f>
        <v>#REF!</v>
      </c>
      <c r="H240" s="125" t="e">
        <f>IF(#REF!="","",CONCATENATE(#REF!," - ",#REF!))</f>
        <v>#REF!</v>
      </c>
      <c r="I240" s="125" t="e">
        <f>IF(#REF!="","",#REF!)</f>
        <v>#REF!</v>
      </c>
      <c r="J240" s="125" t="e">
        <f>IF(#REF!="","",#REF!)</f>
        <v>#REF!</v>
      </c>
      <c r="K240" s="125" t="e">
        <f>IF(#REF!="","",#REF!)</f>
        <v>#REF!</v>
      </c>
      <c r="L240" s="125" t="e">
        <f>IF(#REF!="","",#REF!)</f>
        <v>#REF!</v>
      </c>
      <c r="M240" s="129" t="e">
        <f>IF(#REF!="","",#REF!)</f>
        <v>#REF!</v>
      </c>
      <c r="N240" s="130" t="e">
        <f>IF(#REF!="","",#REF!)</f>
        <v>#REF!</v>
      </c>
      <c r="O240" s="125" t="e">
        <f>IF(#REF!="","",#REF!)</f>
        <v>#REF!</v>
      </c>
      <c r="P240" s="125" t="e">
        <f>IF(#REF!="","",#REF!)</f>
        <v>#REF!</v>
      </c>
      <c r="Q240" s="125" t="e">
        <f>IF(#REF!="","",#REF!)</f>
        <v>#REF!</v>
      </c>
      <c r="R240" s="125" t="e">
        <f>IF(#REF!="","",#REF!)</f>
        <v>#REF!</v>
      </c>
      <c r="S240" s="129" t="e">
        <f>IF(#REF!="","",#REF!)</f>
        <v>#REF!</v>
      </c>
      <c r="T240" s="134" t="e">
        <f>IF(#REF!="","",IF(#REF!="#N/A","NO","SI"))</f>
        <v>#REF!</v>
      </c>
      <c r="U240" s="134" t="e">
        <f>#REF!</f>
        <v>#REF!</v>
      </c>
      <c r="V240" s="134" t="e">
        <f t="shared" si="11"/>
        <v>#REF!</v>
      </c>
      <c r="W240" s="134" t="e">
        <f t="shared" si="12"/>
        <v>#REF!</v>
      </c>
      <c r="X240" s="134" t="e">
        <f>IF(U240="","",VLOOKUP(U240,TRD!$F$5:$G$349,2,FALSE))</f>
        <v>#REF!</v>
      </c>
      <c r="Y240" s="134" t="e">
        <f>IF(U240="","",VLOOKUP(U240,TRD!$F$5:$T$349,5,FALSE))</f>
        <v>#REF!</v>
      </c>
      <c r="Z240" s="134" t="e">
        <f>IF(U240="","",VLOOKUP(U240,TRD_ORI!$E:$S,10,FALSE))</f>
        <v>#REF!</v>
      </c>
      <c r="AA240" s="134" t="e">
        <f>IF(U240="","",VLOOKUP(U240,TRD!F238:T582,15,FALSE))</f>
        <v>#REF!</v>
      </c>
    </row>
    <row r="241" spans="2:27" ht="120">
      <c r="B241" s="193" t="e">
        <f>IF(#REF!="","",#REF!)</f>
        <v>#REF!</v>
      </c>
      <c r="C241" s="125" t="e">
        <f>IF(#REF!="","",#REF!)</f>
        <v>#REF!</v>
      </c>
      <c r="D241" s="125" t="e">
        <f>IF(#REF!="","",#REF!)</f>
        <v>#REF!</v>
      </c>
      <c r="E241" s="125" t="e">
        <f>IF(#REF!="","",#REF!)</f>
        <v>#REF!</v>
      </c>
      <c r="F241" s="125" t="e">
        <f>IF(#REF!="","",#REF!)</f>
        <v>#REF!</v>
      </c>
      <c r="G241" s="125" t="e">
        <f>IF(#REF!="","",#REF!)</f>
        <v>#REF!</v>
      </c>
      <c r="H241" s="125" t="e">
        <f>IF(#REF!="","",CONCATENATE(#REF!," - ",#REF!))</f>
        <v>#REF!</v>
      </c>
      <c r="I241" s="125" t="e">
        <f>IF(#REF!="","",#REF!)</f>
        <v>#REF!</v>
      </c>
      <c r="J241" s="125" t="e">
        <f>IF(#REF!="","",#REF!)</f>
        <v>#REF!</v>
      </c>
      <c r="K241" s="125" t="e">
        <f>IF(#REF!="","",#REF!)</f>
        <v>#REF!</v>
      </c>
      <c r="L241" s="125" t="e">
        <f>IF(#REF!="","",#REF!)</f>
        <v>#REF!</v>
      </c>
      <c r="M241" s="129" t="e">
        <f>IF(#REF!="","",#REF!)</f>
        <v>#REF!</v>
      </c>
      <c r="N241" s="130" t="e">
        <f>IF(#REF!="","",#REF!)</f>
        <v>#REF!</v>
      </c>
      <c r="O241" s="125" t="e">
        <f>IF(#REF!="","",#REF!)</f>
        <v>#REF!</v>
      </c>
      <c r="P241" s="125" t="e">
        <f>IF(#REF!="","",#REF!)</f>
        <v>#REF!</v>
      </c>
      <c r="Q241" s="125" t="e">
        <f>IF(#REF!="","",#REF!)</f>
        <v>#REF!</v>
      </c>
      <c r="R241" s="125" t="e">
        <f>IF(#REF!="","",#REF!)</f>
        <v>#REF!</v>
      </c>
      <c r="S241" s="129" t="e">
        <f>IF(#REF!="","",#REF!)</f>
        <v>#REF!</v>
      </c>
      <c r="T241" s="134" t="e">
        <f>IF(#REF!="","",IF(#REF!="#N/A","NO","SI"))</f>
        <v>#REF!</v>
      </c>
      <c r="U241" s="134" t="e">
        <f>#REF!</f>
        <v>#REF!</v>
      </c>
      <c r="V241" s="134" t="e">
        <f t="shared" si="11"/>
        <v>#REF!</v>
      </c>
      <c r="W241" s="134" t="e">
        <f t="shared" si="12"/>
        <v>#REF!</v>
      </c>
      <c r="X241" s="134" t="e">
        <f>IF(U241="","",VLOOKUP(U241,TRD!$F$5:$G$349,2,FALSE))</f>
        <v>#REF!</v>
      </c>
      <c r="Y241" s="134" t="e">
        <f>IF(U241="","",VLOOKUP(U241,TRD!$F$5:$T$349,5,FALSE))</f>
        <v>#REF!</v>
      </c>
      <c r="Z241" s="134" t="e">
        <f>IF(U241="","",VLOOKUP(U241,TRD_ORI!$E:$S,10,FALSE))</f>
        <v>#REF!</v>
      </c>
      <c r="AA241" s="134" t="e">
        <f>IF(U241="","",VLOOKUP(U241,TRD!F239:T583,15,FALSE))</f>
        <v>#REF!</v>
      </c>
    </row>
    <row r="242" spans="2:27" ht="75">
      <c r="B242" s="193" t="e">
        <f>IF(#REF!="","",#REF!)</f>
        <v>#REF!</v>
      </c>
      <c r="C242" s="125" t="e">
        <f>IF(#REF!="","",#REF!)</f>
        <v>#REF!</v>
      </c>
      <c r="D242" s="125" t="e">
        <f>IF(#REF!="","",#REF!)</f>
        <v>#REF!</v>
      </c>
      <c r="E242" s="125" t="e">
        <f>IF(#REF!="","",#REF!)</f>
        <v>#REF!</v>
      </c>
      <c r="F242" s="125" t="e">
        <f>IF(#REF!="","",#REF!)</f>
        <v>#REF!</v>
      </c>
      <c r="G242" s="125" t="e">
        <f>IF(#REF!="","",#REF!)</f>
        <v>#REF!</v>
      </c>
      <c r="H242" s="125" t="e">
        <f>IF(#REF!="","",CONCATENATE(#REF!," - ",#REF!))</f>
        <v>#REF!</v>
      </c>
      <c r="I242" s="125" t="e">
        <f>IF(#REF!="","",#REF!)</f>
        <v>#REF!</v>
      </c>
      <c r="J242" s="125" t="e">
        <f>IF(#REF!="","",#REF!)</f>
        <v>#REF!</v>
      </c>
      <c r="K242" s="125" t="e">
        <f>IF(#REF!="","",#REF!)</f>
        <v>#REF!</v>
      </c>
      <c r="L242" s="125" t="e">
        <f>IF(#REF!="","",#REF!)</f>
        <v>#REF!</v>
      </c>
      <c r="M242" s="129" t="e">
        <f>IF(#REF!="","",#REF!)</f>
        <v>#REF!</v>
      </c>
      <c r="N242" s="130" t="e">
        <f>IF(#REF!="","",#REF!)</f>
        <v>#REF!</v>
      </c>
      <c r="O242" s="125" t="e">
        <f>IF(#REF!="","",#REF!)</f>
        <v>#REF!</v>
      </c>
      <c r="P242" s="125" t="e">
        <f>IF(#REF!="","",#REF!)</f>
        <v>#REF!</v>
      </c>
      <c r="Q242" s="125" t="e">
        <f>IF(#REF!="","",#REF!)</f>
        <v>#REF!</v>
      </c>
      <c r="R242" s="125" t="e">
        <f>IF(#REF!="","",#REF!)</f>
        <v>#REF!</v>
      </c>
      <c r="S242" s="129" t="e">
        <f>IF(#REF!="","",#REF!)</f>
        <v>#REF!</v>
      </c>
      <c r="T242" s="134" t="e">
        <f>IF(#REF!="","",IF(#REF!="#N/A","NO","SI"))</f>
        <v>#REF!</v>
      </c>
      <c r="U242" s="134" t="e">
        <f>#REF!</f>
        <v>#REF!</v>
      </c>
      <c r="V242" s="134" t="e">
        <f t="shared" si="11"/>
        <v>#REF!</v>
      </c>
      <c r="W242" s="134" t="e">
        <f t="shared" si="12"/>
        <v>#REF!</v>
      </c>
      <c r="X242" s="134" t="e">
        <f>IF(U242="","",VLOOKUP(U242,TRD!$F$5:$G$349,2,FALSE))</f>
        <v>#REF!</v>
      </c>
      <c r="Y242" s="134" t="e">
        <f>IF(U242="","",VLOOKUP(U242,TRD!$F$5:$T$349,5,FALSE))</f>
        <v>#REF!</v>
      </c>
      <c r="Z242" s="134" t="e">
        <f>IF(U242="","",VLOOKUP(U242,TRD_ORI!$E:$S,10,FALSE))</f>
        <v>#REF!</v>
      </c>
      <c r="AA242" s="134" t="e">
        <f>IF(U242="","",VLOOKUP(U242,TRD!F240:T584,15,FALSE))</f>
        <v>#REF!</v>
      </c>
    </row>
    <row r="243" spans="2:27" ht="165">
      <c r="B243" s="193" t="e">
        <f>IF(#REF!="","",#REF!)</f>
        <v>#REF!</v>
      </c>
      <c r="C243" s="125" t="e">
        <f>IF(#REF!="","",#REF!)</f>
        <v>#REF!</v>
      </c>
      <c r="D243" s="125" t="e">
        <f>IF(#REF!="","",#REF!)</f>
        <v>#REF!</v>
      </c>
      <c r="E243" s="125" t="e">
        <f>IF(#REF!="","",#REF!)</f>
        <v>#REF!</v>
      </c>
      <c r="F243" s="125" t="e">
        <f>IF(#REF!="","",#REF!)</f>
        <v>#REF!</v>
      </c>
      <c r="G243" s="125" t="e">
        <f>IF(#REF!="","",#REF!)</f>
        <v>#REF!</v>
      </c>
      <c r="H243" s="125" t="e">
        <f>IF(#REF!="","",CONCATENATE(#REF!," - ",#REF!))</f>
        <v>#REF!</v>
      </c>
      <c r="I243" s="125" t="e">
        <f>IF(#REF!="","",#REF!)</f>
        <v>#REF!</v>
      </c>
      <c r="J243" s="125" t="e">
        <f>IF(#REF!="","",#REF!)</f>
        <v>#REF!</v>
      </c>
      <c r="K243" s="125" t="e">
        <f>IF(#REF!="","",#REF!)</f>
        <v>#REF!</v>
      </c>
      <c r="L243" s="125" t="e">
        <f>IF(#REF!="","",#REF!)</f>
        <v>#REF!</v>
      </c>
      <c r="M243" s="129" t="e">
        <f>IF(#REF!="","",#REF!)</f>
        <v>#REF!</v>
      </c>
      <c r="N243" s="130" t="e">
        <f>IF(#REF!="","",#REF!)</f>
        <v>#REF!</v>
      </c>
      <c r="O243" s="125" t="e">
        <f>IF(#REF!="","",#REF!)</f>
        <v>#REF!</v>
      </c>
      <c r="P243" s="125" t="e">
        <f>IF(#REF!="","",#REF!)</f>
        <v>#REF!</v>
      </c>
      <c r="Q243" s="125" t="e">
        <f>IF(#REF!="","",#REF!)</f>
        <v>#REF!</v>
      </c>
      <c r="R243" s="125" t="e">
        <f>IF(#REF!="","",#REF!)</f>
        <v>#REF!</v>
      </c>
      <c r="S243" s="129" t="e">
        <f>IF(#REF!="","",#REF!)</f>
        <v>#REF!</v>
      </c>
      <c r="T243" s="134" t="e">
        <f>IF(#REF!="","",IF(#REF!="#N/A","NO","SI"))</f>
        <v>#REF!</v>
      </c>
      <c r="U243" s="134" t="e">
        <f>#REF!</f>
        <v>#REF!</v>
      </c>
      <c r="V243" s="134" t="e">
        <f t="shared" si="11"/>
        <v>#REF!</v>
      </c>
      <c r="W243" s="134" t="e">
        <f t="shared" si="12"/>
        <v>#REF!</v>
      </c>
      <c r="X243" s="134" t="e">
        <f>IF(U243="","",VLOOKUP(U243,TRD!$F$5:$G$349,2,FALSE))</f>
        <v>#REF!</v>
      </c>
      <c r="Y243" s="134" t="e">
        <f>IF(U243="","",VLOOKUP(U243,TRD!$F$5:$T$349,5,FALSE))</f>
        <v>#REF!</v>
      </c>
      <c r="Z243" s="134" t="e">
        <f>IF(U243="","",VLOOKUP(U243,TRD_ORI!$E:$S,10,FALSE))</f>
        <v>#REF!</v>
      </c>
      <c r="AA243" s="134" t="e">
        <f>IF(U243="","",VLOOKUP(U243,TRD!F241:T585,15,FALSE))</f>
        <v>#REF!</v>
      </c>
    </row>
    <row r="244" spans="2:27" ht="135">
      <c r="B244" s="193" t="e">
        <f>IF(#REF!="","",#REF!)</f>
        <v>#REF!</v>
      </c>
      <c r="C244" s="125" t="e">
        <f>IF(#REF!="","",#REF!)</f>
        <v>#REF!</v>
      </c>
      <c r="D244" s="125" t="e">
        <f>IF(#REF!="","",#REF!)</f>
        <v>#REF!</v>
      </c>
      <c r="E244" s="125" t="e">
        <f>IF(#REF!="","",#REF!)</f>
        <v>#REF!</v>
      </c>
      <c r="F244" s="125" t="e">
        <f>IF(#REF!="","",#REF!)</f>
        <v>#REF!</v>
      </c>
      <c r="G244" s="125" t="e">
        <f>IF(#REF!="","",#REF!)</f>
        <v>#REF!</v>
      </c>
      <c r="H244" s="125" t="e">
        <f>IF(#REF!="","",CONCATENATE(#REF!," - ",#REF!))</f>
        <v>#REF!</v>
      </c>
      <c r="I244" s="125" t="e">
        <f>IF(#REF!="","",#REF!)</f>
        <v>#REF!</v>
      </c>
      <c r="J244" s="125" t="e">
        <f>IF(#REF!="","",#REF!)</f>
        <v>#REF!</v>
      </c>
      <c r="K244" s="125" t="e">
        <f>IF(#REF!="","",#REF!)</f>
        <v>#REF!</v>
      </c>
      <c r="L244" s="125" t="e">
        <f>IF(#REF!="","",#REF!)</f>
        <v>#REF!</v>
      </c>
      <c r="M244" s="129" t="e">
        <f>IF(#REF!="","",#REF!)</f>
        <v>#REF!</v>
      </c>
      <c r="N244" s="130" t="e">
        <f>IF(#REF!="","",#REF!)</f>
        <v>#REF!</v>
      </c>
      <c r="O244" s="125" t="e">
        <f>IF(#REF!="","",#REF!)</f>
        <v>#REF!</v>
      </c>
      <c r="P244" s="125" t="e">
        <f>IF(#REF!="","",#REF!)</f>
        <v>#REF!</v>
      </c>
      <c r="Q244" s="125" t="e">
        <f>IF(#REF!="","",#REF!)</f>
        <v>#REF!</v>
      </c>
      <c r="R244" s="125" t="e">
        <f>IF(#REF!="","",#REF!)</f>
        <v>#REF!</v>
      </c>
      <c r="S244" s="129" t="e">
        <f>IF(#REF!="","",#REF!)</f>
        <v>#REF!</v>
      </c>
      <c r="T244" s="134" t="e">
        <f>IF(#REF!="","",IF(#REF!="#N/A","NO","SI"))</f>
        <v>#REF!</v>
      </c>
      <c r="U244" s="134" t="e">
        <f>#REF!</f>
        <v>#REF!</v>
      </c>
      <c r="V244" s="134" t="e">
        <f t="shared" si="11"/>
        <v>#REF!</v>
      </c>
      <c r="W244" s="134" t="e">
        <f t="shared" si="12"/>
        <v>#REF!</v>
      </c>
      <c r="X244" s="134" t="e">
        <f>IF(U244="","",VLOOKUP(U244,TRD!$F$5:$G$349,2,FALSE))</f>
        <v>#REF!</v>
      </c>
      <c r="Y244" s="134" t="e">
        <f>IF(U244="","",VLOOKUP(U244,TRD!$F$5:$T$349,5,FALSE))</f>
        <v>#REF!</v>
      </c>
      <c r="Z244" s="134" t="e">
        <f>IF(U244="","",VLOOKUP(U244,TRD_ORI!$E:$S,10,FALSE))</f>
        <v>#REF!</v>
      </c>
      <c r="AA244" s="134" t="e">
        <f>IF(U244="","",VLOOKUP(U244,TRD!F242:T586,15,FALSE))</f>
        <v>#REF!</v>
      </c>
    </row>
    <row r="245" spans="2:27" ht="135">
      <c r="B245" s="193" t="e">
        <f>IF(#REF!="","",#REF!)</f>
        <v>#REF!</v>
      </c>
      <c r="C245" s="125" t="e">
        <f>IF(#REF!="","",#REF!)</f>
        <v>#REF!</v>
      </c>
      <c r="D245" s="125" t="e">
        <f>IF(#REF!="","",#REF!)</f>
        <v>#REF!</v>
      </c>
      <c r="E245" s="125" t="e">
        <f>IF(#REF!="","",#REF!)</f>
        <v>#REF!</v>
      </c>
      <c r="F245" s="125" t="e">
        <f>IF(#REF!="","",#REF!)</f>
        <v>#REF!</v>
      </c>
      <c r="G245" s="125" t="e">
        <f>IF(#REF!="","",#REF!)</f>
        <v>#REF!</v>
      </c>
      <c r="H245" s="125" t="e">
        <f>IF(#REF!="","",CONCATENATE(#REF!," - ",#REF!))</f>
        <v>#REF!</v>
      </c>
      <c r="I245" s="125" t="e">
        <f>IF(#REF!="","",#REF!)</f>
        <v>#REF!</v>
      </c>
      <c r="J245" s="125" t="e">
        <f>IF(#REF!="","",#REF!)</f>
        <v>#REF!</v>
      </c>
      <c r="K245" s="125" t="e">
        <f>IF(#REF!="","",#REF!)</f>
        <v>#REF!</v>
      </c>
      <c r="L245" s="125" t="e">
        <f>IF(#REF!="","",#REF!)</f>
        <v>#REF!</v>
      </c>
      <c r="M245" s="129" t="e">
        <f>IF(#REF!="","",#REF!)</f>
        <v>#REF!</v>
      </c>
      <c r="N245" s="130" t="e">
        <f>IF(#REF!="","",#REF!)</f>
        <v>#REF!</v>
      </c>
      <c r="O245" s="125" t="e">
        <f>IF(#REF!="","",#REF!)</f>
        <v>#REF!</v>
      </c>
      <c r="P245" s="125" t="e">
        <f>IF(#REF!="","",#REF!)</f>
        <v>#REF!</v>
      </c>
      <c r="Q245" s="125" t="e">
        <f>IF(#REF!="","",#REF!)</f>
        <v>#REF!</v>
      </c>
      <c r="R245" s="125" t="e">
        <f>IF(#REF!="","",#REF!)</f>
        <v>#REF!</v>
      </c>
      <c r="S245" s="129" t="e">
        <f>IF(#REF!="","",#REF!)</f>
        <v>#REF!</v>
      </c>
      <c r="T245" s="134" t="e">
        <f>IF(#REF!="","",IF(#REF!="#N/A","NO","SI"))</f>
        <v>#REF!</v>
      </c>
      <c r="U245" s="134" t="e">
        <f>#REF!</f>
        <v>#REF!</v>
      </c>
      <c r="V245" s="134" t="e">
        <f t="shared" si="11"/>
        <v>#REF!</v>
      </c>
      <c r="W245" s="134" t="e">
        <f t="shared" si="12"/>
        <v>#REF!</v>
      </c>
      <c r="X245" s="134" t="e">
        <f>IF(U245="","",VLOOKUP(U245,TRD!$F$5:$G$349,2,FALSE))</f>
        <v>#REF!</v>
      </c>
      <c r="Y245" s="134" t="e">
        <f>IF(U245="","",VLOOKUP(U245,TRD!$F$5:$T$349,5,FALSE))</f>
        <v>#REF!</v>
      </c>
      <c r="Z245" s="134" t="e">
        <f>IF(U245="","",VLOOKUP(U245,TRD_ORI!$E:$S,10,FALSE))</f>
        <v>#REF!</v>
      </c>
      <c r="AA245" s="134" t="e">
        <f>IF(U245="","",VLOOKUP(U245,TRD!F243:T587,15,FALSE))</f>
        <v>#REF!</v>
      </c>
    </row>
    <row r="246" spans="2:27" ht="105">
      <c r="B246" s="193" t="e">
        <f>IF(#REF!="","",#REF!)</f>
        <v>#REF!</v>
      </c>
      <c r="C246" s="125" t="e">
        <f>IF(#REF!="","",#REF!)</f>
        <v>#REF!</v>
      </c>
      <c r="D246" s="125" t="e">
        <f>IF(#REF!="","",#REF!)</f>
        <v>#REF!</v>
      </c>
      <c r="E246" s="125" t="e">
        <f>IF(#REF!="","",#REF!)</f>
        <v>#REF!</v>
      </c>
      <c r="F246" s="125" t="e">
        <f>IF(#REF!="","",#REF!)</f>
        <v>#REF!</v>
      </c>
      <c r="G246" s="125" t="e">
        <f>IF(#REF!="","",#REF!)</f>
        <v>#REF!</v>
      </c>
      <c r="H246" s="125" t="e">
        <f>IF(#REF!="","",CONCATENATE(#REF!," - ",#REF!))</f>
        <v>#REF!</v>
      </c>
      <c r="I246" s="125" t="e">
        <f>IF(#REF!="","",#REF!)</f>
        <v>#REF!</v>
      </c>
      <c r="J246" s="125" t="e">
        <f>IF(#REF!="","",#REF!)</f>
        <v>#REF!</v>
      </c>
      <c r="K246" s="125" t="e">
        <f>IF(#REF!="","",#REF!)</f>
        <v>#REF!</v>
      </c>
      <c r="L246" s="125" t="e">
        <f>IF(#REF!="","",#REF!)</f>
        <v>#REF!</v>
      </c>
      <c r="M246" s="129" t="e">
        <f>IF(#REF!="","",#REF!)</f>
        <v>#REF!</v>
      </c>
      <c r="N246" s="130" t="e">
        <f>IF(#REF!="","",#REF!)</f>
        <v>#REF!</v>
      </c>
      <c r="O246" s="125" t="e">
        <f>IF(#REF!="","",#REF!)</f>
        <v>#REF!</v>
      </c>
      <c r="P246" s="125" t="e">
        <f>IF(#REF!="","",#REF!)</f>
        <v>#REF!</v>
      </c>
      <c r="Q246" s="125" t="e">
        <f>IF(#REF!="","",#REF!)</f>
        <v>#REF!</v>
      </c>
      <c r="R246" s="125" t="e">
        <f>IF(#REF!="","",#REF!)</f>
        <v>#REF!</v>
      </c>
      <c r="S246" s="129" t="e">
        <f>IF(#REF!="","",#REF!)</f>
        <v>#REF!</v>
      </c>
      <c r="T246" s="134" t="e">
        <f>IF(#REF!="","",IF(#REF!="#N/A","NO","SI"))</f>
        <v>#REF!</v>
      </c>
      <c r="U246" s="134" t="e">
        <f>#REF!</f>
        <v>#REF!</v>
      </c>
      <c r="V246" s="134" t="e">
        <f t="shared" si="11"/>
        <v>#REF!</v>
      </c>
      <c r="W246" s="134" t="e">
        <f t="shared" si="12"/>
        <v>#REF!</v>
      </c>
      <c r="X246" s="134" t="e">
        <f>IF(U246="","",VLOOKUP(U246,TRD!$F$5:$G$349,2,FALSE))</f>
        <v>#REF!</v>
      </c>
      <c r="Y246" s="134" t="e">
        <f>IF(U246="","",VLOOKUP(U246,TRD!$F$5:$T$349,5,FALSE))</f>
        <v>#REF!</v>
      </c>
      <c r="Z246" s="134" t="e">
        <f>IF(U246="","",VLOOKUP(U246,TRD_ORI!$E:$S,10,FALSE))</f>
        <v>#REF!</v>
      </c>
      <c r="AA246" s="134" t="e">
        <f>IF(U246="","",VLOOKUP(U246,TRD!F244:T588,15,FALSE))</f>
        <v>#REF!</v>
      </c>
    </row>
    <row r="247" spans="2:27" ht="60">
      <c r="B247" s="193" t="e">
        <f>IF(#REF!="","",#REF!)</f>
        <v>#REF!</v>
      </c>
      <c r="C247" s="125" t="e">
        <f>IF(#REF!="","",#REF!)</f>
        <v>#REF!</v>
      </c>
      <c r="D247" s="125" t="e">
        <f>IF(#REF!="","",#REF!)</f>
        <v>#REF!</v>
      </c>
      <c r="E247" s="125" t="e">
        <f>IF(#REF!="","",#REF!)</f>
        <v>#REF!</v>
      </c>
      <c r="F247" s="125" t="e">
        <f>IF(#REF!="","",#REF!)</f>
        <v>#REF!</v>
      </c>
      <c r="G247" s="125" t="e">
        <f>IF(#REF!="","",#REF!)</f>
        <v>#REF!</v>
      </c>
      <c r="H247" s="125" t="e">
        <f>IF(#REF!="","",CONCATENATE(#REF!," - ",#REF!))</f>
        <v>#REF!</v>
      </c>
      <c r="I247" s="125" t="e">
        <f>IF(#REF!="","",#REF!)</f>
        <v>#REF!</v>
      </c>
      <c r="J247" s="125" t="e">
        <f>IF(#REF!="","",#REF!)</f>
        <v>#REF!</v>
      </c>
      <c r="K247" s="125" t="e">
        <f>IF(#REF!="","",#REF!)</f>
        <v>#REF!</v>
      </c>
      <c r="L247" s="125" t="e">
        <f>IF(#REF!="","",#REF!)</f>
        <v>#REF!</v>
      </c>
      <c r="M247" s="129" t="e">
        <f>IF(#REF!="","",#REF!)</f>
        <v>#REF!</v>
      </c>
      <c r="N247" s="130" t="e">
        <f>IF(#REF!="","",#REF!)</f>
        <v>#REF!</v>
      </c>
      <c r="O247" s="125" t="e">
        <f>IF(#REF!="","",#REF!)</f>
        <v>#REF!</v>
      </c>
      <c r="P247" s="125" t="e">
        <f>IF(#REF!="","",#REF!)</f>
        <v>#REF!</v>
      </c>
      <c r="Q247" s="125" t="e">
        <f>IF(#REF!="","",#REF!)</f>
        <v>#REF!</v>
      </c>
      <c r="R247" s="125" t="e">
        <f>IF(#REF!="","",#REF!)</f>
        <v>#REF!</v>
      </c>
      <c r="S247" s="129" t="e">
        <f>IF(#REF!="","",#REF!)</f>
        <v>#REF!</v>
      </c>
      <c r="T247" s="134" t="e">
        <f>IF(#REF!="","",IF(#REF!="#N/A","NO","SI"))</f>
        <v>#REF!</v>
      </c>
      <c r="U247" s="134" t="e">
        <f>#REF!</f>
        <v>#REF!</v>
      </c>
      <c r="V247" s="134" t="e">
        <f t="shared" si="11"/>
        <v>#REF!</v>
      </c>
      <c r="W247" s="134" t="e">
        <f t="shared" si="12"/>
        <v>#REF!</v>
      </c>
      <c r="X247" s="134" t="e">
        <f>IF(U247="","",VLOOKUP(U247,TRD!$F$5:$G$349,2,FALSE))</f>
        <v>#REF!</v>
      </c>
      <c r="Y247" s="134" t="e">
        <f>IF(U247="","",VLOOKUP(U247,TRD!$F$5:$T$349,5,FALSE))</f>
        <v>#REF!</v>
      </c>
      <c r="Z247" s="134" t="e">
        <f>IF(U247="","",VLOOKUP(U247,TRD_ORI!$E:$S,10,FALSE))</f>
        <v>#REF!</v>
      </c>
      <c r="AA247" s="134" t="e">
        <f>IF(U247="","",VLOOKUP(U247,TRD!F245:T589,15,FALSE))</f>
        <v>#REF!</v>
      </c>
    </row>
    <row r="248" spans="2:27" ht="225">
      <c r="B248" s="193" t="e">
        <f>IF(#REF!="","",#REF!)</f>
        <v>#REF!</v>
      </c>
      <c r="C248" s="125" t="e">
        <f>IF(#REF!="","",#REF!)</f>
        <v>#REF!</v>
      </c>
      <c r="D248" s="125" t="e">
        <f>IF(#REF!="","",#REF!)</f>
        <v>#REF!</v>
      </c>
      <c r="E248" s="125" t="e">
        <f>IF(#REF!="","",#REF!)</f>
        <v>#REF!</v>
      </c>
      <c r="F248" s="125" t="e">
        <f>IF(#REF!="","",#REF!)</f>
        <v>#REF!</v>
      </c>
      <c r="G248" s="125" t="e">
        <f>IF(#REF!="","",#REF!)</f>
        <v>#REF!</v>
      </c>
      <c r="H248" s="125" t="e">
        <f>IF(#REF!="","",CONCATENATE(#REF!," - ",#REF!))</f>
        <v>#REF!</v>
      </c>
      <c r="I248" s="125" t="e">
        <f>IF(#REF!="","",#REF!)</f>
        <v>#REF!</v>
      </c>
      <c r="J248" s="125" t="e">
        <f>IF(#REF!="","",#REF!)</f>
        <v>#REF!</v>
      </c>
      <c r="K248" s="125" t="e">
        <f>IF(#REF!="","",#REF!)</f>
        <v>#REF!</v>
      </c>
      <c r="L248" s="125" t="e">
        <f>IF(#REF!="","",#REF!)</f>
        <v>#REF!</v>
      </c>
      <c r="M248" s="129" t="e">
        <f>IF(#REF!="","",#REF!)</f>
        <v>#REF!</v>
      </c>
      <c r="N248" s="130" t="e">
        <f>IF(#REF!="","",#REF!)</f>
        <v>#REF!</v>
      </c>
      <c r="O248" s="125" t="e">
        <f>IF(#REF!="","",#REF!)</f>
        <v>#REF!</v>
      </c>
      <c r="P248" s="125" t="e">
        <f>IF(#REF!="","",#REF!)</f>
        <v>#REF!</v>
      </c>
      <c r="Q248" s="125" t="e">
        <f>IF(#REF!="","",#REF!)</f>
        <v>#REF!</v>
      </c>
      <c r="R248" s="125" t="e">
        <f>IF(#REF!="","",#REF!)</f>
        <v>#REF!</v>
      </c>
      <c r="S248" s="129" t="e">
        <f>IF(#REF!="","",#REF!)</f>
        <v>#REF!</v>
      </c>
      <c r="T248" s="134" t="e">
        <f>IF(#REF!="","",IF(#REF!="#N/A","NO","SI"))</f>
        <v>#REF!</v>
      </c>
      <c r="U248" s="134" t="e">
        <f>#REF!</f>
        <v>#REF!</v>
      </c>
      <c r="V248" s="134" t="e">
        <f t="shared" si="11"/>
        <v>#REF!</v>
      </c>
      <c r="W248" s="134" t="e">
        <f t="shared" si="12"/>
        <v>#REF!</v>
      </c>
      <c r="X248" s="134" t="e">
        <f>IF(U248="","",VLOOKUP(U248,TRD!$F$5:$G$349,2,FALSE))</f>
        <v>#REF!</v>
      </c>
      <c r="Y248" s="134" t="e">
        <f>IF(U248="","",VLOOKUP(U248,TRD!$F$5:$T$349,5,FALSE))</f>
        <v>#REF!</v>
      </c>
      <c r="Z248" s="134" t="e">
        <f>IF(U248="","",VLOOKUP(U248,TRD_ORI!$E:$S,10,FALSE))</f>
        <v>#REF!</v>
      </c>
      <c r="AA248" s="134" t="e">
        <f>IF(U248="","",VLOOKUP(U248,TRD!F246:T590,15,FALSE))</f>
        <v>#REF!</v>
      </c>
    </row>
    <row r="249" spans="2:27" ht="409.5">
      <c r="B249" s="193" t="e">
        <f>IF(#REF!="","",#REF!)</f>
        <v>#REF!</v>
      </c>
      <c r="C249" s="125" t="e">
        <f>IF(#REF!="","",#REF!)</f>
        <v>#REF!</v>
      </c>
      <c r="D249" s="125" t="e">
        <f>IF(#REF!="","",#REF!)</f>
        <v>#REF!</v>
      </c>
      <c r="E249" s="125" t="e">
        <f>IF(#REF!="","",#REF!)</f>
        <v>#REF!</v>
      </c>
      <c r="F249" s="125" t="e">
        <f>IF(#REF!="","",#REF!)</f>
        <v>#REF!</v>
      </c>
      <c r="G249" s="125" t="e">
        <f>IF(#REF!="","",#REF!)</f>
        <v>#REF!</v>
      </c>
      <c r="H249" s="125" t="e">
        <f>IF(#REF!="","",CONCATENATE(#REF!," - ",#REF!))</f>
        <v>#REF!</v>
      </c>
      <c r="I249" s="125" t="e">
        <f>IF(#REF!="","",#REF!)</f>
        <v>#REF!</v>
      </c>
      <c r="J249" s="125" t="e">
        <f>IF(#REF!="","",#REF!)</f>
        <v>#REF!</v>
      </c>
      <c r="K249" s="125" t="e">
        <f>IF(#REF!="","",#REF!)</f>
        <v>#REF!</v>
      </c>
      <c r="L249" s="125" t="e">
        <f>IF(#REF!="","",#REF!)</f>
        <v>#REF!</v>
      </c>
      <c r="M249" s="129" t="e">
        <f>IF(#REF!="","",#REF!)</f>
        <v>#REF!</v>
      </c>
      <c r="N249" s="130" t="e">
        <f>IF(#REF!="","",#REF!)</f>
        <v>#REF!</v>
      </c>
      <c r="O249" s="125" t="e">
        <f>IF(#REF!="","",#REF!)</f>
        <v>#REF!</v>
      </c>
      <c r="P249" s="125" t="e">
        <f>IF(#REF!="","",#REF!)</f>
        <v>#REF!</v>
      </c>
      <c r="Q249" s="125" t="e">
        <f>IF(#REF!="","",#REF!)</f>
        <v>#REF!</v>
      </c>
      <c r="R249" s="125" t="e">
        <f>IF(#REF!="","",#REF!)</f>
        <v>#REF!</v>
      </c>
      <c r="S249" s="129" t="e">
        <f>IF(#REF!="","",#REF!)</f>
        <v>#REF!</v>
      </c>
      <c r="T249" s="134" t="e">
        <f>IF(#REF!="","",IF(#REF!="#N/A","NO","SI"))</f>
        <v>#REF!</v>
      </c>
      <c r="U249" s="134" t="e">
        <f>#REF!</f>
        <v>#REF!</v>
      </c>
      <c r="V249" s="134" t="e">
        <f t="shared" si="11"/>
        <v>#REF!</v>
      </c>
      <c r="W249" s="134" t="e">
        <f t="shared" si="12"/>
        <v>#REF!</v>
      </c>
      <c r="X249" s="134" t="e">
        <f>IF(U249="","",VLOOKUP(U249,TRD!$F$5:$G$349,2,FALSE))</f>
        <v>#REF!</v>
      </c>
      <c r="Y249" s="134" t="e">
        <f>IF(U249="","",VLOOKUP(U249,TRD!$F$5:$T$349,5,FALSE))</f>
        <v>#REF!</v>
      </c>
      <c r="Z249" s="134" t="e">
        <f>IF(U249="","",VLOOKUP(U249,TRD_ORI!$E:$S,10,FALSE))</f>
        <v>#REF!</v>
      </c>
      <c r="AA249" s="134" t="e">
        <f>IF(U249="","",VLOOKUP(U249,TRD!F247:T591,15,FALSE))</f>
        <v>#REF!</v>
      </c>
    </row>
    <row r="250" spans="2:27" ht="409.5">
      <c r="B250" s="193" t="e">
        <f>IF(#REF!="","",#REF!)</f>
        <v>#REF!</v>
      </c>
      <c r="C250" s="125" t="e">
        <f>IF(#REF!="","",#REF!)</f>
        <v>#REF!</v>
      </c>
      <c r="D250" s="125" t="e">
        <f>IF(#REF!="","",#REF!)</f>
        <v>#REF!</v>
      </c>
      <c r="E250" s="125" t="e">
        <f>IF(#REF!="","",#REF!)</f>
        <v>#REF!</v>
      </c>
      <c r="F250" s="125" t="e">
        <f>IF(#REF!="","",#REF!)</f>
        <v>#REF!</v>
      </c>
      <c r="G250" s="125" t="e">
        <f>IF(#REF!="","",#REF!)</f>
        <v>#REF!</v>
      </c>
      <c r="H250" s="125" t="e">
        <f>IF(#REF!="","",CONCATENATE(#REF!," - ",#REF!))</f>
        <v>#REF!</v>
      </c>
      <c r="I250" s="125" t="e">
        <f>IF(#REF!="","",#REF!)</f>
        <v>#REF!</v>
      </c>
      <c r="J250" s="125" t="e">
        <f>IF(#REF!="","",#REF!)</f>
        <v>#REF!</v>
      </c>
      <c r="K250" s="125" t="e">
        <f>IF(#REF!="","",#REF!)</f>
        <v>#REF!</v>
      </c>
      <c r="L250" s="125" t="e">
        <f>IF(#REF!="","",#REF!)</f>
        <v>#REF!</v>
      </c>
      <c r="M250" s="129" t="e">
        <f>IF(#REF!="","",#REF!)</f>
        <v>#REF!</v>
      </c>
      <c r="N250" s="130" t="e">
        <f>IF(#REF!="","",#REF!)</f>
        <v>#REF!</v>
      </c>
      <c r="O250" s="125" t="e">
        <f>IF(#REF!="","",#REF!)</f>
        <v>#REF!</v>
      </c>
      <c r="P250" s="125" t="e">
        <f>IF(#REF!="","",#REF!)</f>
        <v>#REF!</v>
      </c>
      <c r="Q250" s="125" t="e">
        <f>IF(#REF!="","",#REF!)</f>
        <v>#REF!</v>
      </c>
      <c r="R250" s="125" t="e">
        <f>IF(#REF!="","",#REF!)</f>
        <v>#REF!</v>
      </c>
      <c r="S250" s="129" t="e">
        <f>IF(#REF!="","",#REF!)</f>
        <v>#REF!</v>
      </c>
      <c r="T250" s="134" t="e">
        <f>IF(#REF!="","",IF(#REF!="#N/A","NO","SI"))</f>
        <v>#REF!</v>
      </c>
      <c r="U250" s="134" t="e">
        <f>#REF!</f>
        <v>#REF!</v>
      </c>
      <c r="V250" s="134" t="e">
        <f t="shared" si="11"/>
        <v>#REF!</v>
      </c>
      <c r="W250" s="134" t="e">
        <f t="shared" si="12"/>
        <v>#REF!</v>
      </c>
      <c r="X250" s="134" t="e">
        <f>IF(U250="","",VLOOKUP(U250,TRD!$F$5:$G$349,2,FALSE))</f>
        <v>#REF!</v>
      </c>
      <c r="Y250" s="134" t="e">
        <f>IF(U250="","",VLOOKUP(U250,TRD!$F$5:$T$349,5,FALSE))</f>
        <v>#REF!</v>
      </c>
      <c r="Z250" s="134" t="e">
        <f>IF(U250="","",VLOOKUP(U250,TRD_ORI!$E:$S,10,FALSE))</f>
        <v>#REF!</v>
      </c>
      <c r="AA250" s="134" t="e">
        <f>IF(U250="","",VLOOKUP(U250,TRD!F248:T592,15,FALSE))</f>
        <v>#REF!</v>
      </c>
    </row>
    <row r="251" spans="2:27" ht="409.5">
      <c r="B251" s="193" t="e">
        <f>IF(#REF!="","",#REF!)</f>
        <v>#REF!</v>
      </c>
      <c r="C251" s="125" t="e">
        <f>IF(#REF!="","",#REF!)</f>
        <v>#REF!</v>
      </c>
      <c r="D251" s="125" t="e">
        <f>IF(#REF!="","",#REF!)</f>
        <v>#REF!</v>
      </c>
      <c r="E251" s="125" t="e">
        <f>IF(#REF!="","",#REF!)</f>
        <v>#REF!</v>
      </c>
      <c r="F251" s="125" t="e">
        <f>IF(#REF!="","",#REF!)</f>
        <v>#REF!</v>
      </c>
      <c r="G251" s="125" t="e">
        <f>IF(#REF!="","",#REF!)</f>
        <v>#REF!</v>
      </c>
      <c r="H251" s="125" t="e">
        <f>IF(#REF!="","",CONCATENATE(#REF!," - ",#REF!))</f>
        <v>#REF!</v>
      </c>
      <c r="I251" s="125" t="e">
        <f>IF(#REF!="","",#REF!)</f>
        <v>#REF!</v>
      </c>
      <c r="J251" s="125" t="e">
        <f>IF(#REF!="","",#REF!)</f>
        <v>#REF!</v>
      </c>
      <c r="K251" s="125" t="e">
        <f>IF(#REF!="","",#REF!)</f>
        <v>#REF!</v>
      </c>
      <c r="L251" s="125" t="e">
        <f>IF(#REF!="","",#REF!)</f>
        <v>#REF!</v>
      </c>
      <c r="M251" s="129" t="e">
        <f>IF(#REF!="","",#REF!)</f>
        <v>#REF!</v>
      </c>
      <c r="N251" s="130" t="e">
        <f>IF(#REF!="","",#REF!)</f>
        <v>#REF!</v>
      </c>
      <c r="O251" s="125" t="e">
        <f>IF(#REF!="","",#REF!)</f>
        <v>#REF!</v>
      </c>
      <c r="P251" s="125" t="e">
        <f>IF(#REF!="","",#REF!)</f>
        <v>#REF!</v>
      </c>
      <c r="Q251" s="125" t="e">
        <f>IF(#REF!="","",#REF!)</f>
        <v>#REF!</v>
      </c>
      <c r="R251" s="125" t="e">
        <f>IF(#REF!="","",#REF!)</f>
        <v>#REF!</v>
      </c>
      <c r="S251" s="129" t="e">
        <f>IF(#REF!="","",#REF!)</f>
        <v>#REF!</v>
      </c>
      <c r="T251" s="134" t="e">
        <f>IF(#REF!="","",IF(#REF!="#N/A","NO","SI"))</f>
        <v>#REF!</v>
      </c>
      <c r="U251" s="134" t="e">
        <f>#REF!</f>
        <v>#REF!</v>
      </c>
      <c r="V251" s="134" t="e">
        <f t="shared" si="11"/>
        <v>#REF!</v>
      </c>
      <c r="W251" s="134" t="e">
        <f t="shared" si="12"/>
        <v>#REF!</v>
      </c>
      <c r="X251" s="134" t="e">
        <f>IF(U251="","",VLOOKUP(U251,TRD!$F$5:$G$349,2,FALSE))</f>
        <v>#REF!</v>
      </c>
      <c r="Y251" s="134" t="e">
        <f>IF(U251="","",VLOOKUP(U251,TRD!$F$5:$T$349,5,FALSE))</f>
        <v>#REF!</v>
      </c>
      <c r="Z251" s="134" t="e">
        <f>IF(U251="","",VLOOKUP(U251,TRD_ORI!$E:$S,10,FALSE))</f>
        <v>#REF!</v>
      </c>
      <c r="AA251" s="134" t="e">
        <f>IF(U251="","",VLOOKUP(U251,TRD!F249:T593,15,FALSE))</f>
        <v>#REF!</v>
      </c>
    </row>
    <row r="252" spans="2:27" ht="409.5">
      <c r="B252" s="193" t="e">
        <f>IF(#REF!="","",#REF!)</f>
        <v>#REF!</v>
      </c>
      <c r="C252" s="125" t="e">
        <f>IF(#REF!="","",#REF!)</f>
        <v>#REF!</v>
      </c>
      <c r="D252" s="125" t="e">
        <f>IF(#REF!="","",#REF!)</f>
        <v>#REF!</v>
      </c>
      <c r="E252" s="125" t="e">
        <f>IF(#REF!="","",#REF!)</f>
        <v>#REF!</v>
      </c>
      <c r="F252" s="125" t="e">
        <f>IF(#REF!="","",#REF!)</f>
        <v>#REF!</v>
      </c>
      <c r="G252" s="125" t="e">
        <f>IF(#REF!="","",#REF!)</f>
        <v>#REF!</v>
      </c>
      <c r="H252" s="125" t="e">
        <f>IF(#REF!="","",CONCATENATE(#REF!," - ",#REF!))</f>
        <v>#REF!</v>
      </c>
      <c r="I252" s="125" t="e">
        <f>IF(#REF!="","",#REF!)</f>
        <v>#REF!</v>
      </c>
      <c r="J252" s="125" t="e">
        <f>IF(#REF!="","",#REF!)</f>
        <v>#REF!</v>
      </c>
      <c r="K252" s="125" t="e">
        <f>IF(#REF!="","",#REF!)</f>
        <v>#REF!</v>
      </c>
      <c r="L252" s="125" t="e">
        <f>IF(#REF!="","",#REF!)</f>
        <v>#REF!</v>
      </c>
      <c r="M252" s="129" t="e">
        <f>IF(#REF!="","",#REF!)</f>
        <v>#REF!</v>
      </c>
      <c r="N252" s="130" t="e">
        <f>IF(#REF!="","",#REF!)</f>
        <v>#REF!</v>
      </c>
      <c r="O252" s="125" t="e">
        <f>IF(#REF!="","",#REF!)</f>
        <v>#REF!</v>
      </c>
      <c r="P252" s="125" t="e">
        <f>IF(#REF!="","",#REF!)</f>
        <v>#REF!</v>
      </c>
      <c r="Q252" s="125" t="e">
        <f>IF(#REF!="","",#REF!)</f>
        <v>#REF!</v>
      </c>
      <c r="R252" s="125" t="e">
        <f>IF(#REF!="","",#REF!)</f>
        <v>#REF!</v>
      </c>
      <c r="S252" s="129" t="e">
        <f>IF(#REF!="","",#REF!)</f>
        <v>#REF!</v>
      </c>
      <c r="T252" s="134" t="e">
        <f>IF(#REF!="","",IF(#REF!="#N/A","NO","SI"))</f>
        <v>#REF!</v>
      </c>
      <c r="U252" s="134" t="e">
        <f>#REF!</f>
        <v>#REF!</v>
      </c>
      <c r="V252" s="134" t="e">
        <f t="shared" si="11"/>
        <v>#REF!</v>
      </c>
      <c r="W252" s="134" t="e">
        <f t="shared" si="12"/>
        <v>#REF!</v>
      </c>
      <c r="X252" s="134" t="e">
        <f>IF(U252="","",VLOOKUP(U252,TRD!$F$5:$G$349,2,FALSE))</f>
        <v>#REF!</v>
      </c>
      <c r="Y252" s="134" t="e">
        <f>IF(U252="","",VLOOKUP(U252,TRD!$F$5:$T$349,5,FALSE))</f>
        <v>#REF!</v>
      </c>
      <c r="Z252" s="134" t="e">
        <f>IF(U252="","",VLOOKUP(U252,TRD_ORI!$E:$S,10,FALSE))</f>
        <v>#REF!</v>
      </c>
      <c r="AA252" s="134" t="e">
        <f>IF(U252="","",VLOOKUP(U252,TRD!F250:T594,15,FALSE))</f>
        <v>#REF!</v>
      </c>
    </row>
    <row r="253" spans="2:27" ht="409.5">
      <c r="B253" s="193" t="e">
        <f>IF(#REF!="","",#REF!)</f>
        <v>#REF!</v>
      </c>
      <c r="C253" s="125" t="e">
        <f>IF(#REF!="","",#REF!)</f>
        <v>#REF!</v>
      </c>
      <c r="D253" s="125" t="e">
        <f>IF(#REF!="","",#REF!)</f>
        <v>#REF!</v>
      </c>
      <c r="E253" s="125" t="e">
        <f>IF(#REF!="","",#REF!)</f>
        <v>#REF!</v>
      </c>
      <c r="F253" s="125" t="e">
        <f>IF(#REF!="","",#REF!)</f>
        <v>#REF!</v>
      </c>
      <c r="G253" s="125" t="e">
        <f>IF(#REF!="","",#REF!)</f>
        <v>#REF!</v>
      </c>
      <c r="H253" s="125" t="e">
        <f>IF(#REF!="","",CONCATENATE(#REF!," - ",#REF!))</f>
        <v>#REF!</v>
      </c>
      <c r="I253" s="125" t="e">
        <f>IF(#REF!="","",#REF!)</f>
        <v>#REF!</v>
      </c>
      <c r="J253" s="125" t="e">
        <f>IF(#REF!="","",#REF!)</f>
        <v>#REF!</v>
      </c>
      <c r="K253" s="125" t="e">
        <f>IF(#REF!="","",#REF!)</f>
        <v>#REF!</v>
      </c>
      <c r="L253" s="125" t="e">
        <f>IF(#REF!="","",#REF!)</f>
        <v>#REF!</v>
      </c>
      <c r="M253" s="129" t="e">
        <f>IF(#REF!="","",#REF!)</f>
        <v>#REF!</v>
      </c>
      <c r="N253" s="130" t="e">
        <f>IF(#REF!="","",#REF!)</f>
        <v>#REF!</v>
      </c>
      <c r="O253" s="125" t="e">
        <f>IF(#REF!="","",#REF!)</f>
        <v>#REF!</v>
      </c>
      <c r="P253" s="125" t="e">
        <f>IF(#REF!="","",#REF!)</f>
        <v>#REF!</v>
      </c>
      <c r="Q253" s="125" t="e">
        <f>IF(#REF!="","",#REF!)</f>
        <v>#REF!</v>
      </c>
      <c r="R253" s="125" t="e">
        <f>IF(#REF!="","",#REF!)</f>
        <v>#REF!</v>
      </c>
      <c r="S253" s="129" t="e">
        <f>IF(#REF!="","",#REF!)</f>
        <v>#REF!</v>
      </c>
      <c r="T253" s="134" t="e">
        <f>IF(#REF!="","",IF(#REF!="#N/A","NO","SI"))</f>
        <v>#REF!</v>
      </c>
      <c r="U253" s="134" t="e">
        <f>#REF!</f>
        <v>#REF!</v>
      </c>
      <c r="V253" s="134" t="e">
        <f t="shared" si="11"/>
        <v>#REF!</v>
      </c>
      <c r="W253" s="134" t="e">
        <f t="shared" si="12"/>
        <v>#REF!</v>
      </c>
      <c r="X253" s="134" t="e">
        <f>IF(U253="","",VLOOKUP(U253,TRD!$F$5:$G$349,2,FALSE))</f>
        <v>#REF!</v>
      </c>
      <c r="Y253" s="134" t="e">
        <f>IF(U253="","",VLOOKUP(U253,TRD!$F$5:$T$349,5,FALSE))</f>
        <v>#REF!</v>
      </c>
      <c r="Z253" s="134" t="e">
        <f>IF(U253="","",VLOOKUP(U253,TRD_ORI!$E:$S,10,FALSE))</f>
        <v>#REF!</v>
      </c>
      <c r="AA253" s="134" t="e">
        <f>IF(U253="","",VLOOKUP(U253,TRD!F251:T595,15,FALSE))</f>
        <v>#REF!</v>
      </c>
    </row>
    <row r="254" spans="2:27" ht="409.5">
      <c r="B254" s="193" t="e">
        <f>IF(#REF!="","",#REF!)</f>
        <v>#REF!</v>
      </c>
      <c r="C254" s="125" t="e">
        <f>IF(#REF!="","",#REF!)</f>
        <v>#REF!</v>
      </c>
      <c r="D254" s="125" t="e">
        <f>IF(#REF!="","",#REF!)</f>
        <v>#REF!</v>
      </c>
      <c r="E254" s="125" t="e">
        <f>IF(#REF!="","",#REF!)</f>
        <v>#REF!</v>
      </c>
      <c r="F254" s="125" t="e">
        <f>IF(#REF!="","",#REF!)</f>
        <v>#REF!</v>
      </c>
      <c r="G254" s="125" t="e">
        <f>IF(#REF!="","",#REF!)</f>
        <v>#REF!</v>
      </c>
      <c r="H254" s="125" t="e">
        <f>IF(#REF!="","",CONCATENATE(#REF!," - ",#REF!))</f>
        <v>#REF!</v>
      </c>
      <c r="I254" s="125" t="e">
        <f>IF(#REF!="","",#REF!)</f>
        <v>#REF!</v>
      </c>
      <c r="J254" s="125" t="e">
        <f>IF(#REF!="","",#REF!)</f>
        <v>#REF!</v>
      </c>
      <c r="K254" s="125" t="e">
        <f>IF(#REF!="","",#REF!)</f>
        <v>#REF!</v>
      </c>
      <c r="L254" s="125" t="e">
        <f>IF(#REF!="","",#REF!)</f>
        <v>#REF!</v>
      </c>
      <c r="M254" s="129" t="e">
        <f>IF(#REF!="","",#REF!)</f>
        <v>#REF!</v>
      </c>
      <c r="N254" s="130" t="e">
        <f>IF(#REF!="","",#REF!)</f>
        <v>#REF!</v>
      </c>
      <c r="O254" s="125" t="e">
        <f>IF(#REF!="","",#REF!)</f>
        <v>#REF!</v>
      </c>
      <c r="P254" s="125" t="e">
        <f>IF(#REF!="","",#REF!)</f>
        <v>#REF!</v>
      </c>
      <c r="Q254" s="125" t="e">
        <f>IF(#REF!="","",#REF!)</f>
        <v>#REF!</v>
      </c>
      <c r="R254" s="125" t="e">
        <f>IF(#REF!="","",#REF!)</f>
        <v>#REF!</v>
      </c>
      <c r="S254" s="129" t="e">
        <f>IF(#REF!="","",#REF!)</f>
        <v>#REF!</v>
      </c>
      <c r="T254" s="134" t="e">
        <f>IF(#REF!="","",IF(#REF!="#N/A","NO","SI"))</f>
        <v>#REF!</v>
      </c>
      <c r="U254" s="134" t="e">
        <f>#REF!</f>
        <v>#REF!</v>
      </c>
      <c r="V254" s="134" t="e">
        <f t="shared" si="11"/>
        <v>#REF!</v>
      </c>
      <c r="W254" s="134" t="e">
        <f t="shared" si="12"/>
        <v>#REF!</v>
      </c>
      <c r="X254" s="134" t="e">
        <f>IF(U254="","",VLOOKUP(U254,TRD!$F$5:$G$349,2,FALSE))</f>
        <v>#REF!</v>
      </c>
      <c r="Y254" s="134" t="e">
        <f>IF(U254="","",VLOOKUP(U254,TRD!$F$5:$T$349,5,FALSE))</f>
        <v>#REF!</v>
      </c>
      <c r="Z254" s="134" t="e">
        <f>IF(U254="","",VLOOKUP(U254,TRD_ORI!$E:$S,10,FALSE))</f>
        <v>#REF!</v>
      </c>
      <c r="AA254" s="134" t="e">
        <f>IF(U254="","",VLOOKUP(U254,TRD!F252:T596,15,FALSE))</f>
        <v>#REF!</v>
      </c>
    </row>
    <row r="255" spans="2:27" ht="409.5">
      <c r="B255" s="193" t="e">
        <f>IF(#REF!="","",#REF!)</f>
        <v>#REF!</v>
      </c>
      <c r="C255" s="125" t="e">
        <f>IF(#REF!="","",#REF!)</f>
        <v>#REF!</v>
      </c>
      <c r="D255" s="125" t="e">
        <f>IF(#REF!="","",#REF!)</f>
        <v>#REF!</v>
      </c>
      <c r="E255" s="125" t="e">
        <f>IF(#REF!="","",#REF!)</f>
        <v>#REF!</v>
      </c>
      <c r="F255" s="125" t="e">
        <f>IF(#REF!="","",#REF!)</f>
        <v>#REF!</v>
      </c>
      <c r="G255" s="125" t="e">
        <f>IF(#REF!="","",#REF!)</f>
        <v>#REF!</v>
      </c>
      <c r="H255" s="125" t="e">
        <f>IF(#REF!="","",CONCATENATE(#REF!," - ",#REF!))</f>
        <v>#REF!</v>
      </c>
      <c r="I255" s="125" t="e">
        <f>IF(#REF!="","",#REF!)</f>
        <v>#REF!</v>
      </c>
      <c r="J255" s="125" t="e">
        <f>IF(#REF!="","",#REF!)</f>
        <v>#REF!</v>
      </c>
      <c r="K255" s="125" t="e">
        <f>IF(#REF!="","",#REF!)</f>
        <v>#REF!</v>
      </c>
      <c r="L255" s="125" t="e">
        <f>IF(#REF!="","",#REF!)</f>
        <v>#REF!</v>
      </c>
      <c r="M255" s="129" t="e">
        <f>IF(#REF!="","",#REF!)</f>
        <v>#REF!</v>
      </c>
      <c r="N255" s="130" t="e">
        <f>IF(#REF!="","",#REF!)</f>
        <v>#REF!</v>
      </c>
      <c r="O255" s="125" t="e">
        <f>IF(#REF!="","",#REF!)</f>
        <v>#REF!</v>
      </c>
      <c r="P255" s="125" t="e">
        <f>IF(#REF!="","",#REF!)</f>
        <v>#REF!</v>
      </c>
      <c r="Q255" s="125" t="e">
        <f>IF(#REF!="","",#REF!)</f>
        <v>#REF!</v>
      </c>
      <c r="R255" s="125" t="e">
        <f>IF(#REF!="","",#REF!)</f>
        <v>#REF!</v>
      </c>
      <c r="S255" s="129" t="e">
        <f>IF(#REF!="","",#REF!)</f>
        <v>#REF!</v>
      </c>
      <c r="T255" s="134" t="e">
        <f>IF(#REF!="","",IF(#REF!="#N/A","NO","SI"))</f>
        <v>#REF!</v>
      </c>
      <c r="U255" s="134" t="e">
        <f>#REF!</f>
        <v>#REF!</v>
      </c>
      <c r="V255" s="134" t="e">
        <f t="shared" si="11"/>
        <v>#REF!</v>
      </c>
      <c r="W255" s="134" t="e">
        <f t="shared" si="12"/>
        <v>#REF!</v>
      </c>
      <c r="X255" s="134" t="e">
        <f>IF(U255="","",VLOOKUP(U255,TRD!$F$5:$G$349,2,FALSE))</f>
        <v>#REF!</v>
      </c>
      <c r="Y255" s="134" t="e">
        <f>IF(U255="","",VLOOKUP(U255,TRD!$F$5:$T$349,5,FALSE))</f>
        <v>#REF!</v>
      </c>
      <c r="Z255" s="134" t="e">
        <f>IF(U255="","",VLOOKUP(U255,TRD_ORI!$E:$S,10,FALSE))</f>
        <v>#REF!</v>
      </c>
      <c r="AA255" s="134" t="e">
        <f>IF(U255="","",VLOOKUP(U255,TRD!F253:T597,15,FALSE))</f>
        <v>#REF!</v>
      </c>
    </row>
    <row r="256" spans="2:27" ht="150">
      <c r="B256" s="193" t="e">
        <f>IF(#REF!="","",#REF!)</f>
        <v>#REF!</v>
      </c>
      <c r="C256" s="125" t="e">
        <f>IF(#REF!="","",#REF!)</f>
        <v>#REF!</v>
      </c>
      <c r="D256" s="125" t="e">
        <f>IF(#REF!="","",#REF!)</f>
        <v>#REF!</v>
      </c>
      <c r="E256" s="125" t="e">
        <f>IF(#REF!="","",#REF!)</f>
        <v>#REF!</v>
      </c>
      <c r="F256" s="125" t="e">
        <f>IF(#REF!="","",#REF!)</f>
        <v>#REF!</v>
      </c>
      <c r="G256" s="125" t="e">
        <f>IF(#REF!="","",#REF!)</f>
        <v>#REF!</v>
      </c>
      <c r="H256" s="125" t="e">
        <f>IF(#REF!="","",CONCATENATE(#REF!," - ",#REF!))</f>
        <v>#REF!</v>
      </c>
      <c r="I256" s="125" t="e">
        <f>IF(#REF!="","",#REF!)</f>
        <v>#REF!</v>
      </c>
      <c r="J256" s="125" t="e">
        <f>IF(#REF!="","",#REF!)</f>
        <v>#REF!</v>
      </c>
      <c r="K256" s="125" t="e">
        <f>IF(#REF!="","",#REF!)</f>
        <v>#REF!</v>
      </c>
      <c r="L256" s="125" t="e">
        <f>IF(#REF!="","",#REF!)</f>
        <v>#REF!</v>
      </c>
      <c r="M256" s="129" t="e">
        <f>IF(#REF!="","",#REF!)</f>
        <v>#REF!</v>
      </c>
      <c r="N256" s="130" t="e">
        <f>IF(#REF!="","",#REF!)</f>
        <v>#REF!</v>
      </c>
      <c r="O256" s="125" t="e">
        <f>IF(#REF!="","",#REF!)</f>
        <v>#REF!</v>
      </c>
      <c r="P256" s="125" t="e">
        <f>IF(#REF!="","",#REF!)</f>
        <v>#REF!</v>
      </c>
      <c r="Q256" s="125" t="e">
        <f>IF(#REF!="","",#REF!)</f>
        <v>#REF!</v>
      </c>
      <c r="R256" s="125" t="e">
        <f>IF(#REF!="","",#REF!)</f>
        <v>#REF!</v>
      </c>
      <c r="S256" s="129" t="e">
        <f>IF(#REF!="","",#REF!)</f>
        <v>#REF!</v>
      </c>
      <c r="T256" s="134" t="e">
        <f>IF(#REF!="","",IF(#REF!="#N/A","NO","SI"))</f>
        <v>#REF!</v>
      </c>
      <c r="U256" s="134" t="e">
        <f>#REF!</f>
        <v>#REF!</v>
      </c>
      <c r="V256" s="134" t="e">
        <f t="shared" si="11"/>
        <v>#REF!</v>
      </c>
      <c r="W256" s="134" t="e">
        <f t="shared" si="12"/>
        <v>#REF!</v>
      </c>
      <c r="X256" s="134" t="e">
        <f>IF(U256="","",VLOOKUP(U256,TRD!$F$5:$G$349,2,FALSE))</f>
        <v>#REF!</v>
      </c>
      <c r="Y256" s="134" t="e">
        <f>IF(U256="","",VLOOKUP(U256,TRD!$F$5:$T$349,5,FALSE))</f>
        <v>#REF!</v>
      </c>
      <c r="Z256" s="134" t="e">
        <f>IF(U256="","",VLOOKUP(U256,TRD_ORI!$E:$S,10,FALSE))</f>
        <v>#REF!</v>
      </c>
      <c r="AA256" s="134" t="e">
        <f>IF(U256="","",VLOOKUP(U256,TRD!F254:T598,15,FALSE))</f>
        <v>#REF!</v>
      </c>
    </row>
    <row r="257" spans="2:27" ht="150">
      <c r="B257" s="193" t="e">
        <f>IF(#REF!="","",#REF!)</f>
        <v>#REF!</v>
      </c>
      <c r="C257" s="125" t="e">
        <f>IF(#REF!="","",#REF!)</f>
        <v>#REF!</v>
      </c>
      <c r="D257" s="125" t="e">
        <f>IF(#REF!="","",#REF!)</f>
        <v>#REF!</v>
      </c>
      <c r="E257" s="125" t="e">
        <f>IF(#REF!="","",#REF!)</f>
        <v>#REF!</v>
      </c>
      <c r="F257" s="125" t="e">
        <f>IF(#REF!="","",#REF!)</f>
        <v>#REF!</v>
      </c>
      <c r="G257" s="125" t="e">
        <f>IF(#REF!="","",#REF!)</f>
        <v>#REF!</v>
      </c>
      <c r="H257" s="125" t="e">
        <f>IF(#REF!="","",CONCATENATE(#REF!," - ",#REF!))</f>
        <v>#REF!</v>
      </c>
      <c r="I257" s="125" t="e">
        <f>IF(#REF!="","",#REF!)</f>
        <v>#REF!</v>
      </c>
      <c r="J257" s="125" t="e">
        <f>IF(#REF!="","",#REF!)</f>
        <v>#REF!</v>
      </c>
      <c r="K257" s="125" t="e">
        <f>IF(#REF!="","",#REF!)</f>
        <v>#REF!</v>
      </c>
      <c r="L257" s="125" t="e">
        <f>IF(#REF!="","",#REF!)</f>
        <v>#REF!</v>
      </c>
      <c r="M257" s="129" t="e">
        <f>IF(#REF!="","",#REF!)</f>
        <v>#REF!</v>
      </c>
      <c r="N257" s="130" t="e">
        <f>IF(#REF!="","",#REF!)</f>
        <v>#REF!</v>
      </c>
      <c r="O257" s="125" t="e">
        <f>IF(#REF!="","",#REF!)</f>
        <v>#REF!</v>
      </c>
      <c r="P257" s="125" t="e">
        <f>IF(#REF!="","",#REF!)</f>
        <v>#REF!</v>
      </c>
      <c r="Q257" s="125" t="e">
        <f>IF(#REF!="","",#REF!)</f>
        <v>#REF!</v>
      </c>
      <c r="R257" s="125" t="e">
        <f>IF(#REF!="","",#REF!)</f>
        <v>#REF!</v>
      </c>
      <c r="S257" s="129" t="e">
        <f>IF(#REF!="","",#REF!)</f>
        <v>#REF!</v>
      </c>
      <c r="T257" s="134" t="e">
        <f>IF(#REF!="","",IF(#REF!="#N/A","NO","SI"))</f>
        <v>#REF!</v>
      </c>
      <c r="U257" s="134" t="e">
        <f>#REF!</f>
        <v>#REF!</v>
      </c>
      <c r="V257" s="134" t="e">
        <f t="shared" si="11"/>
        <v>#REF!</v>
      </c>
      <c r="W257" s="134" t="e">
        <f t="shared" si="12"/>
        <v>#REF!</v>
      </c>
      <c r="X257" s="134" t="e">
        <f>IF(U257="","",VLOOKUP(U257,TRD!$F$5:$G$349,2,FALSE))</f>
        <v>#REF!</v>
      </c>
      <c r="Y257" s="134" t="e">
        <f>IF(U257="","",VLOOKUP(U257,TRD!$F$5:$T$349,5,FALSE))</f>
        <v>#REF!</v>
      </c>
      <c r="Z257" s="134" t="e">
        <f>IF(U257="","",VLOOKUP(U257,TRD_ORI!$E:$S,10,FALSE))</f>
        <v>#REF!</v>
      </c>
      <c r="AA257" s="134" t="e">
        <f>IF(U257="","",VLOOKUP(U257,TRD!F255:T599,15,FALSE))</f>
        <v>#REF!</v>
      </c>
    </row>
    <row r="258" spans="2:27" ht="285">
      <c r="B258" s="193" t="e">
        <f>IF(#REF!="","",#REF!)</f>
        <v>#REF!</v>
      </c>
      <c r="C258" s="125" t="e">
        <f>IF(#REF!="","",#REF!)</f>
        <v>#REF!</v>
      </c>
      <c r="D258" s="125" t="e">
        <f>IF(#REF!="","",#REF!)</f>
        <v>#REF!</v>
      </c>
      <c r="E258" s="125" t="e">
        <f>IF(#REF!="","",#REF!)</f>
        <v>#REF!</v>
      </c>
      <c r="F258" s="125" t="e">
        <f>IF(#REF!="","",#REF!)</f>
        <v>#REF!</v>
      </c>
      <c r="G258" s="125" t="e">
        <f>IF(#REF!="","",#REF!)</f>
        <v>#REF!</v>
      </c>
      <c r="H258" s="125" t="e">
        <f>IF(#REF!="","",CONCATENATE(#REF!," - ",#REF!))</f>
        <v>#REF!</v>
      </c>
      <c r="I258" s="125" t="e">
        <f>IF(#REF!="","",#REF!)</f>
        <v>#REF!</v>
      </c>
      <c r="J258" s="125" t="e">
        <f>IF(#REF!="","",#REF!)</f>
        <v>#REF!</v>
      </c>
      <c r="K258" s="125" t="e">
        <f>IF(#REF!="","",#REF!)</f>
        <v>#REF!</v>
      </c>
      <c r="L258" s="125" t="e">
        <f>IF(#REF!="","",#REF!)</f>
        <v>#REF!</v>
      </c>
      <c r="M258" s="129" t="e">
        <f>IF(#REF!="","",#REF!)</f>
        <v>#REF!</v>
      </c>
      <c r="N258" s="130" t="e">
        <f>IF(#REF!="","",#REF!)</f>
        <v>#REF!</v>
      </c>
      <c r="O258" s="125" t="e">
        <f>IF(#REF!="","",#REF!)</f>
        <v>#REF!</v>
      </c>
      <c r="P258" s="125" t="e">
        <f>IF(#REF!="","",#REF!)</f>
        <v>#REF!</v>
      </c>
      <c r="Q258" s="125" t="e">
        <f>IF(#REF!="","",#REF!)</f>
        <v>#REF!</v>
      </c>
      <c r="R258" s="125" t="e">
        <f>IF(#REF!="","",#REF!)</f>
        <v>#REF!</v>
      </c>
      <c r="S258" s="129" t="e">
        <f>IF(#REF!="","",#REF!)</f>
        <v>#REF!</v>
      </c>
      <c r="T258" s="134" t="e">
        <f>IF(#REF!="","",IF(#REF!="#N/A","NO","SI"))</f>
        <v>#REF!</v>
      </c>
      <c r="U258" s="134" t="e">
        <f>#REF!</f>
        <v>#REF!</v>
      </c>
      <c r="V258" s="134" t="e">
        <f t="shared" si="11"/>
        <v>#REF!</v>
      </c>
      <c r="W258" s="134" t="e">
        <f t="shared" si="12"/>
        <v>#REF!</v>
      </c>
      <c r="X258" s="134" t="e">
        <f>IF(U258="","",VLOOKUP(U258,TRD!$F$5:$G$349,2,FALSE))</f>
        <v>#REF!</v>
      </c>
      <c r="Y258" s="134" t="e">
        <f>IF(U258="","",VLOOKUP(U258,TRD!$F$5:$T$349,5,FALSE))</f>
        <v>#REF!</v>
      </c>
      <c r="Z258" s="134" t="e">
        <f>IF(U258="","",VLOOKUP(U258,TRD_ORI!$E:$S,10,FALSE))</f>
        <v>#REF!</v>
      </c>
      <c r="AA258" s="134" t="e">
        <f>IF(U258="","",VLOOKUP(U258,TRD!F256:T600,15,FALSE))</f>
        <v>#REF!</v>
      </c>
    </row>
    <row r="259" spans="2:27" ht="45">
      <c r="B259" s="193" t="e">
        <f>IF(#REF!="","",#REF!)</f>
        <v>#REF!</v>
      </c>
      <c r="C259" s="125" t="e">
        <f>IF(#REF!="","",#REF!)</f>
        <v>#REF!</v>
      </c>
      <c r="D259" s="125" t="e">
        <f>IF(#REF!="","",#REF!)</f>
        <v>#REF!</v>
      </c>
      <c r="E259" s="125" t="e">
        <f>IF(#REF!="","",#REF!)</f>
        <v>#REF!</v>
      </c>
      <c r="F259" s="125" t="e">
        <f>IF(#REF!="","",#REF!)</f>
        <v>#REF!</v>
      </c>
      <c r="G259" s="125" t="e">
        <f>IF(#REF!="","",#REF!)</f>
        <v>#REF!</v>
      </c>
      <c r="H259" s="125" t="e">
        <f>IF(#REF!="","",CONCATENATE(#REF!," - ",#REF!))</f>
        <v>#REF!</v>
      </c>
      <c r="I259" s="125" t="e">
        <f>IF(#REF!="","",#REF!)</f>
        <v>#REF!</v>
      </c>
      <c r="J259" s="125" t="e">
        <f>IF(#REF!="","",#REF!)</f>
        <v>#REF!</v>
      </c>
      <c r="K259" s="125" t="e">
        <f>IF(#REF!="","",#REF!)</f>
        <v>#REF!</v>
      </c>
      <c r="L259" s="125" t="e">
        <f>IF(#REF!="","",#REF!)</f>
        <v>#REF!</v>
      </c>
      <c r="M259" s="129" t="e">
        <f>IF(#REF!="","",#REF!)</f>
        <v>#REF!</v>
      </c>
      <c r="N259" s="130" t="e">
        <f>IF(#REF!="","",#REF!)</f>
        <v>#REF!</v>
      </c>
      <c r="O259" s="125" t="e">
        <f>IF(#REF!="","",#REF!)</f>
        <v>#REF!</v>
      </c>
      <c r="P259" s="125" t="e">
        <f>IF(#REF!="","",#REF!)</f>
        <v>#REF!</v>
      </c>
      <c r="Q259" s="125" t="e">
        <f>IF(#REF!="","",#REF!)</f>
        <v>#REF!</v>
      </c>
      <c r="R259" s="125" t="e">
        <f>IF(#REF!="","",#REF!)</f>
        <v>#REF!</v>
      </c>
      <c r="S259" s="129" t="e">
        <f>IF(#REF!="","",#REF!)</f>
        <v>#REF!</v>
      </c>
      <c r="T259" s="134" t="e">
        <f>IF(#REF!="","",IF(#REF!="#N/A","NO","SI"))</f>
        <v>#REF!</v>
      </c>
      <c r="U259" s="134" t="e">
        <f>#REF!</f>
        <v>#REF!</v>
      </c>
      <c r="V259" s="134" t="e">
        <f t="shared" si="11"/>
        <v>#REF!</v>
      </c>
      <c r="W259" s="134" t="e">
        <f t="shared" si="12"/>
        <v>#REF!</v>
      </c>
      <c r="X259" s="134" t="e">
        <f>IF(U259="","",VLOOKUP(U259,TRD!$F$5:$G$349,2,FALSE))</f>
        <v>#REF!</v>
      </c>
      <c r="Y259" s="134" t="e">
        <f>IF(U259="","",VLOOKUP(U259,TRD!$F$5:$T$349,5,FALSE))</f>
        <v>#REF!</v>
      </c>
      <c r="Z259" s="134" t="e">
        <f>IF(U259="","",VLOOKUP(U259,TRD_ORI!$E:$S,10,FALSE))</f>
        <v>#REF!</v>
      </c>
      <c r="AA259" s="134" t="e">
        <f>IF(U259="","",VLOOKUP(U259,TRD!F257:T601,15,FALSE))</f>
        <v>#REF!</v>
      </c>
    </row>
    <row r="260" spans="2:27" ht="409.5">
      <c r="B260" s="193" t="e">
        <f>IF(#REF!="","",#REF!)</f>
        <v>#REF!</v>
      </c>
      <c r="C260" s="125" t="e">
        <f>IF(#REF!="","",#REF!)</f>
        <v>#REF!</v>
      </c>
      <c r="D260" s="125" t="e">
        <f>IF(#REF!="","",#REF!)</f>
        <v>#REF!</v>
      </c>
      <c r="E260" s="125" t="e">
        <f>IF(#REF!="","",#REF!)</f>
        <v>#REF!</v>
      </c>
      <c r="F260" s="125" t="e">
        <f>IF(#REF!="","",#REF!)</f>
        <v>#REF!</v>
      </c>
      <c r="G260" s="125" t="e">
        <f>IF(#REF!="","",#REF!)</f>
        <v>#REF!</v>
      </c>
      <c r="H260" s="125" t="e">
        <f>IF(#REF!="","",CONCATENATE(#REF!," - ",#REF!))</f>
        <v>#REF!</v>
      </c>
      <c r="I260" s="125" t="e">
        <f>IF(#REF!="","",#REF!)</f>
        <v>#REF!</v>
      </c>
      <c r="J260" s="125" t="e">
        <f>IF(#REF!="","",#REF!)</f>
        <v>#REF!</v>
      </c>
      <c r="K260" s="125" t="e">
        <f>IF(#REF!="","",#REF!)</f>
        <v>#REF!</v>
      </c>
      <c r="L260" s="125" t="e">
        <f>IF(#REF!="","",#REF!)</f>
        <v>#REF!</v>
      </c>
      <c r="M260" s="129" t="e">
        <f>IF(#REF!="","",#REF!)</f>
        <v>#REF!</v>
      </c>
      <c r="N260" s="130" t="e">
        <f>IF(#REF!="","",#REF!)</f>
        <v>#REF!</v>
      </c>
      <c r="O260" s="125" t="e">
        <f>IF(#REF!="","",#REF!)</f>
        <v>#REF!</v>
      </c>
      <c r="P260" s="125" t="e">
        <f>IF(#REF!="","",#REF!)</f>
        <v>#REF!</v>
      </c>
      <c r="Q260" s="125" t="e">
        <f>IF(#REF!="","",#REF!)</f>
        <v>#REF!</v>
      </c>
      <c r="R260" s="125" t="e">
        <f>IF(#REF!="","",#REF!)</f>
        <v>#REF!</v>
      </c>
      <c r="S260" s="129" t="e">
        <f>IF(#REF!="","",#REF!)</f>
        <v>#REF!</v>
      </c>
      <c r="T260" s="134" t="e">
        <f>IF(#REF!="","",IF(#REF!="#N/A","NO","SI"))</f>
        <v>#REF!</v>
      </c>
      <c r="U260" s="134" t="e">
        <f>#REF!</f>
        <v>#REF!</v>
      </c>
      <c r="V260" s="134" t="e">
        <f t="shared" si="11"/>
        <v>#REF!</v>
      </c>
      <c r="W260" s="134" t="e">
        <f t="shared" si="12"/>
        <v>#REF!</v>
      </c>
      <c r="X260" s="134" t="e">
        <f>IF(U260="","",VLOOKUP(U260,TRD!$F$5:$G$349,2,FALSE))</f>
        <v>#REF!</v>
      </c>
      <c r="Y260" s="134" t="e">
        <f>IF(U260="","",VLOOKUP(U260,TRD!$F$5:$T$349,5,FALSE))</f>
        <v>#REF!</v>
      </c>
      <c r="Z260" s="134" t="e">
        <f>IF(U260="","",VLOOKUP(U260,TRD_ORI!$E:$S,10,FALSE))</f>
        <v>#REF!</v>
      </c>
      <c r="AA260" s="134" t="e">
        <f>IF(U260="","",VLOOKUP(U260,TRD!F258:T602,15,FALSE))</f>
        <v>#REF!</v>
      </c>
    </row>
    <row r="261" spans="2:27" ht="60">
      <c r="B261" s="193" t="e">
        <f>IF(#REF!="","",#REF!)</f>
        <v>#REF!</v>
      </c>
      <c r="C261" s="125" t="e">
        <f>IF(#REF!="","",#REF!)</f>
        <v>#REF!</v>
      </c>
      <c r="D261" s="125" t="e">
        <f>IF(#REF!="","",#REF!)</f>
        <v>#REF!</v>
      </c>
      <c r="E261" s="125" t="e">
        <f>IF(#REF!="","",#REF!)</f>
        <v>#REF!</v>
      </c>
      <c r="F261" s="125" t="e">
        <f>IF(#REF!="","",#REF!)</f>
        <v>#REF!</v>
      </c>
      <c r="G261" s="125" t="e">
        <f>IF(#REF!="","",#REF!)</f>
        <v>#REF!</v>
      </c>
      <c r="H261" s="125" t="e">
        <f>IF(#REF!="","",CONCATENATE(#REF!," - ",#REF!))</f>
        <v>#REF!</v>
      </c>
      <c r="I261" s="125" t="e">
        <f>IF(#REF!="","",#REF!)</f>
        <v>#REF!</v>
      </c>
      <c r="J261" s="125" t="e">
        <f>IF(#REF!="","",#REF!)</f>
        <v>#REF!</v>
      </c>
      <c r="K261" s="125" t="e">
        <f>IF(#REF!="","",#REF!)</f>
        <v>#REF!</v>
      </c>
      <c r="L261" s="125" t="e">
        <f>IF(#REF!="","",#REF!)</f>
        <v>#REF!</v>
      </c>
      <c r="M261" s="129" t="e">
        <f>IF(#REF!="","",#REF!)</f>
        <v>#REF!</v>
      </c>
      <c r="N261" s="130" t="e">
        <f>IF(#REF!="","",#REF!)</f>
        <v>#REF!</v>
      </c>
      <c r="O261" s="125" t="e">
        <f>IF(#REF!="","",#REF!)</f>
        <v>#REF!</v>
      </c>
      <c r="P261" s="125" t="e">
        <f>IF(#REF!="","",#REF!)</f>
        <v>#REF!</v>
      </c>
      <c r="Q261" s="125" t="e">
        <f>IF(#REF!="","",#REF!)</f>
        <v>#REF!</v>
      </c>
      <c r="R261" s="125" t="e">
        <f>IF(#REF!="","",#REF!)</f>
        <v>#REF!</v>
      </c>
      <c r="S261" s="129" t="e">
        <f>IF(#REF!="","",#REF!)</f>
        <v>#REF!</v>
      </c>
      <c r="T261" s="134" t="e">
        <f>IF(#REF!="","",IF(#REF!="#N/A","NO","SI"))</f>
        <v>#REF!</v>
      </c>
      <c r="U261" s="134" t="e">
        <f>#REF!</f>
        <v>#REF!</v>
      </c>
      <c r="V261" s="134" t="e">
        <f t="shared" si="11"/>
        <v>#REF!</v>
      </c>
      <c r="W261" s="134" t="e">
        <f t="shared" si="12"/>
        <v>#REF!</v>
      </c>
      <c r="X261" s="134" t="e">
        <f>IF(U261="","",VLOOKUP(U261,TRD!$F$5:$G$349,2,FALSE))</f>
        <v>#REF!</v>
      </c>
      <c r="Y261" s="134" t="e">
        <f>IF(U261="","",VLOOKUP(U261,TRD!$F$5:$T$349,5,FALSE))</f>
        <v>#REF!</v>
      </c>
      <c r="Z261" s="134" t="e">
        <f>IF(U261="","",VLOOKUP(U261,TRD_ORI!$E:$S,10,FALSE))</f>
        <v>#REF!</v>
      </c>
      <c r="AA261" s="134" t="e">
        <f>IF(U261="","",VLOOKUP(U261,TRD!F259:T603,15,FALSE))</f>
        <v>#REF!</v>
      </c>
    </row>
    <row r="262" spans="2:27" ht="409.5">
      <c r="B262" s="193" t="e">
        <f>IF(#REF!="","",#REF!)</f>
        <v>#REF!</v>
      </c>
      <c r="C262" s="125" t="e">
        <f>IF(#REF!="","",#REF!)</f>
        <v>#REF!</v>
      </c>
      <c r="D262" s="125" t="e">
        <f>IF(#REF!="","",#REF!)</f>
        <v>#REF!</v>
      </c>
      <c r="E262" s="125" t="e">
        <f>IF(#REF!="","",#REF!)</f>
        <v>#REF!</v>
      </c>
      <c r="F262" s="125" t="e">
        <f>IF(#REF!="","",#REF!)</f>
        <v>#REF!</v>
      </c>
      <c r="G262" s="125" t="e">
        <f>IF(#REF!="","",#REF!)</f>
        <v>#REF!</v>
      </c>
      <c r="H262" s="125" t="e">
        <f>IF(#REF!="","",CONCATENATE(#REF!," - ",#REF!))</f>
        <v>#REF!</v>
      </c>
      <c r="I262" s="125" t="e">
        <f>IF(#REF!="","",#REF!)</f>
        <v>#REF!</v>
      </c>
      <c r="J262" s="125" t="e">
        <f>IF(#REF!="","",#REF!)</f>
        <v>#REF!</v>
      </c>
      <c r="K262" s="125" t="e">
        <f>IF(#REF!="","",#REF!)</f>
        <v>#REF!</v>
      </c>
      <c r="L262" s="125" t="e">
        <f>IF(#REF!="","",#REF!)</f>
        <v>#REF!</v>
      </c>
      <c r="M262" s="129" t="e">
        <f>IF(#REF!="","",#REF!)</f>
        <v>#REF!</v>
      </c>
      <c r="N262" s="130" t="e">
        <f>IF(#REF!="","",#REF!)</f>
        <v>#REF!</v>
      </c>
      <c r="O262" s="125" t="e">
        <f>IF(#REF!="","",#REF!)</f>
        <v>#REF!</v>
      </c>
      <c r="P262" s="125" t="e">
        <f>IF(#REF!="","",#REF!)</f>
        <v>#REF!</v>
      </c>
      <c r="Q262" s="125" t="e">
        <f>IF(#REF!="","",#REF!)</f>
        <v>#REF!</v>
      </c>
      <c r="R262" s="125" t="e">
        <f>IF(#REF!="","",#REF!)</f>
        <v>#REF!</v>
      </c>
      <c r="S262" s="129" t="e">
        <f>IF(#REF!="","",#REF!)</f>
        <v>#REF!</v>
      </c>
      <c r="T262" s="134" t="e">
        <f>IF(#REF!="","",IF(#REF!="#N/A","NO","SI"))</f>
        <v>#REF!</v>
      </c>
      <c r="U262" s="134" t="e">
        <f>#REF!</f>
        <v>#REF!</v>
      </c>
      <c r="V262" s="134" t="e">
        <f t="shared" ref="V262:V276" si="13">LEFT(U262,4)</f>
        <v>#REF!</v>
      </c>
      <c r="W262" s="134" t="e">
        <f t="shared" ref="W262:W276" si="14">RIGHT(U262,4)</f>
        <v>#REF!</v>
      </c>
      <c r="X262" s="134" t="e">
        <f>IF(U262="","",VLOOKUP(U262,TRD!$F$5:$G$349,2,FALSE))</f>
        <v>#REF!</v>
      </c>
      <c r="Y262" s="134" t="e">
        <f>IF(U262="","",VLOOKUP(U262,TRD!$F$5:$T$349,5,FALSE))</f>
        <v>#REF!</v>
      </c>
      <c r="Z262" s="134" t="e">
        <f>IF(U262="","",VLOOKUP(U262,TRD_ORI!$E:$S,10,FALSE))</f>
        <v>#REF!</v>
      </c>
      <c r="AA262" s="134" t="e">
        <f>IF(U262="","",VLOOKUP(U262,TRD!F260:T604,15,FALSE))</f>
        <v>#REF!</v>
      </c>
    </row>
    <row r="263" spans="2:27" ht="60">
      <c r="B263" s="193" t="e">
        <f>IF(#REF!="","",#REF!)</f>
        <v>#REF!</v>
      </c>
      <c r="C263" s="125" t="e">
        <f>IF(#REF!="","",#REF!)</f>
        <v>#REF!</v>
      </c>
      <c r="D263" s="125" t="e">
        <f>IF(#REF!="","",#REF!)</f>
        <v>#REF!</v>
      </c>
      <c r="E263" s="125" t="e">
        <f>IF(#REF!="","",#REF!)</f>
        <v>#REF!</v>
      </c>
      <c r="F263" s="125" t="e">
        <f>IF(#REF!="","",#REF!)</f>
        <v>#REF!</v>
      </c>
      <c r="G263" s="125" t="e">
        <f>IF(#REF!="","",#REF!)</f>
        <v>#REF!</v>
      </c>
      <c r="H263" s="125" t="e">
        <f>IF(#REF!="","",CONCATENATE(#REF!," - ",#REF!))</f>
        <v>#REF!</v>
      </c>
      <c r="I263" s="125" t="e">
        <f>IF(#REF!="","",#REF!)</f>
        <v>#REF!</v>
      </c>
      <c r="J263" s="125" t="e">
        <f>IF(#REF!="","",#REF!)</f>
        <v>#REF!</v>
      </c>
      <c r="K263" s="125" t="e">
        <f>IF(#REF!="","",#REF!)</f>
        <v>#REF!</v>
      </c>
      <c r="L263" s="125" t="e">
        <f>IF(#REF!="","",#REF!)</f>
        <v>#REF!</v>
      </c>
      <c r="M263" s="129" t="e">
        <f>IF(#REF!="","",#REF!)</f>
        <v>#REF!</v>
      </c>
      <c r="N263" s="130" t="e">
        <f>IF(#REF!="","",#REF!)</f>
        <v>#REF!</v>
      </c>
      <c r="O263" s="125" t="e">
        <f>IF(#REF!="","",#REF!)</f>
        <v>#REF!</v>
      </c>
      <c r="P263" s="125" t="e">
        <f>IF(#REF!="","",#REF!)</f>
        <v>#REF!</v>
      </c>
      <c r="Q263" s="125" t="e">
        <f>IF(#REF!="","",#REF!)</f>
        <v>#REF!</v>
      </c>
      <c r="R263" s="125" t="e">
        <f>IF(#REF!="","",#REF!)</f>
        <v>#REF!</v>
      </c>
      <c r="S263" s="129" t="e">
        <f>IF(#REF!="","",#REF!)</f>
        <v>#REF!</v>
      </c>
      <c r="T263" s="134" t="e">
        <f>IF(#REF!="","",IF(#REF!="#N/A","NO","SI"))</f>
        <v>#REF!</v>
      </c>
      <c r="U263" s="134" t="e">
        <f>#REF!</f>
        <v>#REF!</v>
      </c>
      <c r="V263" s="134" t="e">
        <f t="shared" si="13"/>
        <v>#REF!</v>
      </c>
      <c r="W263" s="134" t="e">
        <f t="shared" si="14"/>
        <v>#REF!</v>
      </c>
      <c r="X263" s="134" t="e">
        <f>IF(U263="","",VLOOKUP(U263,TRD!$F$5:$G$349,2,FALSE))</f>
        <v>#REF!</v>
      </c>
      <c r="Y263" s="134" t="e">
        <f>IF(U263="","",VLOOKUP(U263,TRD!$F$5:$T$349,5,FALSE))</f>
        <v>#REF!</v>
      </c>
      <c r="Z263" s="134" t="e">
        <f>IF(U263="","",VLOOKUP(U263,TRD_ORI!$E:$S,10,FALSE))</f>
        <v>#REF!</v>
      </c>
      <c r="AA263" s="134" t="e">
        <f>IF(U263="","",VLOOKUP(U263,TRD!F261:T605,15,FALSE))</f>
        <v>#REF!</v>
      </c>
    </row>
    <row r="264" spans="2:27" ht="409.5">
      <c r="B264" s="193" t="e">
        <f>IF(#REF!="","",#REF!)</f>
        <v>#REF!</v>
      </c>
      <c r="C264" s="125" t="e">
        <f>IF(#REF!="","",#REF!)</f>
        <v>#REF!</v>
      </c>
      <c r="D264" s="125" t="e">
        <f>IF(#REF!="","",#REF!)</f>
        <v>#REF!</v>
      </c>
      <c r="E264" s="125" t="e">
        <f>IF(#REF!="","",#REF!)</f>
        <v>#REF!</v>
      </c>
      <c r="F264" s="125" t="e">
        <f>IF(#REF!="","",#REF!)</f>
        <v>#REF!</v>
      </c>
      <c r="G264" s="125" t="e">
        <f>IF(#REF!="","",#REF!)</f>
        <v>#REF!</v>
      </c>
      <c r="H264" s="125" t="e">
        <f>IF(#REF!="","",CONCATENATE(#REF!," - ",#REF!))</f>
        <v>#REF!</v>
      </c>
      <c r="I264" s="125" t="e">
        <f>IF(#REF!="","",#REF!)</f>
        <v>#REF!</v>
      </c>
      <c r="J264" s="125" t="e">
        <f>IF(#REF!="","",#REF!)</f>
        <v>#REF!</v>
      </c>
      <c r="K264" s="125" t="e">
        <f>IF(#REF!="","",#REF!)</f>
        <v>#REF!</v>
      </c>
      <c r="L264" s="125" t="e">
        <f>IF(#REF!="","",#REF!)</f>
        <v>#REF!</v>
      </c>
      <c r="M264" s="129" t="e">
        <f>IF(#REF!="","",#REF!)</f>
        <v>#REF!</v>
      </c>
      <c r="N264" s="130" t="e">
        <f>IF(#REF!="","",#REF!)</f>
        <v>#REF!</v>
      </c>
      <c r="O264" s="125" t="e">
        <f>IF(#REF!="","",#REF!)</f>
        <v>#REF!</v>
      </c>
      <c r="P264" s="125" t="e">
        <f>IF(#REF!="","",#REF!)</f>
        <v>#REF!</v>
      </c>
      <c r="Q264" s="125" t="e">
        <f>IF(#REF!="","",#REF!)</f>
        <v>#REF!</v>
      </c>
      <c r="R264" s="125" t="e">
        <f>IF(#REF!="","",#REF!)</f>
        <v>#REF!</v>
      </c>
      <c r="S264" s="129" t="e">
        <f>IF(#REF!="","",#REF!)</f>
        <v>#REF!</v>
      </c>
      <c r="T264" s="134" t="e">
        <f>IF(#REF!="","",IF(#REF!="#N/A","NO","SI"))</f>
        <v>#REF!</v>
      </c>
      <c r="U264" s="134" t="e">
        <f>#REF!</f>
        <v>#REF!</v>
      </c>
      <c r="V264" s="134" t="e">
        <f t="shared" si="13"/>
        <v>#REF!</v>
      </c>
      <c r="W264" s="134" t="e">
        <f t="shared" si="14"/>
        <v>#REF!</v>
      </c>
      <c r="X264" s="134" t="e">
        <f>IF(U264="","",VLOOKUP(U264,TRD!$F$5:$G$349,2,FALSE))</f>
        <v>#REF!</v>
      </c>
      <c r="Y264" s="134" t="e">
        <f>IF(U264="","",VLOOKUP(U264,TRD!$F$5:$T$349,5,FALSE))</f>
        <v>#REF!</v>
      </c>
      <c r="Z264" s="134" t="e">
        <f>IF(U264="","",VLOOKUP(U264,TRD_ORI!$E:$S,10,FALSE))</f>
        <v>#REF!</v>
      </c>
      <c r="AA264" s="134" t="e">
        <f>IF(U264="","",VLOOKUP(U264,TRD!F262:T606,15,FALSE))</f>
        <v>#REF!</v>
      </c>
    </row>
    <row r="265" spans="2:27" ht="409.5">
      <c r="B265" s="193" t="e">
        <f>IF(#REF!="","",#REF!)</f>
        <v>#REF!</v>
      </c>
      <c r="C265" s="125" t="e">
        <f>IF(#REF!="","",#REF!)</f>
        <v>#REF!</v>
      </c>
      <c r="D265" s="125" t="e">
        <f>IF(#REF!="","",#REF!)</f>
        <v>#REF!</v>
      </c>
      <c r="E265" s="125" t="e">
        <f>IF(#REF!="","",#REF!)</f>
        <v>#REF!</v>
      </c>
      <c r="F265" s="125" t="e">
        <f>IF(#REF!="","",#REF!)</f>
        <v>#REF!</v>
      </c>
      <c r="G265" s="125" t="e">
        <f>IF(#REF!="","",#REF!)</f>
        <v>#REF!</v>
      </c>
      <c r="H265" s="125" t="e">
        <f>IF(#REF!="","",CONCATENATE(#REF!," - ",#REF!))</f>
        <v>#REF!</v>
      </c>
      <c r="I265" s="125" t="e">
        <f>IF(#REF!="","",#REF!)</f>
        <v>#REF!</v>
      </c>
      <c r="J265" s="125" t="e">
        <f>IF(#REF!="","",#REF!)</f>
        <v>#REF!</v>
      </c>
      <c r="K265" s="125" t="e">
        <f>IF(#REF!="","",#REF!)</f>
        <v>#REF!</v>
      </c>
      <c r="L265" s="125" t="e">
        <f>IF(#REF!="","",#REF!)</f>
        <v>#REF!</v>
      </c>
      <c r="M265" s="129" t="e">
        <f>IF(#REF!="","",#REF!)</f>
        <v>#REF!</v>
      </c>
      <c r="N265" s="130" t="e">
        <f>IF(#REF!="","",#REF!)</f>
        <v>#REF!</v>
      </c>
      <c r="O265" s="125" t="e">
        <f>IF(#REF!="","",#REF!)</f>
        <v>#REF!</v>
      </c>
      <c r="P265" s="125" t="e">
        <f>IF(#REF!="","",#REF!)</f>
        <v>#REF!</v>
      </c>
      <c r="Q265" s="125" t="e">
        <f>IF(#REF!="","",#REF!)</f>
        <v>#REF!</v>
      </c>
      <c r="R265" s="125" t="e">
        <f>IF(#REF!="","",#REF!)</f>
        <v>#REF!</v>
      </c>
      <c r="S265" s="129" t="e">
        <f>IF(#REF!="","",#REF!)</f>
        <v>#REF!</v>
      </c>
      <c r="T265" s="134" t="e">
        <f>IF(#REF!="","",IF(#REF!="#N/A","NO","SI"))</f>
        <v>#REF!</v>
      </c>
      <c r="U265" s="134" t="e">
        <f>#REF!</f>
        <v>#REF!</v>
      </c>
      <c r="V265" s="134" t="e">
        <f t="shared" si="13"/>
        <v>#REF!</v>
      </c>
      <c r="W265" s="134" t="e">
        <f t="shared" si="14"/>
        <v>#REF!</v>
      </c>
      <c r="X265" s="134" t="e">
        <f>IF(U265="","",VLOOKUP(U265,TRD!$F$5:$G$349,2,FALSE))</f>
        <v>#REF!</v>
      </c>
      <c r="Y265" s="134" t="e">
        <f>IF(U265="","",VLOOKUP(U265,TRD!$F$5:$T$349,5,FALSE))</f>
        <v>#REF!</v>
      </c>
      <c r="Z265" s="134" t="e">
        <f>IF(U265="","",VLOOKUP(U265,TRD_ORI!$E:$S,10,FALSE))</f>
        <v>#REF!</v>
      </c>
      <c r="AA265" s="134" t="e">
        <f>IF(U265="","",VLOOKUP(U265,TRD!F263:T607,15,FALSE))</f>
        <v>#REF!</v>
      </c>
    </row>
    <row r="266" spans="2:27" ht="409.5">
      <c r="B266" s="193" t="e">
        <f>IF(#REF!="","",#REF!)</f>
        <v>#REF!</v>
      </c>
      <c r="C266" s="125" t="e">
        <f>IF(#REF!="","",#REF!)</f>
        <v>#REF!</v>
      </c>
      <c r="D266" s="125" t="e">
        <f>IF(#REF!="","",#REF!)</f>
        <v>#REF!</v>
      </c>
      <c r="E266" s="125" t="e">
        <f>IF(#REF!="","",#REF!)</f>
        <v>#REF!</v>
      </c>
      <c r="F266" s="125" t="e">
        <f>IF(#REF!="","",#REF!)</f>
        <v>#REF!</v>
      </c>
      <c r="G266" s="125" t="e">
        <f>IF(#REF!="","",#REF!)</f>
        <v>#REF!</v>
      </c>
      <c r="H266" s="125" t="e">
        <f>IF(#REF!="","",CONCATENATE(#REF!," - ",#REF!))</f>
        <v>#REF!</v>
      </c>
      <c r="I266" s="125" t="e">
        <f>IF(#REF!="","",#REF!)</f>
        <v>#REF!</v>
      </c>
      <c r="J266" s="125" t="e">
        <f>IF(#REF!="","",#REF!)</f>
        <v>#REF!</v>
      </c>
      <c r="K266" s="125" t="e">
        <f>IF(#REF!="","",#REF!)</f>
        <v>#REF!</v>
      </c>
      <c r="L266" s="125" t="e">
        <f>IF(#REF!="","",#REF!)</f>
        <v>#REF!</v>
      </c>
      <c r="M266" s="129" t="e">
        <f>IF(#REF!="","",#REF!)</f>
        <v>#REF!</v>
      </c>
      <c r="N266" s="130" t="e">
        <f>IF(#REF!="","",#REF!)</f>
        <v>#REF!</v>
      </c>
      <c r="O266" s="125" t="e">
        <f>IF(#REF!="","",#REF!)</f>
        <v>#REF!</v>
      </c>
      <c r="P266" s="125" t="e">
        <f>IF(#REF!="","",#REF!)</f>
        <v>#REF!</v>
      </c>
      <c r="Q266" s="125" t="e">
        <f>IF(#REF!="","",#REF!)</f>
        <v>#REF!</v>
      </c>
      <c r="R266" s="125" t="e">
        <f>IF(#REF!="","",#REF!)</f>
        <v>#REF!</v>
      </c>
      <c r="S266" s="129" t="e">
        <f>IF(#REF!="","",#REF!)</f>
        <v>#REF!</v>
      </c>
      <c r="T266" s="134" t="e">
        <f>IF(#REF!="","",IF(#REF!="#N/A","NO","SI"))</f>
        <v>#REF!</v>
      </c>
      <c r="U266" s="134" t="e">
        <f>#REF!</f>
        <v>#REF!</v>
      </c>
      <c r="V266" s="134" t="e">
        <f t="shared" si="13"/>
        <v>#REF!</v>
      </c>
      <c r="W266" s="134" t="e">
        <f t="shared" si="14"/>
        <v>#REF!</v>
      </c>
      <c r="X266" s="134" t="e">
        <f>IF(U266="","",VLOOKUP(U266,TRD!$F$5:$G$349,2,FALSE))</f>
        <v>#REF!</v>
      </c>
      <c r="Y266" s="134" t="e">
        <f>IF(U266="","",VLOOKUP(U266,TRD!$F$5:$T$349,5,FALSE))</f>
        <v>#REF!</v>
      </c>
      <c r="Z266" s="134" t="e">
        <f>IF(U266="","",VLOOKUP(U266,TRD_ORI!$E:$S,10,FALSE))</f>
        <v>#REF!</v>
      </c>
      <c r="AA266" s="134" t="e">
        <f>IF(U266="","",VLOOKUP(U266,TRD!F264:T608,15,FALSE))</f>
        <v>#REF!</v>
      </c>
    </row>
    <row r="267" spans="2:27" ht="409.5">
      <c r="B267" s="193" t="e">
        <f>IF(#REF!="","",#REF!)</f>
        <v>#REF!</v>
      </c>
      <c r="C267" s="125" t="e">
        <f>IF(#REF!="","",#REF!)</f>
        <v>#REF!</v>
      </c>
      <c r="D267" s="125" t="e">
        <f>IF(#REF!="","",#REF!)</f>
        <v>#REF!</v>
      </c>
      <c r="E267" s="125" t="e">
        <f>IF(#REF!="","",#REF!)</f>
        <v>#REF!</v>
      </c>
      <c r="F267" s="125" t="e">
        <f>IF(#REF!="","",#REF!)</f>
        <v>#REF!</v>
      </c>
      <c r="G267" s="125" t="e">
        <f>IF(#REF!="","",#REF!)</f>
        <v>#REF!</v>
      </c>
      <c r="H267" s="125" t="e">
        <f>IF(#REF!="","",CONCATENATE(#REF!," - ",#REF!))</f>
        <v>#REF!</v>
      </c>
      <c r="I267" s="125" t="e">
        <f>IF(#REF!="","",#REF!)</f>
        <v>#REF!</v>
      </c>
      <c r="J267" s="125" t="e">
        <f>IF(#REF!="","",#REF!)</f>
        <v>#REF!</v>
      </c>
      <c r="K267" s="125" t="e">
        <f>IF(#REF!="","",#REF!)</f>
        <v>#REF!</v>
      </c>
      <c r="L267" s="125" t="e">
        <f>IF(#REF!="","",#REF!)</f>
        <v>#REF!</v>
      </c>
      <c r="M267" s="129" t="e">
        <f>IF(#REF!="","",#REF!)</f>
        <v>#REF!</v>
      </c>
      <c r="N267" s="130" t="e">
        <f>IF(#REF!="","",#REF!)</f>
        <v>#REF!</v>
      </c>
      <c r="O267" s="125" t="e">
        <f>IF(#REF!="","",#REF!)</f>
        <v>#REF!</v>
      </c>
      <c r="P267" s="125" t="e">
        <f>IF(#REF!="","",#REF!)</f>
        <v>#REF!</v>
      </c>
      <c r="Q267" s="125" t="e">
        <f>IF(#REF!="","",#REF!)</f>
        <v>#REF!</v>
      </c>
      <c r="R267" s="125" t="e">
        <f>IF(#REF!="","",#REF!)</f>
        <v>#REF!</v>
      </c>
      <c r="S267" s="129" t="e">
        <f>IF(#REF!="","",#REF!)</f>
        <v>#REF!</v>
      </c>
      <c r="T267" s="134" t="e">
        <f>IF(#REF!="","",IF(#REF!="#N/A","NO","SI"))</f>
        <v>#REF!</v>
      </c>
      <c r="U267" s="134" t="e">
        <f>#REF!</f>
        <v>#REF!</v>
      </c>
      <c r="V267" s="134" t="e">
        <f t="shared" si="13"/>
        <v>#REF!</v>
      </c>
      <c r="W267" s="134" t="e">
        <f t="shared" si="14"/>
        <v>#REF!</v>
      </c>
      <c r="X267" s="134" t="e">
        <f>IF(U267="","",VLOOKUP(U267,TRD!$F$5:$G$349,2,FALSE))</f>
        <v>#REF!</v>
      </c>
      <c r="Y267" s="134" t="e">
        <f>IF(U267="","",VLOOKUP(U267,TRD!$F$5:$T$349,5,FALSE))</f>
        <v>#REF!</v>
      </c>
      <c r="Z267" s="134" t="e">
        <f>IF(U267="","",VLOOKUP(U267,TRD_ORI!$E:$S,10,FALSE))</f>
        <v>#REF!</v>
      </c>
      <c r="AA267" s="134" t="e">
        <f>IF(U267="","",VLOOKUP(U267,TRD!F265:T609,15,FALSE))</f>
        <v>#REF!</v>
      </c>
    </row>
    <row r="268" spans="2:27" ht="300">
      <c r="B268" s="193" t="e">
        <f>IF(#REF!="","",#REF!)</f>
        <v>#REF!</v>
      </c>
      <c r="C268" s="125" t="e">
        <f>IF(#REF!="","",#REF!)</f>
        <v>#REF!</v>
      </c>
      <c r="D268" s="125" t="e">
        <f>IF(#REF!="","",#REF!)</f>
        <v>#REF!</v>
      </c>
      <c r="E268" s="125" t="e">
        <f>IF(#REF!="","",#REF!)</f>
        <v>#REF!</v>
      </c>
      <c r="F268" s="125" t="e">
        <f>IF(#REF!="","",#REF!)</f>
        <v>#REF!</v>
      </c>
      <c r="G268" s="125" t="e">
        <f>IF(#REF!="","",#REF!)</f>
        <v>#REF!</v>
      </c>
      <c r="H268" s="125" t="e">
        <f>IF(#REF!="","",CONCATENATE(#REF!," - ",#REF!))</f>
        <v>#REF!</v>
      </c>
      <c r="I268" s="125" t="e">
        <f>IF(#REF!="","",#REF!)</f>
        <v>#REF!</v>
      </c>
      <c r="J268" s="125" t="e">
        <f>IF(#REF!="","",#REF!)</f>
        <v>#REF!</v>
      </c>
      <c r="K268" s="125" t="e">
        <f>IF(#REF!="","",#REF!)</f>
        <v>#REF!</v>
      </c>
      <c r="L268" s="125" t="e">
        <f>IF(#REF!="","",#REF!)</f>
        <v>#REF!</v>
      </c>
      <c r="M268" s="129" t="e">
        <f>IF(#REF!="","",#REF!)</f>
        <v>#REF!</v>
      </c>
      <c r="N268" s="130" t="e">
        <f>IF(#REF!="","",#REF!)</f>
        <v>#REF!</v>
      </c>
      <c r="O268" s="125" t="e">
        <f>IF(#REF!="","",#REF!)</f>
        <v>#REF!</v>
      </c>
      <c r="P268" s="125" t="e">
        <f>IF(#REF!="","",#REF!)</f>
        <v>#REF!</v>
      </c>
      <c r="Q268" s="125" t="e">
        <f>IF(#REF!="","",#REF!)</f>
        <v>#REF!</v>
      </c>
      <c r="R268" s="125" t="e">
        <f>IF(#REF!="","",#REF!)</f>
        <v>#REF!</v>
      </c>
      <c r="S268" s="129" t="e">
        <f>IF(#REF!="","",#REF!)</f>
        <v>#REF!</v>
      </c>
      <c r="T268" s="134" t="e">
        <f>IF(#REF!="","",IF(#REF!="#N/A","NO","SI"))</f>
        <v>#REF!</v>
      </c>
      <c r="U268" s="134" t="e">
        <f>#REF!</f>
        <v>#REF!</v>
      </c>
      <c r="V268" s="134" t="e">
        <f t="shared" si="13"/>
        <v>#REF!</v>
      </c>
      <c r="W268" s="134" t="e">
        <f t="shared" si="14"/>
        <v>#REF!</v>
      </c>
      <c r="X268" s="134" t="e">
        <f>IF(U268="","",VLOOKUP(U268,TRD!$F$5:$G$349,2,FALSE))</f>
        <v>#REF!</v>
      </c>
      <c r="Y268" s="134" t="e">
        <f>IF(U268="","",VLOOKUP(U268,TRD!$F$5:$T$349,5,FALSE))</f>
        <v>#REF!</v>
      </c>
      <c r="Z268" s="134" t="e">
        <f>IF(U268="","",VLOOKUP(U268,TRD_ORI!$E:$S,10,FALSE))</f>
        <v>#REF!</v>
      </c>
      <c r="AA268" s="134" t="e">
        <f>IF(U268="","",VLOOKUP(U268,TRD!F266:T610,15,FALSE))</f>
        <v>#REF!</v>
      </c>
    </row>
    <row r="269" spans="2:27" ht="409.5">
      <c r="B269" s="193" t="e">
        <f>IF(#REF!="","",#REF!)</f>
        <v>#REF!</v>
      </c>
      <c r="C269" s="125" t="e">
        <f>IF(#REF!="","",#REF!)</f>
        <v>#REF!</v>
      </c>
      <c r="D269" s="125" t="e">
        <f>IF(#REF!="","",#REF!)</f>
        <v>#REF!</v>
      </c>
      <c r="E269" s="125" t="e">
        <f>IF(#REF!="","",#REF!)</f>
        <v>#REF!</v>
      </c>
      <c r="F269" s="125" t="e">
        <f>IF(#REF!="","",#REF!)</f>
        <v>#REF!</v>
      </c>
      <c r="G269" s="125" t="e">
        <f>IF(#REF!="","",#REF!)</f>
        <v>#REF!</v>
      </c>
      <c r="H269" s="125" t="e">
        <f>IF(#REF!="","",CONCATENATE(#REF!," - ",#REF!))</f>
        <v>#REF!</v>
      </c>
      <c r="I269" s="125" t="e">
        <f>IF(#REF!="","",#REF!)</f>
        <v>#REF!</v>
      </c>
      <c r="J269" s="125" t="e">
        <f>IF(#REF!="","",#REF!)</f>
        <v>#REF!</v>
      </c>
      <c r="K269" s="125" t="e">
        <f>IF(#REF!="","",#REF!)</f>
        <v>#REF!</v>
      </c>
      <c r="L269" s="125" t="e">
        <f>IF(#REF!="","",#REF!)</f>
        <v>#REF!</v>
      </c>
      <c r="M269" s="129" t="e">
        <f>IF(#REF!="","",#REF!)</f>
        <v>#REF!</v>
      </c>
      <c r="N269" s="130" t="e">
        <f>IF(#REF!="","",#REF!)</f>
        <v>#REF!</v>
      </c>
      <c r="O269" s="125" t="e">
        <f>IF(#REF!="","",#REF!)</f>
        <v>#REF!</v>
      </c>
      <c r="P269" s="125" t="e">
        <f>IF(#REF!="","",#REF!)</f>
        <v>#REF!</v>
      </c>
      <c r="Q269" s="125" t="e">
        <f>IF(#REF!="","",#REF!)</f>
        <v>#REF!</v>
      </c>
      <c r="R269" s="125" t="e">
        <f>IF(#REF!="","",#REF!)</f>
        <v>#REF!</v>
      </c>
      <c r="S269" s="129" t="e">
        <f>IF(#REF!="","",#REF!)</f>
        <v>#REF!</v>
      </c>
      <c r="T269" s="134" t="e">
        <f>IF(#REF!="","",IF(#REF!="#N/A","NO","SI"))</f>
        <v>#REF!</v>
      </c>
      <c r="U269" s="134" t="e">
        <f>#REF!</f>
        <v>#REF!</v>
      </c>
      <c r="V269" s="134" t="e">
        <f t="shared" si="13"/>
        <v>#REF!</v>
      </c>
      <c r="W269" s="134" t="e">
        <f t="shared" si="14"/>
        <v>#REF!</v>
      </c>
      <c r="X269" s="134" t="e">
        <f>IF(U269="","",VLOOKUP(U269,TRD!$F$5:$G$349,2,FALSE))</f>
        <v>#REF!</v>
      </c>
      <c r="Y269" s="134" t="e">
        <f>IF(U269="","",VLOOKUP(U269,TRD!$F$5:$T$349,5,FALSE))</f>
        <v>#REF!</v>
      </c>
      <c r="Z269" s="134" t="e">
        <f>IF(U269="","",VLOOKUP(U269,TRD_ORI!$E:$S,10,FALSE))</f>
        <v>#REF!</v>
      </c>
      <c r="AA269" s="134" t="e">
        <f>IF(U269="","",VLOOKUP(U269,TRD!F267:T611,15,FALSE))</f>
        <v>#REF!</v>
      </c>
    </row>
    <row r="270" spans="2:27" ht="375">
      <c r="B270" s="193" t="e">
        <f>IF(#REF!="","",#REF!)</f>
        <v>#REF!</v>
      </c>
      <c r="C270" s="125" t="e">
        <f>IF(#REF!="","",#REF!)</f>
        <v>#REF!</v>
      </c>
      <c r="D270" s="125" t="e">
        <f>IF(#REF!="","",#REF!)</f>
        <v>#REF!</v>
      </c>
      <c r="E270" s="125" t="e">
        <f>IF(#REF!="","",#REF!)</f>
        <v>#REF!</v>
      </c>
      <c r="F270" s="125" t="e">
        <f>IF(#REF!="","",#REF!)</f>
        <v>#REF!</v>
      </c>
      <c r="G270" s="125" t="e">
        <f>IF(#REF!="","",#REF!)</f>
        <v>#REF!</v>
      </c>
      <c r="H270" s="125" t="e">
        <f>IF(#REF!="","",CONCATENATE(#REF!," - ",#REF!))</f>
        <v>#REF!</v>
      </c>
      <c r="I270" s="125" t="e">
        <f>IF(#REF!="","",#REF!)</f>
        <v>#REF!</v>
      </c>
      <c r="J270" s="125" t="e">
        <f>IF(#REF!="","",#REF!)</f>
        <v>#REF!</v>
      </c>
      <c r="K270" s="125" t="e">
        <f>IF(#REF!="","",#REF!)</f>
        <v>#REF!</v>
      </c>
      <c r="L270" s="125" t="e">
        <f>IF(#REF!="","",#REF!)</f>
        <v>#REF!</v>
      </c>
      <c r="M270" s="129" t="e">
        <f>IF(#REF!="","",#REF!)</f>
        <v>#REF!</v>
      </c>
      <c r="N270" s="130" t="e">
        <f>IF(#REF!="","",#REF!)</f>
        <v>#REF!</v>
      </c>
      <c r="O270" s="125" t="e">
        <f>IF(#REF!="","",#REF!)</f>
        <v>#REF!</v>
      </c>
      <c r="P270" s="125" t="e">
        <f>IF(#REF!="","",#REF!)</f>
        <v>#REF!</v>
      </c>
      <c r="Q270" s="125" t="e">
        <f>IF(#REF!="","",#REF!)</f>
        <v>#REF!</v>
      </c>
      <c r="R270" s="125" t="e">
        <f>IF(#REF!="","",#REF!)</f>
        <v>#REF!</v>
      </c>
      <c r="S270" s="129" t="e">
        <f>IF(#REF!="","",#REF!)</f>
        <v>#REF!</v>
      </c>
      <c r="T270" s="134" t="e">
        <f>IF(#REF!="","",IF(#REF!="#N/A","NO","SI"))</f>
        <v>#REF!</v>
      </c>
      <c r="U270" s="134" t="e">
        <f>#REF!</f>
        <v>#REF!</v>
      </c>
      <c r="V270" s="134" t="e">
        <f t="shared" si="13"/>
        <v>#REF!</v>
      </c>
      <c r="W270" s="134" t="e">
        <f t="shared" si="14"/>
        <v>#REF!</v>
      </c>
      <c r="X270" s="134" t="e">
        <f>IF(U270="","",VLOOKUP(U270,TRD!$F$5:$G$349,2,FALSE))</f>
        <v>#REF!</v>
      </c>
      <c r="Y270" s="134" t="e">
        <f>IF(U270="","",VLOOKUP(U270,TRD!$F$5:$T$349,5,FALSE))</f>
        <v>#REF!</v>
      </c>
      <c r="Z270" s="134" t="e">
        <f>IF(U270="","",VLOOKUP(U270,TRD_ORI!$E:$S,10,FALSE))</f>
        <v>#REF!</v>
      </c>
      <c r="AA270" s="134" t="e">
        <f>IF(U270="","",VLOOKUP(U270,TRD!F268:T612,15,FALSE))</f>
        <v>#REF!</v>
      </c>
    </row>
    <row r="271" spans="2:27" ht="180">
      <c r="B271" s="193" t="e">
        <f>IF(#REF!="","",#REF!)</f>
        <v>#REF!</v>
      </c>
      <c r="C271" s="125" t="e">
        <f>IF(#REF!="","",#REF!)</f>
        <v>#REF!</v>
      </c>
      <c r="D271" s="125" t="e">
        <f>IF(#REF!="","",#REF!)</f>
        <v>#REF!</v>
      </c>
      <c r="E271" s="125" t="e">
        <f>IF(#REF!="","",#REF!)</f>
        <v>#REF!</v>
      </c>
      <c r="F271" s="125" t="e">
        <f>IF(#REF!="","",#REF!)</f>
        <v>#REF!</v>
      </c>
      <c r="G271" s="125" t="e">
        <f>IF(#REF!="","",#REF!)</f>
        <v>#REF!</v>
      </c>
      <c r="H271" s="125" t="e">
        <f>IF(#REF!="","",CONCATENATE(#REF!," - ",#REF!))</f>
        <v>#REF!</v>
      </c>
      <c r="I271" s="125" t="e">
        <f>IF(#REF!="","",#REF!)</f>
        <v>#REF!</v>
      </c>
      <c r="J271" s="125" t="e">
        <f>IF(#REF!="","",#REF!)</f>
        <v>#REF!</v>
      </c>
      <c r="K271" s="125" t="e">
        <f>IF(#REF!="","",#REF!)</f>
        <v>#REF!</v>
      </c>
      <c r="L271" s="125" t="e">
        <f>IF(#REF!="","",#REF!)</f>
        <v>#REF!</v>
      </c>
      <c r="M271" s="129" t="e">
        <f>IF(#REF!="","",#REF!)</f>
        <v>#REF!</v>
      </c>
      <c r="N271" s="130" t="e">
        <f>IF(#REF!="","",#REF!)</f>
        <v>#REF!</v>
      </c>
      <c r="O271" s="125" t="e">
        <f>IF(#REF!="","",#REF!)</f>
        <v>#REF!</v>
      </c>
      <c r="P271" s="125" t="e">
        <f>IF(#REF!="","",#REF!)</f>
        <v>#REF!</v>
      </c>
      <c r="Q271" s="125" t="e">
        <f>IF(#REF!="","",#REF!)</f>
        <v>#REF!</v>
      </c>
      <c r="R271" s="125" t="e">
        <f>IF(#REF!="","",#REF!)</f>
        <v>#REF!</v>
      </c>
      <c r="S271" s="129" t="e">
        <f>IF(#REF!="","",#REF!)</f>
        <v>#REF!</v>
      </c>
      <c r="T271" s="134" t="e">
        <f>IF(#REF!="","",IF(#REF!="#N/A","NO","SI"))</f>
        <v>#REF!</v>
      </c>
      <c r="U271" s="134" t="e">
        <f>#REF!</f>
        <v>#REF!</v>
      </c>
      <c r="V271" s="134" t="e">
        <f t="shared" si="13"/>
        <v>#REF!</v>
      </c>
      <c r="W271" s="134" t="e">
        <f t="shared" si="14"/>
        <v>#REF!</v>
      </c>
      <c r="X271" s="134" t="e">
        <f>IF(U271="","",VLOOKUP(U271,TRD!$F$5:$G$349,2,FALSE))</f>
        <v>#REF!</v>
      </c>
      <c r="Y271" s="134" t="e">
        <f>IF(U271="","",VLOOKUP(U271,TRD!$F$5:$T$349,5,FALSE))</f>
        <v>#REF!</v>
      </c>
      <c r="Z271" s="134" t="e">
        <f>IF(U271="","",VLOOKUP(U271,TRD_ORI!$E:$S,10,FALSE))</f>
        <v>#REF!</v>
      </c>
      <c r="AA271" s="134" t="e">
        <f>IF(U271="","",VLOOKUP(U271,TRD!F269:T613,15,FALSE))</f>
        <v>#REF!</v>
      </c>
    </row>
    <row r="272" spans="2:27" ht="30">
      <c r="B272" s="193" t="e">
        <f>IF(#REF!="","",#REF!)</f>
        <v>#REF!</v>
      </c>
      <c r="C272" s="125" t="e">
        <f>IF(#REF!="","",#REF!)</f>
        <v>#REF!</v>
      </c>
      <c r="D272" s="125" t="e">
        <f>IF(#REF!="","",#REF!)</f>
        <v>#REF!</v>
      </c>
      <c r="E272" s="125" t="e">
        <f>IF(#REF!="","",#REF!)</f>
        <v>#REF!</v>
      </c>
      <c r="F272" s="125" t="e">
        <f>IF(#REF!="","",#REF!)</f>
        <v>#REF!</v>
      </c>
      <c r="G272" s="125" t="e">
        <f>IF(#REF!="","",#REF!)</f>
        <v>#REF!</v>
      </c>
      <c r="H272" s="125" t="e">
        <f>IF(#REF!="","",CONCATENATE(#REF!," - ",#REF!))</f>
        <v>#REF!</v>
      </c>
      <c r="I272" s="125" t="e">
        <f>IF(#REF!="","",#REF!)</f>
        <v>#REF!</v>
      </c>
      <c r="J272" s="125" t="e">
        <f>IF(#REF!="","",#REF!)</f>
        <v>#REF!</v>
      </c>
      <c r="K272" s="125" t="e">
        <f>IF(#REF!="","",#REF!)</f>
        <v>#REF!</v>
      </c>
      <c r="L272" s="125" t="e">
        <f>IF(#REF!="","",#REF!)</f>
        <v>#REF!</v>
      </c>
      <c r="M272" s="129" t="e">
        <f>IF(#REF!="","",#REF!)</f>
        <v>#REF!</v>
      </c>
      <c r="N272" s="130" t="e">
        <f>IF(#REF!="","",#REF!)</f>
        <v>#REF!</v>
      </c>
      <c r="O272" s="125" t="e">
        <f>IF(#REF!="","",#REF!)</f>
        <v>#REF!</v>
      </c>
      <c r="P272" s="125" t="e">
        <f>IF(#REF!="","",#REF!)</f>
        <v>#REF!</v>
      </c>
      <c r="Q272" s="125" t="e">
        <f>IF(#REF!="","",#REF!)</f>
        <v>#REF!</v>
      </c>
      <c r="R272" s="125" t="e">
        <f>IF(#REF!="","",#REF!)</f>
        <v>#REF!</v>
      </c>
      <c r="S272" s="129" t="e">
        <f>IF(#REF!="","",#REF!)</f>
        <v>#REF!</v>
      </c>
      <c r="T272" s="134" t="e">
        <f>IF(#REF!="","",IF(#REF!="#N/A","NO","SI"))</f>
        <v>#REF!</v>
      </c>
      <c r="U272" s="134" t="e">
        <f>#REF!</f>
        <v>#REF!</v>
      </c>
      <c r="V272" s="134" t="e">
        <f t="shared" si="13"/>
        <v>#REF!</v>
      </c>
      <c r="W272" s="134" t="e">
        <f t="shared" si="14"/>
        <v>#REF!</v>
      </c>
      <c r="X272" s="134" t="e">
        <f>IF(U272="","",VLOOKUP(U272,TRD!$F$5:$G$349,2,FALSE))</f>
        <v>#REF!</v>
      </c>
      <c r="Y272" s="134" t="e">
        <f>IF(U272="","",VLOOKUP(U272,TRD!$F$5:$T$349,5,FALSE))</f>
        <v>#REF!</v>
      </c>
      <c r="Z272" s="134" t="e">
        <f>IF(U272="","",VLOOKUP(U272,TRD_ORI!$E:$S,10,FALSE))</f>
        <v>#REF!</v>
      </c>
      <c r="AA272" s="134" t="e">
        <f>IF(U272="","",VLOOKUP(U272,TRD!F270:T614,15,FALSE))</f>
        <v>#REF!</v>
      </c>
    </row>
    <row r="273" spans="2:27" ht="90">
      <c r="B273" s="193" t="e">
        <f>IF(#REF!="","",#REF!)</f>
        <v>#REF!</v>
      </c>
      <c r="C273" s="125" t="e">
        <f>IF(#REF!="","",#REF!)</f>
        <v>#REF!</v>
      </c>
      <c r="D273" s="125" t="e">
        <f>IF(#REF!="","",#REF!)</f>
        <v>#REF!</v>
      </c>
      <c r="E273" s="125" t="e">
        <f>IF(#REF!="","",#REF!)</f>
        <v>#REF!</v>
      </c>
      <c r="F273" s="125" t="e">
        <f>IF(#REF!="","",#REF!)</f>
        <v>#REF!</v>
      </c>
      <c r="G273" s="125" t="e">
        <f>IF(#REF!="","",#REF!)</f>
        <v>#REF!</v>
      </c>
      <c r="H273" s="125" t="e">
        <f>IF(#REF!="","",CONCATENATE(#REF!," - ",#REF!))</f>
        <v>#REF!</v>
      </c>
      <c r="I273" s="125" t="e">
        <f>IF(#REF!="","",#REF!)</f>
        <v>#REF!</v>
      </c>
      <c r="J273" s="125" t="e">
        <f>IF(#REF!="","",#REF!)</f>
        <v>#REF!</v>
      </c>
      <c r="K273" s="125" t="e">
        <f>IF(#REF!="","",#REF!)</f>
        <v>#REF!</v>
      </c>
      <c r="L273" s="125" t="e">
        <f>IF(#REF!="","",#REF!)</f>
        <v>#REF!</v>
      </c>
      <c r="M273" s="129" t="e">
        <f>IF(#REF!="","",#REF!)</f>
        <v>#REF!</v>
      </c>
      <c r="N273" s="130" t="e">
        <f>IF(#REF!="","",#REF!)</f>
        <v>#REF!</v>
      </c>
      <c r="O273" s="125" t="e">
        <f>IF(#REF!="","",#REF!)</f>
        <v>#REF!</v>
      </c>
      <c r="P273" s="125" t="e">
        <f>IF(#REF!="","",#REF!)</f>
        <v>#REF!</v>
      </c>
      <c r="Q273" s="125" t="e">
        <f>IF(#REF!="","",#REF!)</f>
        <v>#REF!</v>
      </c>
      <c r="R273" s="125" t="e">
        <f>IF(#REF!="","",#REF!)</f>
        <v>#REF!</v>
      </c>
      <c r="S273" s="129" t="e">
        <f>IF(#REF!="","",#REF!)</f>
        <v>#REF!</v>
      </c>
      <c r="T273" s="134" t="e">
        <f>IF(#REF!="","",IF(#REF!="#N/A","NO","SI"))</f>
        <v>#REF!</v>
      </c>
      <c r="U273" s="134" t="e">
        <f>#REF!</f>
        <v>#REF!</v>
      </c>
      <c r="V273" s="134" t="e">
        <f t="shared" si="13"/>
        <v>#REF!</v>
      </c>
      <c r="W273" s="134" t="e">
        <f t="shared" si="14"/>
        <v>#REF!</v>
      </c>
      <c r="X273" s="134" t="e">
        <f>IF(U273="","",VLOOKUP(U273,TRD!$F$5:$G$349,2,FALSE))</f>
        <v>#REF!</v>
      </c>
      <c r="Y273" s="134" t="e">
        <f>IF(U273="","",VLOOKUP(U273,TRD!$F$5:$T$349,5,FALSE))</f>
        <v>#REF!</v>
      </c>
      <c r="Z273" s="134" t="e">
        <f>IF(U273="","",VLOOKUP(U273,TRD_ORI!$E:$S,10,FALSE))</f>
        <v>#REF!</v>
      </c>
      <c r="AA273" s="134" t="e">
        <f>IF(U273="","",VLOOKUP(U273,TRD!F271:T615,15,FALSE))</f>
        <v>#REF!</v>
      </c>
    </row>
    <row r="274" spans="2:27" ht="75">
      <c r="B274" s="193" t="e">
        <f>IF(#REF!="","",#REF!)</f>
        <v>#REF!</v>
      </c>
      <c r="C274" s="125" t="e">
        <f>IF(#REF!="","",#REF!)</f>
        <v>#REF!</v>
      </c>
      <c r="D274" s="125" t="e">
        <f>IF(#REF!="","",#REF!)</f>
        <v>#REF!</v>
      </c>
      <c r="E274" s="125" t="e">
        <f>IF(#REF!="","",#REF!)</f>
        <v>#REF!</v>
      </c>
      <c r="F274" s="125" t="e">
        <f>IF(#REF!="","",#REF!)</f>
        <v>#REF!</v>
      </c>
      <c r="G274" s="125" t="e">
        <f>IF(#REF!="","",#REF!)</f>
        <v>#REF!</v>
      </c>
      <c r="H274" s="125" t="e">
        <f>IF(#REF!="","",CONCATENATE(#REF!," - ",#REF!))</f>
        <v>#REF!</v>
      </c>
      <c r="I274" s="125" t="e">
        <f>IF(#REF!="","",#REF!)</f>
        <v>#REF!</v>
      </c>
      <c r="J274" s="125" t="e">
        <f>IF(#REF!="","",#REF!)</f>
        <v>#REF!</v>
      </c>
      <c r="K274" s="125" t="e">
        <f>IF(#REF!="","",#REF!)</f>
        <v>#REF!</v>
      </c>
      <c r="L274" s="125" t="e">
        <f>IF(#REF!="","",#REF!)</f>
        <v>#REF!</v>
      </c>
      <c r="M274" s="129" t="e">
        <f>IF(#REF!="","",#REF!)</f>
        <v>#REF!</v>
      </c>
      <c r="N274" s="130" t="e">
        <f>IF(#REF!="","",#REF!)</f>
        <v>#REF!</v>
      </c>
      <c r="O274" s="125" t="e">
        <f>IF(#REF!="","",#REF!)</f>
        <v>#REF!</v>
      </c>
      <c r="P274" s="125" t="e">
        <f>IF(#REF!="","",#REF!)</f>
        <v>#REF!</v>
      </c>
      <c r="Q274" s="125" t="e">
        <f>IF(#REF!="","",#REF!)</f>
        <v>#REF!</v>
      </c>
      <c r="R274" s="125" t="e">
        <f>IF(#REF!="","",#REF!)</f>
        <v>#REF!</v>
      </c>
      <c r="S274" s="129" t="e">
        <f>IF(#REF!="","",#REF!)</f>
        <v>#REF!</v>
      </c>
      <c r="T274" s="134" t="e">
        <f>IF(#REF!="","",IF(#REF!="#N/A","NO","SI"))</f>
        <v>#REF!</v>
      </c>
      <c r="U274" s="134" t="e">
        <f>#REF!</f>
        <v>#REF!</v>
      </c>
      <c r="V274" s="134" t="e">
        <f t="shared" si="13"/>
        <v>#REF!</v>
      </c>
      <c r="W274" s="134" t="e">
        <f t="shared" si="14"/>
        <v>#REF!</v>
      </c>
      <c r="X274" s="134" t="e">
        <f>IF(U274="","",VLOOKUP(U274,TRD!$F$5:$G$349,2,FALSE))</f>
        <v>#REF!</v>
      </c>
      <c r="Y274" s="134" t="e">
        <f>IF(U274="","",VLOOKUP(U274,TRD!$F$5:$T$349,5,FALSE))</f>
        <v>#REF!</v>
      </c>
      <c r="Z274" s="134" t="e">
        <f>IF(U274="","",VLOOKUP(U274,TRD_ORI!$E:$S,10,FALSE))</f>
        <v>#REF!</v>
      </c>
      <c r="AA274" s="134" t="e">
        <f>IF(U274="","",VLOOKUP(U274,TRD!F272:T616,15,FALSE))</f>
        <v>#REF!</v>
      </c>
    </row>
    <row r="275" spans="2:27" ht="165">
      <c r="B275" s="193" t="e">
        <f>IF(#REF!="","",#REF!)</f>
        <v>#REF!</v>
      </c>
      <c r="C275" s="125" t="e">
        <f>IF(#REF!="","",#REF!)</f>
        <v>#REF!</v>
      </c>
      <c r="D275" s="125" t="e">
        <f>IF(#REF!="","",#REF!)</f>
        <v>#REF!</v>
      </c>
      <c r="E275" s="125" t="e">
        <f>IF(#REF!="","",#REF!)</f>
        <v>#REF!</v>
      </c>
      <c r="F275" s="125" t="e">
        <f>IF(#REF!="","",#REF!)</f>
        <v>#REF!</v>
      </c>
      <c r="G275" s="125" t="e">
        <f>IF(#REF!="","",#REF!)</f>
        <v>#REF!</v>
      </c>
      <c r="H275" s="125" t="e">
        <f>IF(#REF!="","",CONCATENATE(#REF!," - ",#REF!))</f>
        <v>#REF!</v>
      </c>
      <c r="I275" s="125" t="e">
        <f>IF(#REF!="","",#REF!)</f>
        <v>#REF!</v>
      </c>
      <c r="J275" s="125" t="e">
        <f>IF(#REF!="","",#REF!)</f>
        <v>#REF!</v>
      </c>
      <c r="K275" s="125" t="e">
        <f>IF(#REF!="","",#REF!)</f>
        <v>#REF!</v>
      </c>
      <c r="L275" s="125" t="e">
        <f>IF(#REF!="","",#REF!)</f>
        <v>#REF!</v>
      </c>
      <c r="M275" s="129" t="e">
        <f>IF(#REF!="","",#REF!)</f>
        <v>#REF!</v>
      </c>
      <c r="N275" s="130" t="e">
        <f>IF(#REF!="","",#REF!)</f>
        <v>#REF!</v>
      </c>
      <c r="O275" s="125" t="e">
        <f>IF(#REF!="","",#REF!)</f>
        <v>#REF!</v>
      </c>
      <c r="P275" s="125" t="e">
        <f>IF(#REF!="","",#REF!)</f>
        <v>#REF!</v>
      </c>
      <c r="Q275" s="125" t="e">
        <f>IF(#REF!="","",#REF!)</f>
        <v>#REF!</v>
      </c>
      <c r="R275" s="125" t="e">
        <f>IF(#REF!="","",#REF!)</f>
        <v>#REF!</v>
      </c>
      <c r="S275" s="129" t="e">
        <f>IF(#REF!="","",#REF!)</f>
        <v>#REF!</v>
      </c>
      <c r="T275" s="134" t="e">
        <f>IF(#REF!="","",IF(#REF!="#N/A","NO","SI"))</f>
        <v>#REF!</v>
      </c>
      <c r="U275" s="134" t="e">
        <f>#REF!</f>
        <v>#REF!</v>
      </c>
      <c r="V275" s="134" t="e">
        <f t="shared" si="13"/>
        <v>#REF!</v>
      </c>
      <c r="W275" s="134" t="e">
        <f t="shared" si="14"/>
        <v>#REF!</v>
      </c>
      <c r="X275" s="134" t="e">
        <f>IF(U275="","",VLOOKUP(U275,TRD!$F$5:$G$349,2,FALSE))</f>
        <v>#REF!</v>
      </c>
      <c r="Y275" s="134" t="e">
        <f>IF(U275="","",VLOOKUP(U275,TRD!$F$5:$T$349,5,FALSE))</f>
        <v>#REF!</v>
      </c>
      <c r="Z275" s="134" t="e">
        <f>IF(U275="","",VLOOKUP(U275,TRD_ORI!$E:$S,10,FALSE))</f>
        <v>#REF!</v>
      </c>
      <c r="AA275" s="134" t="e">
        <f>IF(U275="","",VLOOKUP(U275,TRD!F273:T617,15,FALSE))</f>
        <v>#REF!</v>
      </c>
    </row>
    <row r="276" spans="2:27" ht="135">
      <c r="B276" s="193" t="e">
        <f>IF(#REF!="","",#REF!)</f>
        <v>#REF!</v>
      </c>
      <c r="C276" s="125" t="e">
        <f>IF(#REF!="","",#REF!)</f>
        <v>#REF!</v>
      </c>
      <c r="D276" s="125" t="e">
        <f>IF(#REF!="","",#REF!)</f>
        <v>#REF!</v>
      </c>
      <c r="E276" s="125" t="e">
        <f>IF(#REF!="","",#REF!)</f>
        <v>#REF!</v>
      </c>
      <c r="F276" s="125" t="e">
        <f>IF(#REF!="","",#REF!)</f>
        <v>#REF!</v>
      </c>
      <c r="G276" s="125" t="e">
        <f>IF(#REF!="","",#REF!)</f>
        <v>#REF!</v>
      </c>
      <c r="H276" s="125" t="e">
        <f>IF(#REF!="","",CONCATENATE(#REF!," - ",#REF!))</f>
        <v>#REF!</v>
      </c>
      <c r="I276" s="125" t="e">
        <f>IF(#REF!="","",#REF!)</f>
        <v>#REF!</v>
      </c>
      <c r="J276" s="125" t="e">
        <f>IF(#REF!="","",#REF!)</f>
        <v>#REF!</v>
      </c>
      <c r="K276" s="125" t="e">
        <f>IF(#REF!="","",#REF!)</f>
        <v>#REF!</v>
      </c>
      <c r="L276" s="125" t="e">
        <f>IF(#REF!="","",#REF!)</f>
        <v>#REF!</v>
      </c>
      <c r="M276" s="129" t="e">
        <f>IF(#REF!="","",#REF!)</f>
        <v>#REF!</v>
      </c>
      <c r="N276" s="130" t="e">
        <f>IF(#REF!="","",#REF!)</f>
        <v>#REF!</v>
      </c>
      <c r="O276" s="125" t="e">
        <f>IF(#REF!="","",#REF!)</f>
        <v>#REF!</v>
      </c>
      <c r="P276" s="125" t="e">
        <f>IF(#REF!="","",#REF!)</f>
        <v>#REF!</v>
      </c>
      <c r="Q276" s="125" t="e">
        <f>IF(#REF!="","",#REF!)</f>
        <v>#REF!</v>
      </c>
      <c r="R276" s="125" t="e">
        <f>IF(#REF!="","",#REF!)</f>
        <v>#REF!</v>
      </c>
      <c r="S276" s="129" t="e">
        <f>IF(#REF!="","",#REF!)</f>
        <v>#REF!</v>
      </c>
      <c r="T276" s="134" t="e">
        <f>IF(#REF!="","",IF(#REF!="#N/A","NO","SI"))</f>
        <v>#REF!</v>
      </c>
      <c r="U276" s="134" t="e">
        <f>#REF!</f>
        <v>#REF!</v>
      </c>
      <c r="V276" s="134" t="e">
        <f t="shared" si="13"/>
        <v>#REF!</v>
      </c>
      <c r="W276" s="134" t="e">
        <f t="shared" si="14"/>
        <v>#REF!</v>
      </c>
      <c r="X276" s="134" t="e">
        <f>IF(U276="","",VLOOKUP(U276,TRD!$F$5:$G$349,2,FALSE))</f>
        <v>#REF!</v>
      </c>
      <c r="Y276" s="134" t="e">
        <f>IF(U276="","",VLOOKUP(U276,TRD!$F$5:$T$349,5,FALSE))</f>
        <v>#REF!</v>
      </c>
      <c r="Z276" s="134" t="e">
        <f>IF(U276="","",VLOOKUP(U276,TRD_ORI!$E:$S,10,FALSE))</f>
        <v>#REF!</v>
      </c>
      <c r="AA276" s="134" t="e">
        <f>IF(U276="","",VLOOKUP(U276,TRD!F274:T618,15,FALSE))</f>
        <v>#REF!</v>
      </c>
    </row>
    <row r="277" spans="2:27" ht="135">
      <c r="B277" s="193" t="e">
        <f>IF(#REF!="","",#REF!)</f>
        <v>#REF!</v>
      </c>
      <c r="C277" s="125" t="e">
        <f>IF(#REF!="","",#REF!)</f>
        <v>#REF!</v>
      </c>
      <c r="D277" s="125" t="e">
        <f>IF(#REF!="","",#REF!)</f>
        <v>#REF!</v>
      </c>
      <c r="E277" s="125" t="e">
        <f>IF(#REF!="","",#REF!)</f>
        <v>#REF!</v>
      </c>
      <c r="F277" s="125" t="e">
        <f>IF(#REF!="","",#REF!)</f>
        <v>#REF!</v>
      </c>
      <c r="G277" s="125" t="e">
        <f>IF(#REF!="","",#REF!)</f>
        <v>#REF!</v>
      </c>
      <c r="H277" s="125" t="e">
        <f>IF(#REF!="","",CONCATENATE(#REF!," - ",#REF!))</f>
        <v>#REF!</v>
      </c>
      <c r="I277" s="125" t="e">
        <f>IF(#REF!="","",#REF!)</f>
        <v>#REF!</v>
      </c>
      <c r="J277" s="125" t="e">
        <f>IF(#REF!="","",#REF!)</f>
        <v>#REF!</v>
      </c>
      <c r="K277" s="125" t="e">
        <f>IF(#REF!="","",#REF!)</f>
        <v>#REF!</v>
      </c>
      <c r="L277" s="125" t="e">
        <f>IF(#REF!="","",#REF!)</f>
        <v>#REF!</v>
      </c>
      <c r="M277" s="129" t="e">
        <f>IF(#REF!="","",#REF!)</f>
        <v>#REF!</v>
      </c>
      <c r="N277" s="130" t="e">
        <f>IF(#REF!="","",#REF!)</f>
        <v>#REF!</v>
      </c>
      <c r="O277" s="125" t="e">
        <f>IF(#REF!="","",#REF!)</f>
        <v>#REF!</v>
      </c>
      <c r="P277" s="125" t="e">
        <f>IF(#REF!="","",#REF!)</f>
        <v>#REF!</v>
      </c>
      <c r="Q277" s="125" t="e">
        <f>IF(#REF!="","",#REF!)</f>
        <v>#REF!</v>
      </c>
      <c r="R277" s="125" t="e">
        <f>IF(#REF!="","",#REF!)</f>
        <v>#REF!</v>
      </c>
      <c r="S277" s="129" t="e">
        <f>IF(#REF!="","",#REF!)</f>
        <v>#REF!</v>
      </c>
      <c r="T277" s="134" t="e">
        <f>IF(#REF!="","",IF(#REF!="#N/A","NO","SI"))</f>
        <v>#REF!</v>
      </c>
      <c r="U277" s="134" t="e">
        <f>#REF!</f>
        <v>#REF!</v>
      </c>
      <c r="V277" s="134" t="e">
        <f t="shared" ref="V277:V300" si="15">LEFT(U277,4)</f>
        <v>#REF!</v>
      </c>
      <c r="W277" s="134" t="e">
        <f t="shared" ref="W277:W300" si="16">RIGHT(U277,4)</f>
        <v>#REF!</v>
      </c>
      <c r="X277" s="134" t="e">
        <f>IF(U277="","",VLOOKUP(U277,TRD!$F$5:$G$349,2,FALSE))</f>
        <v>#REF!</v>
      </c>
      <c r="Y277" s="134" t="e">
        <f>IF(U277="","",VLOOKUP(U277,TRD!$F$5:$T$349,5,FALSE))</f>
        <v>#REF!</v>
      </c>
      <c r="Z277" s="134" t="e">
        <f>IF(U277="","",VLOOKUP(U277,TRD_ORI!$E:$S,10,FALSE))</f>
        <v>#REF!</v>
      </c>
      <c r="AA277" s="134" t="e">
        <f>IF(U277="","",VLOOKUP(U277,TRD!F275:T619,15,FALSE))</f>
        <v>#REF!</v>
      </c>
    </row>
    <row r="278" spans="2:27" ht="135">
      <c r="B278" s="193" t="e">
        <f>IF(#REF!="","",#REF!)</f>
        <v>#REF!</v>
      </c>
      <c r="C278" s="125" t="e">
        <f>IF(#REF!="","",#REF!)</f>
        <v>#REF!</v>
      </c>
      <c r="D278" s="125" t="e">
        <f>IF(#REF!="","",#REF!)</f>
        <v>#REF!</v>
      </c>
      <c r="E278" s="125" t="e">
        <f>IF(#REF!="","",#REF!)</f>
        <v>#REF!</v>
      </c>
      <c r="F278" s="125" t="e">
        <f>IF(#REF!="","",#REF!)</f>
        <v>#REF!</v>
      </c>
      <c r="G278" s="125" t="e">
        <f>IF(#REF!="","",#REF!)</f>
        <v>#REF!</v>
      </c>
      <c r="H278" s="125" t="e">
        <f>IF(#REF!="","",CONCATENATE(#REF!," - ",#REF!))</f>
        <v>#REF!</v>
      </c>
      <c r="I278" s="125" t="e">
        <f>IF(#REF!="","",#REF!)</f>
        <v>#REF!</v>
      </c>
      <c r="J278" s="125" t="e">
        <f>IF(#REF!="","",#REF!)</f>
        <v>#REF!</v>
      </c>
      <c r="K278" s="125" t="e">
        <f>IF(#REF!="","",#REF!)</f>
        <v>#REF!</v>
      </c>
      <c r="L278" s="125" t="e">
        <f>IF(#REF!="","",#REF!)</f>
        <v>#REF!</v>
      </c>
      <c r="M278" s="129" t="e">
        <f>IF(#REF!="","",#REF!)</f>
        <v>#REF!</v>
      </c>
      <c r="N278" s="130" t="e">
        <f>IF(#REF!="","",#REF!)</f>
        <v>#REF!</v>
      </c>
      <c r="O278" s="125" t="e">
        <f>IF(#REF!="","",#REF!)</f>
        <v>#REF!</v>
      </c>
      <c r="P278" s="125" t="e">
        <f>IF(#REF!="","",#REF!)</f>
        <v>#REF!</v>
      </c>
      <c r="Q278" s="125" t="e">
        <f>IF(#REF!="","",#REF!)</f>
        <v>#REF!</v>
      </c>
      <c r="R278" s="125" t="e">
        <f>IF(#REF!="","",#REF!)</f>
        <v>#REF!</v>
      </c>
      <c r="S278" s="129" t="e">
        <f>IF(#REF!="","",#REF!)</f>
        <v>#REF!</v>
      </c>
      <c r="T278" s="134" t="e">
        <f>IF(#REF!="","",IF(#REF!="#N/A","NO","SI"))</f>
        <v>#REF!</v>
      </c>
      <c r="U278" s="134" t="e">
        <f>#REF!</f>
        <v>#REF!</v>
      </c>
      <c r="V278" s="134" t="e">
        <f t="shared" si="15"/>
        <v>#REF!</v>
      </c>
      <c r="W278" s="134" t="e">
        <f t="shared" si="16"/>
        <v>#REF!</v>
      </c>
      <c r="X278" s="134" t="e">
        <f>IF(U278="","",VLOOKUP(U278,TRD!$F$5:$G$349,2,FALSE))</f>
        <v>#REF!</v>
      </c>
      <c r="Y278" s="134" t="e">
        <f>IF(U278="","",VLOOKUP(U278,TRD!$F$5:$T$349,5,FALSE))</f>
        <v>#REF!</v>
      </c>
      <c r="Z278" s="134" t="e">
        <f>IF(U278="","",VLOOKUP(U278,TRD_ORI!$E:$S,10,FALSE))</f>
        <v>#REF!</v>
      </c>
      <c r="AA278" s="134" t="e">
        <f>IF(U278="","",VLOOKUP(U278,TRD!F276:T620,15,FALSE))</f>
        <v>#REF!</v>
      </c>
    </row>
    <row r="279" spans="2:27" ht="105">
      <c r="B279" s="193" t="e">
        <f>IF(#REF!="","",#REF!)</f>
        <v>#REF!</v>
      </c>
      <c r="C279" s="125" t="e">
        <f>IF(#REF!="","",#REF!)</f>
        <v>#REF!</v>
      </c>
      <c r="D279" s="125" t="e">
        <f>IF(#REF!="","",#REF!)</f>
        <v>#REF!</v>
      </c>
      <c r="E279" s="125" t="e">
        <f>IF(#REF!="","",#REF!)</f>
        <v>#REF!</v>
      </c>
      <c r="F279" s="125" t="e">
        <f>IF(#REF!="","",#REF!)</f>
        <v>#REF!</v>
      </c>
      <c r="G279" s="125" t="e">
        <f>IF(#REF!="","",#REF!)</f>
        <v>#REF!</v>
      </c>
      <c r="H279" s="125" t="e">
        <f>IF(#REF!="","",CONCATENATE(#REF!," - ",#REF!))</f>
        <v>#REF!</v>
      </c>
      <c r="I279" s="125" t="e">
        <f>IF(#REF!="","",#REF!)</f>
        <v>#REF!</v>
      </c>
      <c r="J279" s="125" t="e">
        <f>IF(#REF!="","",#REF!)</f>
        <v>#REF!</v>
      </c>
      <c r="K279" s="125" t="e">
        <f>IF(#REF!="","",#REF!)</f>
        <v>#REF!</v>
      </c>
      <c r="L279" s="125" t="e">
        <f>IF(#REF!="","",#REF!)</f>
        <v>#REF!</v>
      </c>
      <c r="M279" s="129" t="e">
        <f>IF(#REF!="","",#REF!)</f>
        <v>#REF!</v>
      </c>
      <c r="N279" s="130" t="e">
        <f>IF(#REF!="","",#REF!)</f>
        <v>#REF!</v>
      </c>
      <c r="O279" s="125" t="e">
        <f>IF(#REF!="","",#REF!)</f>
        <v>#REF!</v>
      </c>
      <c r="P279" s="125" t="e">
        <f>IF(#REF!="","",#REF!)</f>
        <v>#REF!</v>
      </c>
      <c r="Q279" s="125" t="e">
        <f>IF(#REF!="","",#REF!)</f>
        <v>#REF!</v>
      </c>
      <c r="R279" s="125" t="e">
        <f>IF(#REF!="","",#REF!)</f>
        <v>#REF!</v>
      </c>
      <c r="S279" s="129" t="e">
        <f>IF(#REF!="","",#REF!)</f>
        <v>#REF!</v>
      </c>
      <c r="T279" s="134" t="e">
        <f>IF(#REF!="","",IF(#REF!="#N/A","NO","SI"))</f>
        <v>#REF!</v>
      </c>
      <c r="U279" s="134" t="e">
        <f>#REF!</f>
        <v>#REF!</v>
      </c>
      <c r="V279" s="134" t="e">
        <f t="shared" si="15"/>
        <v>#REF!</v>
      </c>
      <c r="W279" s="134" t="e">
        <f t="shared" si="16"/>
        <v>#REF!</v>
      </c>
      <c r="X279" s="134" t="e">
        <f>IF(U279="","",VLOOKUP(U279,TRD!$F$5:$G$349,2,FALSE))</f>
        <v>#REF!</v>
      </c>
      <c r="Y279" s="134" t="e">
        <f>IF(U279="","",VLOOKUP(U279,TRD!$F$5:$T$349,5,FALSE))</f>
        <v>#REF!</v>
      </c>
      <c r="Z279" s="134" t="e">
        <f>IF(U279="","",VLOOKUP(U279,TRD_ORI!$E:$S,10,FALSE))</f>
        <v>#REF!</v>
      </c>
      <c r="AA279" s="134" t="e">
        <f>IF(U279="","",VLOOKUP(U279,TRD!F277:T621,15,FALSE))</f>
        <v>#REF!</v>
      </c>
    </row>
    <row r="280" spans="2:27" ht="165">
      <c r="B280" s="193" t="e">
        <f>IF(#REF!="","",#REF!)</f>
        <v>#REF!</v>
      </c>
      <c r="C280" s="125" t="e">
        <f>IF(#REF!="","",#REF!)</f>
        <v>#REF!</v>
      </c>
      <c r="D280" s="125" t="e">
        <f>IF(#REF!="","",#REF!)</f>
        <v>#REF!</v>
      </c>
      <c r="E280" s="125" t="e">
        <f>IF(#REF!="","",#REF!)</f>
        <v>#REF!</v>
      </c>
      <c r="F280" s="125" t="e">
        <f>IF(#REF!="","",#REF!)</f>
        <v>#REF!</v>
      </c>
      <c r="G280" s="125" t="e">
        <f>IF(#REF!="","",#REF!)</f>
        <v>#REF!</v>
      </c>
      <c r="H280" s="125" t="e">
        <f>IF(#REF!="","",CONCATENATE(#REF!," - ",#REF!))</f>
        <v>#REF!</v>
      </c>
      <c r="I280" s="125" t="e">
        <f>IF(#REF!="","",#REF!)</f>
        <v>#REF!</v>
      </c>
      <c r="J280" s="125" t="e">
        <f>IF(#REF!="","",#REF!)</f>
        <v>#REF!</v>
      </c>
      <c r="K280" s="125" t="e">
        <f>IF(#REF!="","",#REF!)</f>
        <v>#REF!</v>
      </c>
      <c r="L280" s="125" t="e">
        <f>IF(#REF!="","",#REF!)</f>
        <v>#REF!</v>
      </c>
      <c r="M280" s="129" t="e">
        <f>IF(#REF!="","",#REF!)</f>
        <v>#REF!</v>
      </c>
      <c r="N280" s="130" t="e">
        <f>IF(#REF!="","",#REF!)</f>
        <v>#REF!</v>
      </c>
      <c r="O280" s="125" t="e">
        <f>IF(#REF!="","",#REF!)</f>
        <v>#REF!</v>
      </c>
      <c r="P280" s="125" t="e">
        <f>IF(#REF!="","",#REF!)</f>
        <v>#REF!</v>
      </c>
      <c r="Q280" s="125" t="e">
        <f>IF(#REF!="","",#REF!)</f>
        <v>#REF!</v>
      </c>
      <c r="R280" s="125" t="e">
        <f>IF(#REF!="","",#REF!)</f>
        <v>#REF!</v>
      </c>
      <c r="S280" s="129" t="e">
        <f>IF(#REF!="","",#REF!)</f>
        <v>#REF!</v>
      </c>
      <c r="T280" s="134" t="e">
        <f>IF(#REF!="","",IF(#REF!="#N/A","NO","SI"))</f>
        <v>#REF!</v>
      </c>
      <c r="U280" s="134" t="e">
        <f>#REF!</f>
        <v>#REF!</v>
      </c>
      <c r="V280" s="134" t="e">
        <f t="shared" si="15"/>
        <v>#REF!</v>
      </c>
      <c r="W280" s="134" t="e">
        <f t="shared" si="16"/>
        <v>#REF!</v>
      </c>
      <c r="X280" s="134" t="e">
        <f>IF(U280="","",VLOOKUP(U280,TRD!$F$5:$G$349,2,FALSE))</f>
        <v>#REF!</v>
      </c>
      <c r="Y280" s="134" t="e">
        <f>IF(U280="","",VLOOKUP(U280,TRD!$F$5:$T$349,5,FALSE))</f>
        <v>#REF!</v>
      </c>
      <c r="Z280" s="134" t="e">
        <f>IF(U280="","",VLOOKUP(U280,TRD_ORI!$E:$S,10,FALSE))</f>
        <v>#REF!</v>
      </c>
      <c r="AA280" s="134" t="e">
        <f>IF(U280="","",VLOOKUP(U280,TRD!F278:T622,15,FALSE))</f>
        <v>#REF!</v>
      </c>
    </row>
    <row r="281" spans="2:27" ht="75">
      <c r="B281" s="193" t="e">
        <f>IF(#REF!="","",#REF!)</f>
        <v>#REF!</v>
      </c>
      <c r="C281" s="125" t="e">
        <f>IF(#REF!="","",#REF!)</f>
        <v>#REF!</v>
      </c>
      <c r="D281" s="125" t="e">
        <f>IF(#REF!="","",#REF!)</f>
        <v>#REF!</v>
      </c>
      <c r="E281" s="125" t="e">
        <f>IF(#REF!="","",#REF!)</f>
        <v>#REF!</v>
      </c>
      <c r="F281" s="125" t="e">
        <f>IF(#REF!="","",#REF!)</f>
        <v>#REF!</v>
      </c>
      <c r="G281" s="125" t="e">
        <f>IF(#REF!="","",#REF!)</f>
        <v>#REF!</v>
      </c>
      <c r="H281" s="125" t="e">
        <f>IF(#REF!="","",CONCATENATE(#REF!," - ",#REF!))</f>
        <v>#REF!</v>
      </c>
      <c r="I281" s="125" t="e">
        <f>IF(#REF!="","",#REF!)</f>
        <v>#REF!</v>
      </c>
      <c r="J281" s="125" t="e">
        <f>IF(#REF!="","",#REF!)</f>
        <v>#REF!</v>
      </c>
      <c r="K281" s="125" t="e">
        <f>IF(#REF!="","",#REF!)</f>
        <v>#REF!</v>
      </c>
      <c r="L281" s="125" t="e">
        <f>IF(#REF!="","",#REF!)</f>
        <v>#REF!</v>
      </c>
      <c r="M281" s="129" t="e">
        <f>IF(#REF!="","",#REF!)</f>
        <v>#REF!</v>
      </c>
      <c r="N281" s="130" t="e">
        <f>IF(#REF!="","",#REF!)</f>
        <v>#REF!</v>
      </c>
      <c r="O281" s="125" t="e">
        <f>IF(#REF!="","",#REF!)</f>
        <v>#REF!</v>
      </c>
      <c r="P281" s="125" t="e">
        <f>IF(#REF!="","",#REF!)</f>
        <v>#REF!</v>
      </c>
      <c r="Q281" s="125" t="e">
        <f>IF(#REF!="","",#REF!)</f>
        <v>#REF!</v>
      </c>
      <c r="R281" s="125" t="e">
        <f>IF(#REF!="","",#REF!)</f>
        <v>#REF!</v>
      </c>
      <c r="S281" s="129" t="e">
        <f>IF(#REF!="","",#REF!)</f>
        <v>#REF!</v>
      </c>
      <c r="T281" s="134" t="e">
        <f>IF(#REF!="","",IF(#REF!="#N/A","NO","SI"))</f>
        <v>#REF!</v>
      </c>
      <c r="U281" s="134" t="e">
        <f>#REF!</f>
        <v>#REF!</v>
      </c>
      <c r="V281" s="134" t="e">
        <f t="shared" si="15"/>
        <v>#REF!</v>
      </c>
      <c r="W281" s="134" t="e">
        <f t="shared" si="16"/>
        <v>#REF!</v>
      </c>
      <c r="X281" s="134" t="e">
        <f>IF(U281="","",VLOOKUP(U281,TRD!$F$5:$G$349,2,FALSE))</f>
        <v>#REF!</v>
      </c>
      <c r="Y281" s="134" t="e">
        <f>IF(U281="","",VLOOKUP(U281,TRD!$F$5:$T$349,5,FALSE))</f>
        <v>#REF!</v>
      </c>
      <c r="Z281" s="134" t="e">
        <f>IF(U281="","",VLOOKUP(U281,TRD_ORI!$E:$S,10,FALSE))</f>
        <v>#REF!</v>
      </c>
      <c r="AA281" s="134" t="e">
        <f>IF(U281="","",VLOOKUP(U281,TRD!F279:T623,15,FALSE))</f>
        <v>#REF!</v>
      </c>
    </row>
    <row r="282" spans="2:27" ht="255">
      <c r="B282" s="193" t="e">
        <f>IF(#REF!="","",#REF!)</f>
        <v>#REF!</v>
      </c>
      <c r="C282" s="125" t="e">
        <f>IF(#REF!="","",#REF!)</f>
        <v>#REF!</v>
      </c>
      <c r="D282" s="125" t="e">
        <f>IF(#REF!="","",#REF!)</f>
        <v>#REF!</v>
      </c>
      <c r="E282" s="125" t="e">
        <f>IF(#REF!="","",#REF!)</f>
        <v>#REF!</v>
      </c>
      <c r="F282" s="125" t="e">
        <f>IF(#REF!="","",#REF!)</f>
        <v>#REF!</v>
      </c>
      <c r="G282" s="125" t="e">
        <f>IF(#REF!="","",#REF!)</f>
        <v>#REF!</v>
      </c>
      <c r="H282" s="125" t="e">
        <f>IF(#REF!="","",CONCATENATE(#REF!," - ",#REF!))</f>
        <v>#REF!</v>
      </c>
      <c r="I282" s="125" t="e">
        <f>IF(#REF!="","",#REF!)</f>
        <v>#REF!</v>
      </c>
      <c r="J282" s="125" t="e">
        <f>IF(#REF!="","",#REF!)</f>
        <v>#REF!</v>
      </c>
      <c r="K282" s="125" t="e">
        <f>IF(#REF!="","",#REF!)</f>
        <v>#REF!</v>
      </c>
      <c r="L282" s="125" t="e">
        <f>IF(#REF!="","",#REF!)</f>
        <v>#REF!</v>
      </c>
      <c r="M282" s="129" t="e">
        <f>IF(#REF!="","",#REF!)</f>
        <v>#REF!</v>
      </c>
      <c r="N282" s="130" t="e">
        <f>IF(#REF!="","",#REF!)</f>
        <v>#REF!</v>
      </c>
      <c r="O282" s="125" t="e">
        <f>IF(#REF!="","",#REF!)</f>
        <v>#REF!</v>
      </c>
      <c r="P282" s="125" t="e">
        <f>IF(#REF!="","",#REF!)</f>
        <v>#REF!</v>
      </c>
      <c r="Q282" s="125" t="e">
        <f>IF(#REF!="","",#REF!)</f>
        <v>#REF!</v>
      </c>
      <c r="R282" s="125" t="e">
        <f>IF(#REF!="","",#REF!)</f>
        <v>#REF!</v>
      </c>
      <c r="S282" s="129" t="e">
        <f>IF(#REF!="","",#REF!)</f>
        <v>#REF!</v>
      </c>
      <c r="T282" s="134" t="e">
        <f>IF(#REF!="","",IF(#REF!="#N/A","NO","SI"))</f>
        <v>#REF!</v>
      </c>
      <c r="U282" s="134" t="e">
        <f>#REF!</f>
        <v>#REF!</v>
      </c>
      <c r="V282" s="134" t="e">
        <f t="shared" si="15"/>
        <v>#REF!</v>
      </c>
      <c r="W282" s="134" t="e">
        <f t="shared" si="16"/>
        <v>#REF!</v>
      </c>
      <c r="X282" s="134" t="e">
        <f>IF(U282="","",VLOOKUP(U282,TRD!$F$5:$G$349,2,FALSE))</f>
        <v>#REF!</v>
      </c>
      <c r="Y282" s="134" t="e">
        <f>IF(U282="","",VLOOKUP(U282,TRD!$F$5:$T$349,5,FALSE))</f>
        <v>#REF!</v>
      </c>
      <c r="Z282" s="134" t="e">
        <f>IF(U282="","",VLOOKUP(U282,TRD_ORI!$E:$S,10,FALSE))</f>
        <v>#REF!</v>
      </c>
      <c r="AA282" s="134" t="e">
        <f>IF(U282="","",VLOOKUP(U282,TRD!F280:T624,15,FALSE))</f>
        <v>#REF!</v>
      </c>
    </row>
    <row r="283" spans="2:27" ht="225">
      <c r="B283" s="193" t="e">
        <f>IF(#REF!="","",#REF!)</f>
        <v>#REF!</v>
      </c>
      <c r="C283" s="125" t="e">
        <f>IF(#REF!="","",#REF!)</f>
        <v>#REF!</v>
      </c>
      <c r="D283" s="125" t="e">
        <f>IF(#REF!="","",#REF!)</f>
        <v>#REF!</v>
      </c>
      <c r="E283" s="125" t="e">
        <f>IF(#REF!="","",#REF!)</f>
        <v>#REF!</v>
      </c>
      <c r="F283" s="125" t="e">
        <f>IF(#REF!="","",#REF!)</f>
        <v>#REF!</v>
      </c>
      <c r="G283" s="125" t="e">
        <f>IF(#REF!="","",#REF!)</f>
        <v>#REF!</v>
      </c>
      <c r="H283" s="125" t="e">
        <f>IF(#REF!="","",CONCATENATE(#REF!," - ",#REF!))</f>
        <v>#REF!</v>
      </c>
      <c r="I283" s="125" t="e">
        <f>IF(#REF!="","",#REF!)</f>
        <v>#REF!</v>
      </c>
      <c r="J283" s="125" t="e">
        <f>IF(#REF!="","",#REF!)</f>
        <v>#REF!</v>
      </c>
      <c r="K283" s="125" t="e">
        <f>IF(#REF!="","",#REF!)</f>
        <v>#REF!</v>
      </c>
      <c r="L283" s="125" t="e">
        <f>IF(#REF!="","",#REF!)</f>
        <v>#REF!</v>
      </c>
      <c r="M283" s="129" t="e">
        <f>IF(#REF!="","",#REF!)</f>
        <v>#REF!</v>
      </c>
      <c r="N283" s="130" t="e">
        <f>IF(#REF!="","",#REF!)</f>
        <v>#REF!</v>
      </c>
      <c r="O283" s="125" t="e">
        <f>IF(#REF!="","",#REF!)</f>
        <v>#REF!</v>
      </c>
      <c r="P283" s="125" t="e">
        <f>IF(#REF!="","",#REF!)</f>
        <v>#REF!</v>
      </c>
      <c r="Q283" s="125" t="e">
        <f>IF(#REF!="","",#REF!)</f>
        <v>#REF!</v>
      </c>
      <c r="R283" s="125" t="e">
        <f>IF(#REF!="","",#REF!)</f>
        <v>#REF!</v>
      </c>
      <c r="S283" s="129" t="e">
        <f>IF(#REF!="","",#REF!)</f>
        <v>#REF!</v>
      </c>
      <c r="T283" s="134" t="e">
        <f>IF(#REF!="","",IF(#REF!="#N/A","NO","SI"))</f>
        <v>#REF!</v>
      </c>
      <c r="U283" s="134" t="e">
        <f>#REF!</f>
        <v>#REF!</v>
      </c>
      <c r="V283" s="134" t="e">
        <f t="shared" si="15"/>
        <v>#REF!</v>
      </c>
      <c r="W283" s="134" t="e">
        <f t="shared" si="16"/>
        <v>#REF!</v>
      </c>
      <c r="X283" s="134" t="e">
        <f>IF(U283="","",VLOOKUP(U283,TRD!$F$5:$G$349,2,FALSE))</f>
        <v>#REF!</v>
      </c>
      <c r="Y283" s="134" t="e">
        <f>IF(U283="","",VLOOKUP(U283,TRD!$F$5:$T$349,5,FALSE))</f>
        <v>#REF!</v>
      </c>
      <c r="Z283" s="134" t="e">
        <f>IF(U283="","",VLOOKUP(U283,TRD_ORI!$E:$S,10,FALSE))</f>
        <v>#REF!</v>
      </c>
      <c r="AA283" s="134" t="e">
        <f>IF(U283="","",VLOOKUP(U283,TRD!F281:T625,15,FALSE))</f>
        <v>#REF!</v>
      </c>
    </row>
    <row r="284" spans="2:27" ht="135">
      <c r="B284" s="193" t="e">
        <f>IF(#REF!="","",#REF!)</f>
        <v>#REF!</v>
      </c>
      <c r="C284" s="125" t="e">
        <f>IF(#REF!="","",#REF!)</f>
        <v>#REF!</v>
      </c>
      <c r="D284" s="125" t="e">
        <f>IF(#REF!="","",#REF!)</f>
        <v>#REF!</v>
      </c>
      <c r="E284" s="125" t="e">
        <f>IF(#REF!="","",#REF!)</f>
        <v>#REF!</v>
      </c>
      <c r="F284" s="125" t="e">
        <f>IF(#REF!="","",#REF!)</f>
        <v>#REF!</v>
      </c>
      <c r="G284" s="125" t="e">
        <f>IF(#REF!="","",#REF!)</f>
        <v>#REF!</v>
      </c>
      <c r="H284" s="125" t="e">
        <f>IF(#REF!="","",CONCATENATE(#REF!," - ",#REF!))</f>
        <v>#REF!</v>
      </c>
      <c r="I284" s="125" t="e">
        <f>IF(#REF!="","",#REF!)</f>
        <v>#REF!</v>
      </c>
      <c r="J284" s="125" t="e">
        <f>IF(#REF!="","",#REF!)</f>
        <v>#REF!</v>
      </c>
      <c r="K284" s="125" t="e">
        <f>IF(#REF!="","",#REF!)</f>
        <v>#REF!</v>
      </c>
      <c r="L284" s="125" t="e">
        <f>IF(#REF!="","",#REF!)</f>
        <v>#REF!</v>
      </c>
      <c r="M284" s="129" t="e">
        <f>IF(#REF!="","",#REF!)</f>
        <v>#REF!</v>
      </c>
      <c r="N284" s="130" t="e">
        <f>IF(#REF!="","",#REF!)</f>
        <v>#REF!</v>
      </c>
      <c r="O284" s="125" t="e">
        <f>IF(#REF!="","",#REF!)</f>
        <v>#REF!</v>
      </c>
      <c r="P284" s="125" t="e">
        <f>IF(#REF!="","",#REF!)</f>
        <v>#REF!</v>
      </c>
      <c r="Q284" s="125" t="e">
        <f>IF(#REF!="","",#REF!)</f>
        <v>#REF!</v>
      </c>
      <c r="R284" s="125" t="e">
        <f>IF(#REF!="","",#REF!)</f>
        <v>#REF!</v>
      </c>
      <c r="S284" s="129" t="e">
        <f>IF(#REF!="","",#REF!)</f>
        <v>#REF!</v>
      </c>
      <c r="T284" s="134" t="e">
        <f>IF(#REF!="","",IF(#REF!="#N/A","NO","SI"))</f>
        <v>#REF!</v>
      </c>
      <c r="U284" s="134" t="e">
        <f>#REF!</f>
        <v>#REF!</v>
      </c>
      <c r="V284" s="134" t="e">
        <f t="shared" si="15"/>
        <v>#REF!</v>
      </c>
      <c r="W284" s="134" t="e">
        <f t="shared" si="16"/>
        <v>#REF!</v>
      </c>
      <c r="X284" s="134" t="e">
        <f>IF(U284="","",VLOOKUP(U284,TRD!$F$5:$G$349,2,FALSE))</f>
        <v>#REF!</v>
      </c>
      <c r="Y284" s="134" t="e">
        <f>IF(U284="","",VLOOKUP(U284,TRD!$F$5:$T$349,5,FALSE))</f>
        <v>#REF!</v>
      </c>
      <c r="Z284" s="134" t="e">
        <f>IF(U284="","",VLOOKUP(U284,TRD_ORI!$E:$S,10,FALSE))</f>
        <v>#REF!</v>
      </c>
      <c r="AA284" s="134" t="e">
        <f>IF(U284="","",VLOOKUP(U284,TRD!F282:T626,15,FALSE))</f>
        <v>#REF!</v>
      </c>
    </row>
    <row r="285" spans="2:27" ht="90">
      <c r="B285" s="193" t="e">
        <f>IF(#REF!="","",#REF!)</f>
        <v>#REF!</v>
      </c>
      <c r="C285" s="125" t="e">
        <f>IF(#REF!="","",#REF!)</f>
        <v>#REF!</v>
      </c>
      <c r="D285" s="125" t="e">
        <f>IF(#REF!="","",#REF!)</f>
        <v>#REF!</v>
      </c>
      <c r="E285" s="125" t="e">
        <f>IF(#REF!="","",#REF!)</f>
        <v>#REF!</v>
      </c>
      <c r="F285" s="125" t="e">
        <f>IF(#REF!="","",#REF!)</f>
        <v>#REF!</v>
      </c>
      <c r="G285" s="125" t="e">
        <f>IF(#REF!="","",#REF!)</f>
        <v>#REF!</v>
      </c>
      <c r="H285" s="125" t="e">
        <f>IF(#REF!="","",CONCATENATE(#REF!," - ",#REF!))</f>
        <v>#REF!</v>
      </c>
      <c r="I285" s="125" t="e">
        <f>IF(#REF!="","",#REF!)</f>
        <v>#REF!</v>
      </c>
      <c r="J285" s="125" t="e">
        <f>IF(#REF!="","",#REF!)</f>
        <v>#REF!</v>
      </c>
      <c r="K285" s="125" t="e">
        <f>IF(#REF!="","",#REF!)</f>
        <v>#REF!</v>
      </c>
      <c r="L285" s="125" t="e">
        <f>IF(#REF!="","",#REF!)</f>
        <v>#REF!</v>
      </c>
      <c r="M285" s="129" t="e">
        <f>IF(#REF!="","",#REF!)</f>
        <v>#REF!</v>
      </c>
      <c r="N285" s="130" t="e">
        <f>IF(#REF!="","",#REF!)</f>
        <v>#REF!</v>
      </c>
      <c r="O285" s="125" t="e">
        <f>IF(#REF!="","",#REF!)</f>
        <v>#REF!</v>
      </c>
      <c r="P285" s="125" t="e">
        <f>IF(#REF!="","",#REF!)</f>
        <v>#REF!</v>
      </c>
      <c r="Q285" s="125" t="e">
        <f>IF(#REF!="","",#REF!)</f>
        <v>#REF!</v>
      </c>
      <c r="R285" s="125" t="e">
        <f>IF(#REF!="","",#REF!)</f>
        <v>#REF!</v>
      </c>
      <c r="S285" s="129" t="e">
        <f>IF(#REF!="","",#REF!)</f>
        <v>#REF!</v>
      </c>
      <c r="T285" s="134" t="e">
        <f>IF(#REF!="","",IF(#REF!="#N/A","NO","SI"))</f>
        <v>#REF!</v>
      </c>
      <c r="U285" s="134" t="e">
        <f>#REF!</f>
        <v>#REF!</v>
      </c>
      <c r="V285" s="134" t="e">
        <f t="shared" si="15"/>
        <v>#REF!</v>
      </c>
      <c r="W285" s="134" t="e">
        <f t="shared" si="16"/>
        <v>#REF!</v>
      </c>
      <c r="X285" s="134" t="e">
        <f>IF(U285="","",VLOOKUP(U285,TRD!$F$5:$G$349,2,FALSE))</f>
        <v>#REF!</v>
      </c>
      <c r="Y285" s="134" t="e">
        <f>IF(U285="","",VLOOKUP(U285,TRD!$F$5:$T$349,5,FALSE))</f>
        <v>#REF!</v>
      </c>
      <c r="Z285" s="134" t="e">
        <f>IF(U285="","",VLOOKUP(U285,TRD_ORI!$E:$S,10,FALSE))</f>
        <v>#REF!</v>
      </c>
      <c r="AA285" s="134" t="e">
        <f>IF(U285="","",VLOOKUP(U285,TRD!F283:T627,15,FALSE))</f>
        <v>#REF!</v>
      </c>
    </row>
    <row r="286" spans="2:27" ht="105">
      <c r="B286" s="193" t="e">
        <f>IF(#REF!="","",#REF!)</f>
        <v>#REF!</v>
      </c>
      <c r="C286" s="125" t="e">
        <f>IF(#REF!="","",#REF!)</f>
        <v>#REF!</v>
      </c>
      <c r="D286" s="125" t="e">
        <f>IF(#REF!="","",#REF!)</f>
        <v>#REF!</v>
      </c>
      <c r="E286" s="125" t="e">
        <f>IF(#REF!="","",#REF!)</f>
        <v>#REF!</v>
      </c>
      <c r="F286" s="125" t="e">
        <f>IF(#REF!="","",#REF!)</f>
        <v>#REF!</v>
      </c>
      <c r="G286" s="125" t="e">
        <f>IF(#REF!="","",#REF!)</f>
        <v>#REF!</v>
      </c>
      <c r="H286" s="125" t="e">
        <f>IF(#REF!="","",CONCATENATE(#REF!," - ",#REF!))</f>
        <v>#REF!</v>
      </c>
      <c r="I286" s="125" t="e">
        <f>IF(#REF!="","",#REF!)</f>
        <v>#REF!</v>
      </c>
      <c r="J286" s="125" t="e">
        <f>IF(#REF!="","",#REF!)</f>
        <v>#REF!</v>
      </c>
      <c r="K286" s="125" t="e">
        <f>IF(#REF!="","",#REF!)</f>
        <v>#REF!</v>
      </c>
      <c r="L286" s="125" t="e">
        <f>IF(#REF!="","",#REF!)</f>
        <v>#REF!</v>
      </c>
      <c r="M286" s="129" t="e">
        <f>IF(#REF!="","",#REF!)</f>
        <v>#REF!</v>
      </c>
      <c r="N286" s="130" t="e">
        <f>IF(#REF!="","",#REF!)</f>
        <v>#REF!</v>
      </c>
      <c r="O286" s="125" t="e">
        <f>IF(#REF!="","",#REF!)</f>
        <v>#REF!</v>
      </c>
      <c r="P286" s="125" t="e">
        <f>IF(#REF!="","",#REF!)</f>
        <v>#REF!</v>
      </c>
      <c r="Q286" s="125" t="e">
        <f>IF(#REF!="","",#REF!)</f>
        <v>#REF!</v>
      </c>
      <c r="R286" s="125" t="e">
        <f>IF(#REF!="","",#REF!)</f>
        <v>#REF!</v>
      </c>
      <c r="S286" s="129" t="e">
        <f>IF(#REF!="","",#REF!)</f>
        <v>#REF!</v>
      </c>
      <c r="T286" s="134" t="e">
        <f>IF(#REF!="","",IF(#REF!="#N/A","NO","SI"))</f>
        <v>#REF!</v>
      </c>
      <c r="U286" s="134" t="e">
        <f>#REF!</f>
        <v>#REF!</v>
      </c>
      <c r="V286" s="134" t="e">
        <f t="shared" si="15"/>
        <v>#REF!</v>
      </c>
      <c r="W286" s="134" t="e">
        <f t="shared" si="16"/>
        <v>#REF!</v>
      </c>
      <c r="X286" s="134" t="e">
        <f>IF(U286="","",VLOOKUP(U286,TRD!$F$5:$G$349,2,FALSE))</f>
        <v>#REF!</v>
      </c>
      <c r="Y286" s="134" t="e">
        <f>IF(U286="","",VLOOKUP(U286,TRD!$F$5:$T$349,5,FALSE))</f>
        <v>#REF!</v>
      </c>
      <c r="Z286" s="134" t="e">
        <f>IF(U286="","",VLOOKUP(U286,TRD_ORI!$E:$S,10,FALSE))</f>
        <v>#REF!</v>
      </c>
      <c r="AA286" s="134" t="e">
        <f>IF(U286="","",VLOOKUP(U286,TRD!F284:T628,15,FALSE))</f>
        <v>#REF!</v>
      </c>
    </row>
    <row r="287" spans="2:27" ht="60">
      <c r="B287" s="193" t="e">
        <f>IF(#REF!="","",#REF!)</f>
        <v>#REF!</v>
      </c>
      <c r="C287" s="125" t="e">
        <f>IF(#REF!="","",#REF!)</f>
        <v>#REF!</v>
      </c>
      <c r="D287" s="125" t="e">
        <f>IF(#REF!="","",#REF!)</f>
        <v>#REF!</v>
      </c>
      <c r="E287" s="125" t="e">
        <f>IF(#REF!="","",#REF!)</f>
        <v>#REF!</v>
      </c>
      <c r="F287" s="125" t="e">
        <f>IF(#REF!="","",#REF!)</f>
        <v>#REF!</v>
      </c>
      <c r="G287" s="125" t="e">
        <f>IF(#REF!="","",#REF!)</f>
        <v>#REF!</v>
      </c>
      <c r="H287" s="125" t="e">
        <f>IF(#REF!="","",CONCATENATE(#REF!," - ",#REF!))</f>
        <v>#REF!</v>
      </c>
      <c r="I287" s="125" t="e">
        <f>IF(#REF!="","",#REF!)</f>
        <v>#REF!</v>
      </c>
      <c r="J287" s="125" t="e">
        <f>IF(#REF!="","",#REF!)</f>
        <v>#REF!</v>
      </c>
      <c r="K287" s="125" t="e">
        <f>IF(#REF!="","",#REF!)</f>
        <v>#REF!</v>
      </c>
      <c r="L287" s="125" t="e">
        <f>IF(#REF!="","",#REF!)</f>
        <v>#REF!</v>
      </c>
      <c r="M287" s="129" t="e">
        <f>IF(#REF!="","",#REF!)</f>
        <v>#REF!</v>
      </c>
      <c r="N287" s="130" t="e">
        <f>IF(#REF!="","",#REF!)</f>
        <v>#REF!</v>
      </c>
      <c r="O287" s="125" t="e">
        <f>IF(#REF!="","",#REF!)</f>
        <v>#REF!</v>
      </c>
      <c r="P287" s="125" t="e">
        <f>IF(#REF!="","",#REF!)</f>
        <v>#REF!</v>
      </c>
      <c r="Q287" s="125" t="e">
        <f>IF(#REF!="","",#REF!)</f>
        <v>#REF!</v>
      </c>
      <c r="R287" s="125" t="e">
        <f>IF(#REF!="","",#REF!)</f>
        <v>#REF!</v>
      </c>
      <c r="S287" s="129" t="e">
        <f>IF(#REF!="","",#REF!)</f>
        <v>#REF!</v>
      </c>
      <c r="T287" s="134" t="e">
        <f>IF(#REF!="","",IF(#REF!="#N/A","NO","SI"))</f>
        <v>#REF!</v>
      </c>
      <c r="U287" s="134" t="e">
        <f>#REF!</f>
        <v>#REF!</v>
      </c>
      <c r="V287" s="134" t="e">
        <f t="shared" si="15"/>
        <v>#REF!</v>
      </c>
      <c r="W287" s="134" t="e">
        <f t="shared" si="16"/>
        <v>#REF!</v>
      </c>
      <c r="X287" s="134" t="e">
        <f>IF(U287="","",VLOOKUP(U287,TRD!$F$5:$G$349,2,FALSE))</f>
        <v>#REF!</v>
      </c>
      <c r="Y287" s="134" t="e">
        <f>IF(U287="","",VLOOKUP(U287,TRD!$F$5:$T$349,5,FALSE))</f>
        <v>#REF!</v>
      </c>
      <c r="Z287" s="134" t="e">
        <f>IF(U287="","",VLOOKUP(U287,TRD_ORI!$E:$S,10,FALSE))</f>
        <v>#REF!</v>
      </c>
      <c r="AA287" s="134" t="e">
        <f>IF(U287="","",VLOOKUP(U287,TRD!F285:T629,15,FALSE))</f>
        <v>#REF!</v>
      </c>
    </row>
    <row r="288" spans="2:27" ht="105">
      <c r="B288" s="193" t="e">
        <f>IF(#REF!="","",#REF!)</f>
        <v>#REF!</v>
      </c>
      <c r="C288" s="125" t="e">
        <f>IF(#REF!="","",#REF!)</f>
        <v>#REF!</v>
      </c>
      <c r="D288" s="125" t="e">
        <f>IF(#REF!="","",#REF!)</f>
        <v>#REF!</v>
      </c>
      <c r="E288" s="125" t="e">
        <f>IF(#REF!="","",#REF!)</f>
        <v>#REF!</v>
      </c>
      <c r="F288" s="125" t="e">
        <f>IF(#REF!="","",#REF!)</f>
        <v>#REF!</v>
      </c>
      <c r="G288" s="125" t="e">
        <f>IF(#REF!="","",#REF!)</f>
        <v>#REF!</v>
      </c>
      <c r="H288" s="125" t="e">
        <f>IF(#REF!="","",CONCATENATE(#REF!," - ",#REF!))</f>
        <v>#REF!</v>
      </c>
      <c r="I288" s="125" t="e">
        <f>IF(#REF!="","",#REF!)</f>
        <v>#REF!</v>
      </c>
      <c r="J288" s="125" t="e">
        <f>IF(#REF!="","",#REF!)</f>
        <v>#REF!</v>
      </c>
      <c r="K288" s="125" t="e">
        <f>IF(#REF!="","",#REF!)</f>
        <v>#REF!</v>
      </c>
      <c r="L288" s="125" t="e">
        <f>IF(#REF!="","",#REF!)</f>
        <v>#REF!</v>
      </c>
      <c r="M288" s="129" t="e">
        <f>IF(#REF!="","",#REF!)</f>
        <v>#REF!</v>
      </c>
      <c r="N288" s="130" t="e">
        <f>IF(#REF!="","",#REF!)</f>
        <v>#REF!</v>
      </c>
      <c r="O288" s="125" t="e">
        <f>IF(#REF!="","",#REF!)</f>
        <v>#REF!</v>
      </c>
      <c r="P288" s="125" t="e">
        <f>IF(#REF!="","",#REF!)</f>
        <v>#REF!</v>
      </c>
      <c r="Q288" s="125" t="e">
        <f>IF(#REF!="","",#REF!)</f>
        <v>#REF!</v>
      </c>
      <c r="R288" s="125" t="e">
        <f>IF(#REF!="","",#REF!)</f>
        <v>#REF!</v>
      </c>
      <c r="S288" s="129" t="e">
        <f>IF(#REF!="","",#REF!)</f>
        <v>#REF!</v>
      </c>
      <c r="T288" s="134" t="e">
        <f>IF(#REF!="","",IF(#REF!="#N/A","NO","SI"))</f>
        <v>#REF!</v>
      </c>
      <c r="U288" s="134" t="e">
        <f>#REF!</f>
        <v>#REF!</v>
      </c>
      <c r="V288" s="134" t="e">
        <f t="shared" si="15"/>
        <v>#REF!</v>
      </c>
      <c r="W288" s="134" t="e">
        <f t="shared" si="16"/>
        <v>#REF!</v>
      </c>
      <c r="X288" s="134" t="e">
        <f>IF(U288="","",VLOOKUP(U288,TRD!$F$5:$G$349,2,FALSE))</f>
        <v>#REF!</v>
      </c>
      <c r="Y288" s="134" t="e">
        <f>IF(U288="","",VLOOKUP(U288,TRD!$F$5:$T$349,5,FALSE))</f>
        <v>#REF!</v>
      </c>
      <c r="Z288" s="134" t="e">
        <f>IF(U288="","",VLOOKUP(U288,TRD_ORI!$E:$S,10,FALSE))</f>
        <v>#REF!</v>
      </c>
      <c r="AA288" s="134" t="e">
        <f>IF(U288="","",VLOOKUP(U288,TRD!F286:T630,15,FALSE))</f>
        <v>#REF!</v>
      </c>
    </row>
    <row r="289" spans="2:27" ht="150">
      <c r="B289" s="193" t="e">
        <f>IF(#REF!="","",#REF!)</f>
        <v>#REF!</v>
      </c>
      <c r="C289" s="125" t="e">
        <f>IF(#REF!="","",#REF!)</f>
        <v>#REF!</v>
      </c>
      <c r="D289" s="125" t="e">
        <f>IF(#REF!="","",#REF!)</f>
        <v>#REF!</v>
      </c>
      <c r="E289" s="125" t="e">
        <f>IF(#REF!="","",#REF!)</f>
        <v>#REF!</v>
      </c>
      <c r="F289" s="125" t="e">
        <f>IF(#REF!="","",#REF!)</f>
        <v>#REF!</v>
      </c>
      <c r="G289" s="125" t="e">
        <f>IF(#REF!="","",#REF!)</f>
        <v>#REF!</v>
      </c>
      <c r="H289" s="125" t="e">
        <f>IF(#REF!="","",CONCATENATE(#REF!," - ",#REF!))</f>
        <v>#REF!</v>
      </c>
      <c r="I289" s="125" t="e">
        <f>IF(#REF!="","",#REF!)</f>
        <v>#REF!</v>
      </c>
      <c r="J289" s="125" t="e">
        <f>IF(#REF!="","",#REF!)</f>
        <v>#REF!</v>
      </c>
      <c r="K289" s="125" t="e">
        <f>IF(#REF!="","",#REF!)</f>
        <v>#REF!</v>
      </c>
      <c r="L289" s="125" t="e">
        <f>IF(#REF!="","",#REF!)</f>
        <v>#REF!</v>
      </c>
      <c r="M289" s="129" t="e">
        <f>IF(#REF!="","",#REF!)</f>
        <v>#REF!</v>
      </c>
      <c r="N289" s="130" t="e">
        <f>IF(#REF!="","",#REF!)</f>
        <v>#REF!</v>
      </c>
      <c r="O289" s="125" t="e">
        <f>IF(#REF!="","",#REF!)</f>
        <v>#REF!</v>
      </c>
      <c r="P289" s="125" t="e">
        <f>IF(#REF!="","",#REF!)</f>
        <v>#REF!</v>
      </c>
      <c r="Q289" s="125" t="e">
        <f>IF(#REF!="","",#REF!)</f>
        <v>#REF!</v>
      </c>
      <c r="R289" s="125" t="e">
        <f>IF(#REF!="","",#REF!)</f>
        <v>#REF!</v>
      </c>
      <c r="S289" s="129" t="e">
        <f>IF(#REF!="","",#REF!)</f>
        <v>#REF!</v>
      </c>
      <c r="T289" s="134" t="e">
        <f>IF(#REF!="","",IF(#REF!="#N/A","NO","SI"))</f>
        <v>#REF!</v>
      </c>
      <c r="U289" s="134" t="e">
        <f>#REF!</f>
        <v>#REF!</v>
      </c>
      <c r="V289" s="134" t="e">
        <f t="shared" si="15"/>
        <v>#REF!</v>
      </c>
      <c r="W289" s="134" t="e">
        <f t="shared" si="16"/>
        <v>#REF!</v>
      </c>
      <c r="X289" s="134" t="e">
        <f>IF(U289="","",VLOOKUP(U289,TRD!$F$5:$G$349,2,FALSE))</f>
        <v>#REF!</v>
      </c>
      <c r="Y289" s="134" t="e">
        <f>IF(U289="","",VLOOKUP(U289,TRD!$F$5:$T$349,5,FALSE))</f>
        <v>#REF!</v>
      </c>
      <c r="Z289" s="134" t="e">
        <f>IF(U289="","",VLOOKUP(U289,TRD_ORI!$E:$S,10,FALSE))</f>
        <v>#REF!</v>
      </c>
      <c r="AA289" s="134" t="e">
        <f>IF(U289="","",VLOOKUP(U289,TRD!F287:T631,15,FALSE))</f>
        <v>#REF!</v>
      </c>
    </row>
    <row r="290" spans="2:27" ht="165">
      <c r="B290" s="193" t="e">
        <f>IF(#REF!="","",#REF!)</f>
        <v>#REF!</v>
      </c>
      <c r="C290" s="125" t="e">
        <f>IF(#REF!="","",#REF!)</f>
        <v>#REF!</v>
      </c>
      <c r="D290" s="125" t="e">
        <f>IF(#REF!="","",#REF!)</f>
        <v>#REF!</v>
      </c>
      <c r="E290" s="125" t="e">
        <f>IF(#REF!="","",#REF!)</f>
        <v>#REF!</v>
      </c>
      <c r="F290" s="125" t="e">
        <f>IF(#REF!="","",#REF!)</f>
        <v>#REF!</v>
      </c>
      <c r="G290" s="125" t="e">
        <f>IF(#REF!="","",#REF!)</f>
        <v>#REF!</v>
      </c>
      <c r="H290" s="125" t="e">
        <f>IF(#REF!="","",CONCATENATE(#REF!," - ",#REF!))</f>
        <v>#REF!</v>
      </c>
      <c r="I290" s="125" t="e">
        <f>IF(#REF!="","",#REF!)</f>
        <v>#REF!</v>
      </c>
      <c r="J290" s="125" t="e">
        <f>IF(#REF!="","",#REF!)</f>
        <v>#REF!</v>
      </c>
      <c r="K290" s="125" t="e">
        <f>IF(#REF!="","",#REF!)</f>
        <v>#REF!</v>
      </c>
      <c r="L290" s="125" t="e">
        <f>IF(#REF!="","",#REF!)</f>
        <v>#REF!</v>
      </c>
      <c r="M290" s="129" t="e">
        <f>IF(#REF!="","",#REF!)</f>
        <v>#REF!</v>
      </c>
      <c r="N290" s="130" t="e">
        <f>IF(#REF!="","",#REF!)</f>
        <v>#REF!</v>
      </c>
      <c r="O290" s="125" t="e">
        <f>IF(#REF!="","",#REF!)</f>
        <v>#REF!</v>
      </c>
      <c r="P290" s="125" t="e">
        <f>IF(#REF!="","",#REF!)</f>
        <v>#REF!</v>
      </c>
      <c r="Q290" s="125" t="e">
        <f>IF(#REF!="","",#REF!)</f>
        <v>#REF!</v>
      </c>
      <c r="R290" s="125" t="e">
        <f>IF(#REF!="","",#REF!)</f>
        <v>#REF!</v>
      </c>
      <c r="S290" s="129" t="e">
        <f>IF(#REF!="","",#REF!)</f>
        <v>#REF!</v>
      </c>
      <c r="T290" s="134" t="e">
        <f>IF(#REF!="","",IF(#REF!="#N/A","NO","SI"))</f>
        <v>#REF!</v>
      </c>
      <c r="U290" s="134" t="e">
        <f>#REF!</f>
        <v>#REF!</v>
      </c>
      <c r="V290" s="134" t="e">
        <f t="shared" si="15"/>
        <v>#REF!</v>
      </c>
      <c r="W290" s="134" t="e">
        <f t="shared" si="16"/>
        <v>#REF!</v>
      </c>
      <c r="X290" s="134" t="e">
        <f>IF(U290="","",VLOOKUP(U290,TRD!$F$5:$G$349,2,FALSE))</f>
        <v>#REF!</v>
      </c>
      <c r="Y290" s="134" t="e">
        <f>IF(U290="","",VLOOKUP(U290,TRD!$F$5:$T$349,5,FALSE))</f>
        <v>#REF!</v>
      </c>
      <c r="Z290" s="134" t="e">
        <f>IF(U290="","",VLOOKUP(U290,TRD_ORI!$E:$S,10,FALSE))</f>
        <v>#REF!</v>
      </c>
      <c r="AA290" s="134" t="e">
        <f>IF(U290="","",VLOOKUP(U290,TRD!F288:T632,15,FALSE))</f>
        <v>#REF!</v>
      </c>
    </row>
    <row r="291" spans="2:27" ht="120">
      <c r="B291" s="193" t="e">
        <f>IF(#REF!="","",#REF!)</f>
        <v>#REF!</v>
      </c>
      <c r="C291" s="125" t="e">
        <f>IF(#REF!="","",#REF!)</f>
        <v>#REF!</v>
      </c>
      <c r="D291" s="125" t="e">
        <f>IF(#REF!="","",#REF!)</f>
        <v>#REF!</v>
      </c>
      <c r="E291" s="125" t="e">
        <f>IF(#REF!="","",#REF!)</f>
        <v>#REF!</v>
      </c>
      <c r="F291" s="125" t="e">
        <f>IF(#REF!="","",#REF!)</f>
        <v>#REF!</v>
      </c>
      <c r="G291" s="125" t="e">
        <f>IF(#REF!="","",#REF!)</f>
        <v>#REF!</v>
      </c>
      <c r="H291" s="125" t="e">
        <f>IF(#REF!="","",CONCATENATE(#REF!," - ",#REF!))</f>
        <v>#REF!</v>
      </c>
      <c r="I291" s="125" t="e">
        <f>IF(#REF!="","",#REF!)</f>
        <v>#REF!</v>
      </c>
      <c r="J291" s="125" t="e">
        <f>IF(#REF!="","",#REF!)</f>
        <v>#REF!</v>
      </c>
      <c r="K291" s="125" t="e">
        <f>IF(#REF!="","",#REF!)</f>
        <v>#REF!</v>
      </c>
      <c r="L291" s="125" t="e">
        <f>IF(#REF!="","",#REF!)</f>
        <v>#REF!</v>
      </c>
      <c r="M291" s="129" t="e">
        <f>IF(#REF!="","",#REF!)</f>
        <v>#REF!</v>
      </c>
      <c r="N291" s="130" t="e">
        <f>IF(#REF!="","",#REF!)</f>
        <v>#REF!</v>
      </c>
      <c r="O291" s="125" t="e">
        <f>IF(#REF!="","",#REF!)</f>
        <v>#REF!</v>
      </c>
      <c r="P291" s="125" t="e">
        <f>IF(#REF!="","",#REF!)</f>
        <v>#REF!</v>
      </c>
      <c r="Q291" s="125" t="e">
        <f>IF(#REF!="","",#REF!)</f>
        <v>#REF!</v>
      </c>
      <c r="R291" s="125" t="e">
        <f>IF(#REF!="","",#REF!)</f>
        <v>#REF!</v>
      </c>
      <c r="S291" s="129" t="e">
        <f>IF(#REF!="","",#REF!)</f>
        <v>#REF!</v>
      </c>
      <c r="T291" s="134" t="e">
        <f>IF(#REF!="","",IF(#REF!="#N/A","NO","SI"))</f>
        <v>#REF!</v>
      </c>
      <c r="U291" s="134" t="e">
        <f>#REF!</f>
        <v>#REF!</v>
      </c>
      <c r="V291" s="134" t="e">
        <f t="shared" si="15"/>
        <v>#REF!</v>
      </c>
      <c r="W291" s="134" t="e">
        <f t="shared" si="16"/>
        <v>#REF!</v>
      </c>
      <c r="X291" s="134" t="e">
        <f>IF(U291="","",VLOOKUP(U291,TRD!$F$5:$G$349,2,FALSE))</f>
        <v>#REF!</v>
      </c>
      <c r="Y291" s="134" t="e">
        <f>IF(U291="","",VLOOKUP(U291,TRD!$F$5:$T$349,5,FALSE))</f>
        <v>#REF!</v>
      </c>
      <c r="Z291" s="134" t="e">
        <f>IF(U291="","",VLOOKUP(U291,TRD_ORI!$E:$S,10,FALSE))</f>
        <v>#REF!</v>
      </c>
      <c r="AA291" s="134" t="e">
        <f>IF(U291="","",VLOOKUP(U291,TRD!F289:T633,15,FALSE))</f>
        <v>#REF!</v>
      </c>
    </row>
    <row r="292" spans="2:27" ht="165">
      <c r="B292" s="193" t="e">
        <f>IF(#REF!="","",#REF!)</f>
        <v>#REF!</v>
      </c>
      <c r="C292" s="125" t="e">
        <f>IF(#REF!="","",#REF!)</f>
        <v>#REF!</v>
      </c>
      <c r="D292" s="125" t="e">
        <f>IF(#REF!="","",#REF!)</f>
        <v>#REF!</v>
      </c>
      <c r="E292" s="125" t="e">
        <f>IF(#REF!="","",#REF!)</f>
        <v>#REF!</v>
      </c>
      <c r="F292" s="125" t="e">
        <f>IF(#REF!="","",#REF!)</f>
        <v>#REF!</v>
      </c>
      <c r="G292" s="125" t="e">
        <f>IF(#REF!="","",#REF!)</f>
        <v>#REF!</v>
      </c>
      <c r="H292" s="125" t="e">
        <f>IF(#REF!="","",CONCATENATE(#REF!," - ",#REF!))</f>
        <v>#REF!</v>
      </c>
      <c r="I292" s="125" t="e">
        <f>IF(#REF!="","",#REF!)</f>
        <v>#REF!</v>
      </c>
      <c r="J292" s="125" t="e">
        <f>IF(#REF!="","",#REF!)</f>
        <v>#REF!</v>
      </c>
      <c r="K292" s="125" t="e">
        <f>IF(#REF!="","",#REF!)</f>
        <v>#REF!</v>
      </c>
      <c r="L292" s="125" t="e">
        <f>IF(#REF!="","",#REF!)</f>
        <v>#REF!</v>
      </c>
      <c r="M292" s="129" t="e">
        <f>IF(#REF!="","",#REF!)</f>
        <v>#REF!</v>
      </c>
      <c r="N292" s="130" t="e">
        <f>IF(#REF!="","",#REF!)</f>
        <v>#REF!</v>
      </c>
      <c r="O292" s="125" t="e">
        <f>IF(#REF!="","",#REF!)</f>
        <v>#REF!</v>
      </c>
      <c r="P292" s="125" t="e">
        <f>IF(#REF!="","",#REF!)</f>
        <v>#REF!</v>
      </c>
      <c r="Q292" s="125" t="e">
        <f>IF(#REF!="","",#REF!)</f>
        <v>#REF!</v>
      </c>
      <c r="R292" s="125" t="e">
        <f>IF(#REF!="","",#REF!)</f>
        <v>#REF!</v>
      </c>
      <c r="S292" s="129" t="e">
        <f>IF(#REF!="","",#REF!)</f>
        <v>#REF!</v>
      </c>
      <c r="T292" s="134" t="e">
        <f>IF(#REF!="","",IF(#REF!="#N/A","NO","SI"))</f>
        <v>#REF!</v>
      </c>
      <c r="U292" s="134" t="e">
        <f>#REF!</f>
        <v>#REF!</v>
      </c>
      <c r="V292" s="134" t="e">
        <f t="shared" si="15"/>
        <v>#REF!</v>
      </c>
      <c r="W292" s="134" t="e">
        <f t="shared" si="16"/>
        <v>#REF!</v>
      </c>
      <c r="X292" s="134" t="e">
        <f>IF(U292="","",VLOOKUP(U292,TRD!$F$5:$G$349,2,FALSE))</f>
        <v>#REF!</v>
      </c>
      <c r="Y292" s="134" t="e">
        <f>IF(U292="","",VLOOKUP(U292,TRD!$F$5:$T$349,5,FALSE))</f>
        <v>#REF!</v>
      </c>
      <c r="Z292" s="134" t="e">
        <f>IF(U292="","",VLOOKUP(U292,TRD_ORI!$E:$S,10,FALSE))</f>
        <v>#REF!</v>
      </c>
      <c r="AA292" s="134" t="e">
        <f>IF(U292="","",VLOOKUP(U292,TRD!F290:T634,15,FALSE))</f>
        <v>#REF!</v>
      </c>
    </row>
    <row r="293" spans="2:27" ht="150">
      <c r="B293" s="193" t="e">
        <f>IF(#REF!="","",#REF!)</f>
        <v>#REF!</v>
      </c>
      <c r="C293" s="125" t="e">
        <f>IF(#REF!="","",#REF!)</f>
        <v>#REF!</v>
      </c>
      <c r="D293" s="125" t="e">
        <f>IF(#REF!="","",#REF!)</f>
        <v>#REF!</v>
      </c>
      <c r="E293" s="125" t="e">
        <f>IF(#REF!="","",#REF!)</f>
        <v>#REF!</v>
      </c>
      <c r="F293" s="125" t="e">
        <f>IF(#REF!="","",#REF!)</f>
        <v>#REF!</v>
      </c>
      <c r="G293" s="125" t="e">
        <f>IF(#REF!="","",#REF!)</f>
        <v>#REF!</v>
      </c>
      <c r="H293" s="125" t="e">
        <f>IF(#REF!="","",CONCATENATE(#REF!," - ",#REF!))</f>
        <v>#REF!</v>
      </c>
      <c r="I293" s="125" t="e">
        <f>IF(#REF!="","",#REF!)</f>
        <v>#REF!</v>
      </c>
      <c r="J293" s="125" t="e">
        <f>IF(#REF!="","",#REF!)</f>
        <v>#REF!</v>
      </c>
      <c r="K293" s="125" t="e">
        <f>IF(#REF!="","",#REF!)</f>
        <v>#REF!</v>
      </c>
      <c r="L293" s="125" t="e">
        <f>IF(#REF!="","",#REF!)</f>
        <v>#REF!</v>
      </c>
      <c r="M293" s="129" t="e">
        <f>IF(#REF!="","",#REF!)</f>
        <v>#REF!</v>
      </c>
      <c r="N293" s="130" t="e">
        <f>IF(#REF!="","",#REF!)</f>
        <v>#REF!</v>
      </c>
      <c r="O293" s="125" t="e">
        <f>IF(#REF!="","",#REF!)</f>
        <v>#REF!</v>
      </c>
      <c r="P293" s="125" t="e">
        <f>IF(#REF!="","",#REF!)</f>
        <v>#REF!</v>
      </c>
      <c r="Q293" s="125" t="e">
        <f>IF(#REF!="","",#REF!)</f>
        <v>#REF!</v>
      </c>
      <c r="R293" s="125" t="e">
        <f>IF(#REF!="","",#REF!)</f>
        <v>#REF!</v>
      </c>
      <c r="S293" s="129" t="e">
        <f>IF(#REF!="","",#REF!)</f>
        <v>#REF!</v>
      </c>
      <c r="T293" s="134" t="e">
        <f>IF(#REF!="","",IF(#REF!="#N/A","NO","SI"))</f>
        <v>#REF!</v>
      </c>
      <c r="U293" s="134" t="e">
        <f>#REF!</f>
        <v>#REF!</v>
      </c>
      <c r="V293" s="134" t="e">
        <f t="shared" si="15"/>
        <v>#REF!</v>
      </c>
      <c r="W293" s="134" t="e">
        <f t="shared" si="16"/>
        <v>#REF!</v>
      </c>
      <c r="X293" s="134" t="e">
        <f>IF(U293="","",VLOOKUP(U293,TRD!$F$5:$G$349,2,FALSE))</f>
        <v>#REF!</v>
      </c>
      <c r="Y293" s="134" t="e">
        <f>IF(U293="","",VLOOKUP(U293,TRD!$F$5:$T$349,5,FALSE))</f>
        <v>#REF!</v>
      </c>
      <c r="Z293" s="134" t="e">
        <f>IF(U293="","",VLOOKUP(U293,TRD_ORI!$E:$S,10,FALSE))</f>
        <v>#REF!</v>
      </c>
      <c r="AA293" s="134" t="e">
        <f>IF(U293="","",VLOOKUP(U293,TRD!F291:T635,15,FALSE))</f>
        <v>#REF!</v>
      </c>
    </row>
    <row r="294" spans="2:27" ht="150">
      <c r="B294" s="193" t="e">
        <f>IF(#REF!="","",#REF!)</f>
        <v>#REF!</v>
      </c>
      <c r="C294" s="125" t="e">
        <f>IF(#REF!="","",#REF!)</f>
        <v>#REF!</v>
      </c>
      <c r="D294" s="125" t="e">
        <f>IF(#REF!="","",#REF!)</f>
        <v>#REF!</v>
      </c>
      <c r="E294" s="125" t="e">
        <f>IF(#REF!="","",#REF!)</f>
        <v>#REF!</v>
      </c>
      <c r="F294" s="125" t="e">
        <f>IF(#REF!="","",#REF!)</f>
        <v>#REF!</v>
      </c>
      <c r="G294" s="125" t="e">
        <f>IF(#REF!="","",#REF!)</f>
        <v>#REF!</v>
      </c>
      <c r="H294" s="125" t="e">
        <f>IF(#REF!="","",CONCATENATE(#REF!," - ",#REF!))</f>
        <v>#REF!</v>
      </c>
      <c r="I294" s="125" t="e">
        <f>IF(#REF!="","",#REF!)</f>
        <v>#REF!</v>
      </c>
      <c r="J294" s="125" t="e">
        <f>IF(#REF!="","",#REF!)</f>
        <v>#REF!</v>
      </c>
      <c r="K294" s="125" t="e">
        <f>IF(#REF!="","",#REF!)</f>
        <v>#REF!</v>
      </c>
      <c r="L294" s="125" t="e">
        <f>IF(#REF!="","",#REF!)</f>
        <v>#REF!</v>
      </c>
      <c r="M294" s="129" t="e">
        <f>IF(#REF!="","",#REF!)</f>
        <v>#REF!</v>
      </c>
      <c r="N294" s="130" t="e">
        <f>IF(#REF!="","",#REF!)</f>
        <v>#REF!</v>
      </c>
      <c r="O294" s="125" t="e">
        <f>IF(#REF!="","",#REF!)</f>
        <v>#REF!</v>
      </c>
      <c r="P294" s="125" t="e">
        <f>IF(#REF!="","",#REF!)</f>
        <v>#REF!</v>
      </c>
      <c r="Q294" s="125" t="e">
        <f>IF(#REF!="","",#REF!)</f>
        <v>#REF!</v>
      </c>
      <c r="R294" s="125" t="e">
        <f>IF(#REF!="","",#REF!)</f>
        <v>#REF!</v>
      </c>
      <c r="S294" s="129" t="e">
        <f>IF(#REF!="","",#REF!)</f>
        <v>#REF!</v>
      </c>
      <c r="T294" s="134" t="e">
        <f>IF(#REF!="","",IF(#REF!="#N/A","NO","SI"))</f>
        <v>#REF!</v>
      </c>
      <c r="U294" s="134" t="e">
        <f>#REF!</f>
        <v>#REF!</v>
      </c>
      <c r="V294" s="134" t="e">
        <f t="shared" si="15"/>
        <v>#REF!</v>
      </c>
      <c r="W294" s="134" t="e">
        <f t="shared" si="16"/>
        <v>#REF!</v>
      </c>
      <c r="X294" s="134" t="e">
        <f>IF(U294="","",VLOOKUP(U294,TRD!$F$5:$G$349,2,FALSE))</f>
        <v>#REF!</v>
      </c>
      <c r="Y294" s="134" t="e">
        <f>IF(U294="","",VLOOKUP(U294,TRD!$F$5:$T$349,5,FALSE))</f>
        <v>#REF!</v>
      </c>
      <c r="Z294" s="134" t="e">
        <f>IF(U294="","",VLOOKUP(U294,TRD_ORI!$E:$S,10,FALSE))</f>
        <v>#REF!</v>
      </c>
      <c r="AA294" s="134" t="e">
        <f>IF(U294="","",VLOOKUP(U294,TRD!F292:T636,15,FALSE))</f>
        <v>#REF!</v>
      </c>
    </row>
    <row r="295" spans="2:27" ht="135">
      <c r="B295" s="193" t="e">
        <f>IF(#REF!="","",#REF!)</f>
        <v>#REF!</v>
      </c>
      <c r="C295" s="125" t="e">
        <f>IF(#REF!="","",#REF!)</f>
        <v>#REF!</v>
      </c>
      <c r="D295" s="125" t="e">
        <f>IF(#REF!="","",#REF!)</f>
        <v>#REF!</v>
      </c>
      <c r="E295" s="125" t="e">
        <f>IF(#REF!="","",#REF!)</f>
        <v>#REF!</v>
      </c>
      <c r="F295" s="125" t="e">
        <f>IF(#REF!="","",#REF!)</f>
        <v>#REF!</v>
      </c>
      <c r="G295" s="125" t="e">
        <f>IF(#REF!="","",#REF!)</f>
        <v>#REF!</v>
      </c>
      <c r="H295" s="125" t="e">
        <f>IF(#REF!="","",CONCATENATE(#REF!," - ",#REF!))</f>
        <v>#REF!</v>
      </c>
      <c r="I295" s="125" t="e">
        <f>IF(#REF!="","",#REF!)</f>
        <v>#REF!</v>
      </c>
      <c r="J295" s="125" t="e">
        <f>IF(#REF!="","",#REF!)</f>
        <v>#REF!</v>
      </c>
      <c r="K295" s="125" t="e">
        <f>IF(#REF!="","",#REF!)</f>
        <v>#REF!</v>
      </c>
      <c r="L295" s="125" t="e">
        <f>IF(#REF!="","",#REF!)</f>
        <v>#REF!</v>
      </c>
      <c r="M295" s="129" t="e">
        <f>IF(#REF!="","",#REF!)</f>
        <v>#REF!</v>
      </c>
      <c r="N295" s="130" t="e">
        <f>IF(#REF!="","",#REF!)</f>
        <v>#REF!</v>
      </c>
      <c r="O295" s="125" t="e">
        <f>IF(#REF!="","",#REF!)</f>
        <v>#REF!</v>
      </c>
      <c r="P295" s="125" t="e">
        <f>IF(#REF!="","",#REF!)</f>
        <v>#REF!</v>
      </c>
      <c r="Q295" s="125" t="e">
        <f>IF(#REF!="","",#REF!)</f>
        <v>#REF!</v>
      </c>
      <c r="R295" s="125" t="e">
        <f>IF(#REF!="","",#REF!)</f>
        <v>#REF!</v>
      </c>
      <c r="S295" s="129" t="e">
        <f>IF(#REF!="","",#REF!)</f>
        <v>#REF!</v>
      </c>
      <c r="T295" s="134" t="e">
        <f>IF(#REF!="","",IF(#REF!="#N/A","NO","SI"))</f>
        <v>#REF!</v>
      </c>
      <c r="U295" s="134" t="e">
        <f>#REF!</f>
        <v>#REF!</v>
      </c>
      <c r="V295" s="134" t="e">
        <f t="shared" si="15"/>
        <v>#REF!</v>
      </c>
      <c r="W295" s="134" t="e">
        <f t="shared" si="16"/>
        <v>#REF!</v>
      </c>
      <c r="X295" s="134" t="e">
        <f>IF(U295="","",VLOOKUP(U295,TRD!$F$5:$G$349,2,FALSE))</f>
        <v>#REF!</v>
      </c>
      <c r="Y295" s="134" t="e">
        <f>IF(U295="","",VLOOKUP(U295,TRD!$F$5:$T$349,5,FALSE))</f>
        <v>#REF!</v>
      </c>
      <c r="Z295" s="134" t="e">
        <f>IF(U295="","",VLOOKUP(U295,TRD_ORI!$E:$S,10,FALSE))</f>
        <v>#REF!</v>
      </c>
      <c r="AA295" s="134" t="e">
        <f>IF(U295="","",VLOOKUP(U295,TRD!F293:T637,15,FALSE))</f>
        <v>#REF!</v>
      </c>
    </row>
    <row r="296" spans="2:27" ht="135">
      <c r="B296" s="193" t="e">
        <f>IF(#REF!="","",#REF!)</f>
        <v>#REF!</v>
      </c>
      <c r="C296" s="125" t="e">
        <f>IF(#REF!="","",#REF!)</f>
        <v>#REF!</v>
      </c>
      <c r="D296" s="125" t="e">
        <f>IF(#REF!="","",#REF!)</f>
        <v>#REF!</v>
      </c>
      <c r="E296" s="125" t="e">
        <f>IF(#REF!="","",#REF!)</f>
        <v>#REF!</v>
      </c>
      <c r="F296" s="125" t="e">
        <f>IF(#REF!="","",#REF!)</f>
        <v>#REF!</v>
      </c>
      <c r="G296" s="125" t="e">
        <f>IF(#REF!="","",#REF!)</f>
        <v>#REF!</v>
      </c>
      <c r="H296" s="125" t="e">
        <f>IF(#REF!="","",CONCATENATE(#REF!," - ",#REF!))</f>
        <v>#REF!</v>
      </c>
      <c r="I296" s="125" t="e">
        <f>IF(#REF!="","",#REF!)</f>
        <v>#REF!</v>
      </c>
      <c r="J296" s="125" t="e">
        <f>IF(#REF!="","",#REF!)</f>
        <v>#REF!</v>
      </c>
      <c r="K296" s="125" t="e">
        <f>IF(#REF!="","",#REF!)</f>
        <v>#REF!</v>
      </c>
      <c r="L296" s="125" t="e">
        <f>IF(#REF!="","",#REF!)</f>
        <v>#REF!</v>
      </c>
      <c r="M296" s="129" t="e">
        <f>IF(#REF!="","",#REF!)</f>
        <v>#REF!</v>
      </c>
      <c r="N296" s="130" t="e">
        <f>IF(#REF!="","",#REF!)</f>
        <v>#REF!</v>
      </c>
      <c r="O296" s="125" t="e">
        <f>IF(#REF!="","",#REF!)</f>
        <v>#REF!</v>
      </c>
      <c r="P296" s="125" t="e">
        <f>IF(#REF!="","",#REF!)</f>
        <v>#REF!</v>
      </c>
      <c r="Q296" s="125" t="e">
        <f>IF(#REF!="","",#REF!)</f>
        <v>#REF!</v>
      </c>
      <c r="R296" s="125" t="e">
        <f>IF(#REF!="","",#REF!)</f>
        <v>#REF!</v>
      </c>
      <c r="S296" s="129" t="e">
        <f>IF(#REF!="","",#REF!)</f>
        <v>#REF!</v>
      </c>
      <c r="T296" s="134" t="e">
        <f>IF(#REF!="","",IF(#REF!="#N/A","NO","SI"))</f>
        <v>#REF!</v>
      </c>
      <c r="U296" s="134" t="e">
        <f>#REF!</f>
        <v>#REF!</v>
      </c>
      <c r="V296" s="134" t="e">
        <f t="shared" si="15"/>
        <v>#REF!</v>
      </c>
      <c r="W296" s="134" t="e">
        <f t="shared" si="16"/>
        <v>#REF!</v>
      </c>
      <c r="X296" s="134" t="e">
        <f>IF(U296="","",VLOOKUP(U296,TRD!$F$5:$G$349,2,FALSE))</f>
        <v>#REF!</v>
      </c>
      <c r="Y296" s="134" t="e">
        <f>IF(U296="","",VLOOKUP(U296,TRD!$F$5:$T$349,5,FALSE))</f>
        <v>#REF!</v>
      </c>
      <c r="Z296" s="134" t="e">
        <f>IF(U296="","",VLOOKUP(U296,TRD_ORI!$E:$S,10,FALSE))</f>
        <v>#REF!</v>
      </c>
      <c r="AA296" s="134" t="e">
        <f>IF(U296="","",VLOOKUP(U296,TRD!F294:T638,15,FALSE))</f>
        <v>#REF!</v>
      </c>
    </row>
    <row r="297" spans="2:27" ht="135">
      <c r="B297" s="193" t="e">
        <f>IF(#REF!="","",#REF!)</f>
        <v>#REF!</v>
      </c>
      <c r="C297" s="125" t="e">
        <f>IF(#REF!="","",#REF!)</f>
        <v>#REF!</v>
      </c>
      <c r="D297" s="125" t="e">
        <f>IF(#REF!="","",#REF!)</f>
        <v>#REF!</v>
      </c>
      <c r="E297" s="125" t="e">
        <f>IF(#REF!="","",#REF!)</f>
        <v>#REF!</v>
      </c>
      <c r="F297" s="125" t="e">
        <f>IF(#REF!="","",#REF!)</f>
        <v>#REF!</v>
      </c>
      <c r="G297" s="125" t="e">
        <f>IF(#REF!="","",#REF!)</f>
        <v>#REF!</v>
      </c>
      <c r="H297" s="125" t="e">
        <f>IF(#REF!="","",CONCATENATE(#REF!," - ",#REF!))</f>
        <v>#REF!</v>
      </c>
      <c r="I297" s="125" t="e">
        <f>IF(#REF!="","",#REF!)</f>
        <v>#REF!</v>
      </c>
      <c r="J297" s="125" t="e">
        <f>IF(#REF!="","",#REF!)</f>
        <v>#REF!</v>
      </c>
      <c r="K297" s="125" t="e">
        <f>IF(#REF!="","",#REF!)</f>
        <v>#REF!</v>
      </c>
      <c r="L297" s="125" t="e">
        <f>IF(#REF!="","",#REF!)</f>
        <v>#REF!</v>
      </c>
      <c r="M297" s="129" t="e">
        <f>IF(#REF!="","",#REF!)</f>
        <v>#REF!</v>
      </c>
      <c r="N297" s="130" t="e">
        <f>IF(#REF!="","",#REF!)</f>
        <v>#REF!</v>
      </c>
      <c r="O297" s="125" t="e">
        <f>IF(#REF!="","",#REF!)</f>
        <v>#REF!</v>
      </c>
      <c r="P297" s="125" t="e">
        <f>IF(#REF!="","",#REF!)</f>
        <v>#REF!</v>
      </c>
      <c r="Q297" s="125" t="e">
        <f>IF(#REF!="","",#REF!)</f>
        <v>#REF!</v>
      </c>
      <c r="R297" s="125" t="e">
        <f>IF(#REF!="","",#REF!)</f>
        <v>#REF!</v>
      </c>
      <c r="S297" s="129" t="e">
        <f>IF(#REF!="","",#REF!)</f>
        <v>#REF!</v>
      </c>
      <c r="T297" s="134" t="e">
        <f>IF(#REF!="","",IF(#REF!="#N/A","NO","SI"))</f>
        <v>#REF!</v>
      </c>
      <c r="U297" s="134" t="e">
        <f>#REF!</f>
        <v>#REF!</v>
      </c>
      <c r="V297" s="134" t="e">
        <f t="shared" si="15"/>
        <v>#REF!</v>
      </c>
      <c r="W297" s="134" t="e">
        <f t="shared" si="16"/>
        <v>#REF!</v>
      </c>
      <c r="X297" s="134" t="e">
        <f>IF(U297="","",VLOOKUP(U297,TRD!$F$5:$G$349,2,FALSE))</f>
        <v>#REF!</v>
      </c>
      <c r="Y297" s="134" t="e">
        <f>IF(U297="","",VLOOKUP(U297,TRD!$F$5:$T$349,5,FALSE))</f>
        <v>#REF!</v>
      </c>
      <c r="Z297" s="134" t="e">
        <f>IF(U297="","",VLOOKUP(U297,TRD_ORI!$E:$S,10,FALSE))</f>
        <v>#REF!</v>
      </c>
      <c r="AA297" s="134" t="e">
        <f>IF(U297="","",VLOOKUP(U297,TRD!F295:T639,15,FALSE))</f>
        <v>#REF!</v>
      </c>
    </row>
    <row r="298" spans="2:27" ht="75">
      <c r="B298" s="193" t="e">
        <f>IF(#REF!="","",#REF!)</f>
        <v>#REF!</v>
      </c>
      <c r="C298" s="125" t="e">
        <f>IF(#REF!="","",#REF!)</f>
        <v>#REF!</v>
      </c>
      <c r="D298" s="125" t="e">
        <f>IF(#REF!="","",#REF!)</f>
        <v>#REF!</v>
      </c>
      <c r="E298" s="125" t="e">
        <f>IF(#REF!="","",#REF!)</f>
        <v>#REF!</v>
      </c>
      <c r="F298" s="125" t="e">
        <f>IF(#REF!="","",#REF!)</f>
        <v>#REF!</v>
      </c>
      <c r="G298" s="125" t="e">
        <f>IF(#REF!="","",#REF!)</f>
        <v>#REF!</v>
      </c>
      <c r="H298" s="125" t="e">
        <f>IF(#REF!="","",CONCATENATE(#REF!," - ",#REF!))</f>
        <v>#REF!</v>
      </c>
      <c r="I298" s="125" t="e">
        <f>IF(#REF!="","",#REF!)</f>
        <v>#REF!</v>
      </c>
      <c r="J298" s="125" t="e">
        <f>IF(#REF!="","",#REF!)</f>
        <v>#REF!</v>
      </c>
      <c r="K298" s="125" t="e">
        <f>IF(#REF!="","",#REF!)</f>
        <v>#REF!</v>
      </c>
      <c r="L298" s="125" t="e">
        <f>IF(#REF!="","",#REF!)</f>
        <v>#REF!</v>
      </c>
      <c r="M298" s="129" t="e">
        <f>IF(#REF!="","",#REF!)</f>
        <v>#REF!</v>
      </c>
      <c r="N298" s="130" t="e">
        <f>IF(#REF!="","",#REF!)</f>
        <v>#REF!</v>
      </c>
      <c r="O298" s="125" t="e">
        <f>IF(#REF!="","",#REF!)</f>
        <v>#REF!</v>
      </c>
      <c r="P298" s="125" t="e">
        <f>IF(#REF!="","",#REF!)</f>
        <v>#REF!</v>
      </c>
      <c r="Q298" s="125" t="e">
        <f>IF(#REF!="","",#REF!)</f>
        <v>#REF!</v>
      </c>
      <c r="R298" s="125" t="e">
        <f>IF(#REF!="","",#REF!)</f>
        <v>#REF!</v>
      </c>
      <c r="S298" s="129" t="e">
        <f>IF(#REF!="","",#REF!)</f>
        <v>#REF!</v>
      </c>
      <c r="T298" s="134" t="e">
        <f>IF(#REF!="","",IF(#REF!="#N/A","NO","SI"))</f>
        <v>#REF!</v>
      </c>
      <c r="U298" s="134" t="e">
        <f>#REF!</f>
        <v>#REF!</v>
      </c>
      <c r="V298" s="134" t="e">
        <f t="shared" si="15"/>
        <v>#REF!</v>
      </c>
      <c r="W298" s="134" t="e">
        <f t="shared" si="16"/>
        <v>#REF!</v>
      </c>
      <c r="X298" s="134" t="e">
        <f>IF(U298="","",VLOOKUP(U298,TRD!$F$5:$G$349,2,FALSE))</f>
        <v>#REF!</v>
      </c>
      <c r="Y298" s="134" t="e">
        <f>IF(U298="","",VLOOKUP(U298,TRD!$F$5:$T$349,5,FALSE))</f>
        <v>#REF!</v>
      </c>
      <c r="Z298" s="134" t="e">
        <f>IF(U298="","",VLOOKUP(U298,TRD_ORI!$E:$S,10,FALSE))</f>
        <v>#REF!</v>
      </c>
      <c r="AA298" s="134" t="e">
        <f>IF(U298="","",VLOOKUP(U298,TRD!F296:T640,15,FALSE))</f>
        <v>#REF!</v>
      </c>
    </row>
    <row r="299" spans="2:27" ht="135">
      <c r="B299" s="193" t="e">
        <f>IF(#REF!="","",#REF!)</f>
        <v>#REF!</v>
      </c>
      <c r="C299" s="125" t="e">
        <f>IF(#REF!="","",#REF!)</f>
        <v>#REF!</v>
      </c>
      <c r="D299" s="125" t="e">
        <f>IF(#REF!="","",#REF!)</f>
        <v>#REF!</v>
      </c>
      <c r="E299" s="125" t="e">
        <f>IF(#REF!="","",#REF!)</f>
        <v>#REF!</v>
      </c>
      <c r="F299" s="125" t="e">
        <f>IF(#REF!="","",#REF!)</f>
        <v>#REF!</v>
      </c>
      <c r="G299" s="125" t="e">
        <f>IF(#REF!="","",#REF!)</f>
        <v>#REF!</v>
      </c>
      <c r="H299" s="125" t="e">
        <f>IF(#REF!="","",CONCATENATE(#REF!," - ",#REF!))</f>
        <v>#REF!</v>
      </c>
      <c r="I299" s="125" t="e">
        <f>IF(#REF!="","",#REF!)</f>
        <v>#REF!</v>
      </c>
      <c r="J299" s="125" t="e">
        <f>IF(#REF!="","",#REF!)</f>
        <v>#REF!</v>
      </c>
      <c r="K299" s="125" t="e">
        <f>IF(#REF!="","",#REF!)</f>
        <v>#REF!</v>
      </c>
      <c r="L299" s="125" t="e">
        <f>IF(#REF!="","",#REF!)</f>
        <v>#REF!</v>
      </c>
      <c r="M299" s="129" t="e">
        <f>IF(#REF!="","",#REF!)</f>
        <v>#REF!</v>
      </c>
      <c r="N299" s="130" t="e">
        <f>IF(#REF!="","",#REF!)</f>
        <v>#REF!</v>
      </c>
      <c r="O299" s="125" t="e">
        <f>IF(#REF!="","",#REF!)</f>
        <v>#REF!</v>
      </c>
      <c r="P299" s="125" t="e">
        <f>IF(#REF!="","",#REF!)</f>
        <v>#REF!</v>
      </c>
      <c r="Q299" s="125" t="e">
        <f>IF(#REF!="","",#REF!)</f>
        <v>#REF!</v>
      </c>
      <c r="R299" s="125" t="e">
        <f>IF(#REF!="","",#REF!)</f>
        <v>#REF!</v>
      </c>
      <c r="S299" s="129" t="e">
        <f>IF(#REF!="","",#REF!)</f>
        <v>#REF!</v>
      </c>
      <c r="T299" s="134" t="e">
        <f>IF(#REF!="","",IF(#REF!="#N/A","NO","SI"))</f>
        <v>#REF!</v>
      </c>
      <c r="U299" s="134" t="e">
        <f>#REF!</f>
        <v>#REF!</v>
      </c>
      <c r="V299" s="134" t="e">
        <f t="shared" si="15"/>
        <v>#REF!</v>
      </c>
      <c r="W299" s="134" t="e">
        <f t="shared" si="16"/>
        <v>#REF!</v>
      </c>
      <c r="X299" s="134" t="e">
        <f>IF(U299="","",VLOOKUP(U299,TRD!$F$5:$G$349,2,FALSE))</f>
        <v>#REF!</v>
      </c>
      <c r="Y299" s="134" t="e">
        <f>IF(U299="","",VLOOKUP(U299,TRD!$F$5:$T$349,5,FALSE))</f>
        <v>#REF!</v>
      </c>
      <c r="Z299" s="134" t="e">
        <f>IF(U299="","",VLOOKUP(U299,TRD_ORI!$E:$S,10,FALSE))</f>
        <v>#REF!</v>
      </c>
      <c r="AA299" s="134" t="e">
        <f>IF(U299="","",VLOOKUP(U299,TRD!F297:T641,15,FALSE))</f>
        <v>#REF!</v>
      </c>
    </row>
    <row r="300" spans="2:27" ht="180">
      <c r="B300" s="193" t="e">
        <f>IF(#REF!="","",#REF!)</f>
        <v>#REF!</v>
      </c>
      <c r="C300" s="125" t="e">
        <f>IF(#REF!="","",#REF!)</f>
        <v>#REF!</v>
      </c>
      <c r="D300" s="125" t="e">
        <f>IF(#REF!="","",#REF!)</f>
        <v>#REF!</v>
      </c>
      <c r="E300" s="125" t="e">
        <f>IF(#REF!="","",#REF!)</f>
        <v>#REF!</v>
      </c>
      <c r="F300" s="125" t="e">
        <f>IF(#REF!="","",#REF!)</f>
        <v>#REF!</v>
      </c>
      <c r="G300" s="125" t="e">
        <f>IF(#REF!="","",#REF!)</f>
        <v>#REF!</v>
      </c>
      <c r="H300" s="125" t="e">
        <f>IF(#REF!="","",CONCATENATE(#REF!," - ",#REF!))</f>
        <v>#REF!</v>
      </c>
      <c r="I300" s="125" t="e">
        <f>IF(#REF!="","",#REF!)</f>
        <v>#REF!</v>
      </c>
      <c r="J300" s="125" t="e">
        <f>IF(#REF!="","",#REF!)</f>
        <v>#REF!</v>
      </c>
      <c r="K300" s="125" t="e">
        <f>IF(#REF!="","",#REF!)</f>
        <v>#REF!</v>
      </c>
      <c r="L300" s="125" t="e">
        <f>IF(#REF!="","",#REF!)</f>
        <v>#REF!</v>
      </c>
      <c r="M300" s="129" t="e">
        <f>IF(#REF!="","",#REF!)</f>
        <v>#REF!</v>
      </c>
      <c r="N300" s="130" t="e">
        <f>IF(#REF!="","",#REF!)</f>
        <v>#REF!</v>
      </c>
      <c r="O300" s="125" t="e">
        <f>IF(#REF!="","",#REF!)</f>
        <v>#REF!</v>
      </c>
      <c r="P300" s="125" t="e">
        <f>IF(#REF!="","",#REF!)</f>
        <v>#REF!</v>
      </c>
      <c r="Q300" s="125" t="e">
        <f>IF(#REF!="","",#REF!)</f>
        <v>#REF!</v>
      </c>
      <c r="R300" s="125" t="e">
        <f>IF(#REF!="","",#REF!)</f>
        <v>#REF!</v>
      </c>
      <c r="S300" s="129" t="e">
        <f>IF(#REF!="","",#REF!)</f>
        <v>#REF!</v>
      </c>
      <c r="T300" s="134" t="e">
        <f>IF(#REF!="","",IF(#REF!="#N/A","NO","SI"))</f>
        <v>#REF!</v>
      </c>
      <c r="U300" s="134" t="e">
        <f>#REF!</f>
        <v>#REF!</v>
      </c>
      <c r="V300" s="134" t="e">
        <f t="shared" si="15"/>
        <v>#REF!</v>
      </c>
      <c r="W300" s="134" t="e">
        <f t="shared" si="16"/>
        <v>#REF!</v>
      </c>
      <c r="X300" s="134" t="e">
        <f>IF(U300="","",VLOOKUP(U300,TRD!$F$5:$G$349,2,FALSE))</f>
        <v>#REF!</v>
      </c>
      <c r="Y300" s="134" t="e">
        <f>IF(U300="","",VLOOKUP(U300,TRD!$F$5:$T$349,5,FALSE))</f>
        <v>#REF!</v>
      </c>
      <c r="Z300" s="134" t="e">
        <f>IF(U300="","",VLOOKUP(U300,TRD_ORI!$E:$S,10,FALSE))</f>
        <v>#REF!</v>
      </c>
      <c r="AA300" s="134" t="e">
        <f>IF(U300="","",VLOOKUP(U300,TRD!F298:T642,15,FALSE))</f>
        <v>#REF!</v>
      </c>
    </row>
  </sheetData>
  <mergeCells count="3">
    <mergeCell ref="T5:AA5"/>
    <mergeCell ref="B4:AA4"/>
    <mergeCell ref="N5:S5"/>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544"/>
  <sheetViews>
    <sheetView topLeftCell="E1" workbookViewId="0">
      <selection sqref="A1:A3"/>
    </sheetView>
  </sheetViews>
  <sheetFormatPr baseColWidth="10" defaultRowHeight="15"/>
  <cols>
    <col min="1" max="1" width="40.7109375" style="135" customWidth="1"/>
    <col min="2" max="3" width="11.42578125" style="136"/>
    <col min="4" max="4" width="43.28515625" style="135" customWidth="1"/>
    <col min="5" max="5" width="15" style="135" bestFit="1" customWidth="1"/>
    <col min="6" max="6" width="17.140625" style="148" customWidth="1"/>
    <col min="7" max="8" width="11.42578125" style="136" customWidth="1"/>
    <col min="9" max="9" width="20.7109375" style="144" customWidth="1"/>
    <col min="10" max="10" width="3.7109375" style="136" customWidth="1"/>
    <col min="11" max="11" width="2.140625" style="136" customWidth="1"/>
    <col min="12" max="12" width="4.85546875" style="136" customWidth="1"/>
    <col min="13" max="13" width="11.42578125" style="136" customWidth="1"/>
    <col min="14" max="14" width="11.42578125" style="144"/>
    <col min="15" max="15" width="9" style="136" customWidth="1"/>
    <col min="16" max="16" width="6.42578125" style="136" customWidth="1"/>
    <col min="17" max="17" width="15.85546875" style="144" customWidth="1"/>
    <col min="18" max="19" width="8.85546875" style="136" customWidth="1"/>
    <col min="20" max="16384" width="11.42578125" style="122"/>
  </cols>
  <sheetData>
    <row r="1" spans="1:19" ht="34.5" customHeight="1">
      <c r="A1" s="219" t="s">
        <v>686</v>
      </c>
      <c r="B1" s="219" t="s">
        <v>687</v>
      </c>
      <c r="C1" s="215" t="s">
        <v>544</v>
      </c>
      <c r="D1" s="220" t="s">
        <v>688</v>
      </c>
      <c r="E1" s="137"/>
      <c r="F1" s="145" t="s">
        <v>689</v>
      </c>
      <c r="G1" s="217" t="s">
        <v>689</v>
      </c>
      <c r="H1" s="217"/>
      <c r="I1" s="141" t="s">
        <v>690</v>
      </c>
      <c r="J1" s="217" t="s">
        <v>690</v>
      </c>
      <c r="K1" s="217"/>
      <c r="L1" s="217"/>
      <c r="M1" s="217"/>
      <c r="N1" s="141" t="s">
        <v>691</v>
      </c>
      <c r="O1" s="215" t="s">
        <v>691</v>
      </c>
      <c r="P1" s="215"/>
      <c r="Q1" s="149" t="s">
        <v>692</v>
      </c>
      <c r="R1" s="216" t="s">
        <v>692</v>
      </c>
      <c r="S1" s="216"/>
    </row>
    <row r="2" spans="1:19">
      <c r="A2" s="219"/>
      <c r="B2" s="219"/>
      <c r="C2" s="215"/>
      <c r="D2" s="221"/>
      <c r="E2" s="138"/>
      <c r="F2" s="146"/>
      <c r="G2" s="217" t="s">
        <v>693</v>
      </c>
      <c r="H2" s="217" t="s">
        <v>694</v>
      </c>
      <c r="I2" s="141"/>
      <c r="J2" s="217" t="s">
        <v>695</v>
      </c>
      <c r="K2" s="217" t="s">
        <v>696</v>
      </c>
      <c r="L2" s="217" t="s">
        <v>697</v>
      </c>
      <c r="M2" s="217" t="s">
        <v>698</v>
      </c>
      <c r="N2" s="141"/>
      <c r="O2" s="215"/>
      <c r="P2" s="215"/>
      <c r="Q2" s="149"/>
      <c r="R2" s="216"/>
      <c r="S2" s="216"/>
    </row>
    <row r="3" spans="1:19">
      <c r="A3" s="219"/>
      <c r="B3" s="219"/>
      <c r="C3" s="215"/>
      <c r="D3" s="221"/>
      <c r="E3" s="138"/>
      <c r="F3" s="146"/>
      <c r="G3" s="218"/>
      <c r="H3" s="218"/>
      <c r="I3" s="142"/>
      <c r="J3" s="218"/>
      <c r="K3" s="218"/>
      <c r="L3" s="218"/>
      <c r="M3" s="218"/>
      <c r="N3" s="142"/>
      <c r="O3" s="132" t="s">
        <v>699</v>
      </c>
      <c r="P3" s="132" t="s">
        <v>127</v>
      </c>
      <c r="Q3" s="150"/>
      <c r="R3" s="132" t="s">
        <v>700</v>
      </c>
      <c r="S3" s="132" t="s">
        <v>701</v>
      </c>
    </row>
    <row r="4" spans="1:19">
      <c r="A4" s="133"/>
      <c r="B4" s="134"/>
      <c r="C4" s="134"/>
      <c r="D4" s="133"/>
      <c r="E4" s="133">
        <v>1</v>
      </c>
      <c r="F4" s="147">
        <v>2</v>
      </c>
      <c r="G4" s="134">
        <v>3</v>
      </c>
      <c r="H4" s="134">
        <v>4</v>
      </c>
      <c r="I4" s="143">
        <v>5</v>
      </c>
      <c r="J4" s="134">
        <v>6</v>
      </c>
      <c r="K4" s="134">
        <v>7</v>
      </c>
      <c r="L4" s="134">
        <v>8</v>
      </c>
      <c r="M4" s="134">
        <v>9</v>
      </c>
      <c r="N4" s="143">
        <v>10</v>
      </c>
      <c r="O4" s="134">
        <v>11</v>
      </c>
      <c r="P4" s="134">
        <v>12</v>
      </c>
      <c r="Q4" s="143">
        <v>13</v>
      </c>
      <c r="R4" s="134">
        <v>14</v>
      </c>
      <c r="S4" s="134">
        <v>15</v>
      </c>
    </row>
    <row r="5" spans="1:19">
      <c r="A5" s="133" t="s">
        <v>623</v>
      </c>
      <c r="B5" s="134">
        <v>7000</v>
      </c>
      <c r="C5" s="134">
        <v>6</v>
      </c>
      <c r="D5" s="133" t="s">
        <v>702</v>
      </c>
      <c r="E5" s="133" t="str">
        <f>CONCATENATE(B5,"-",C5)</f>
        <v>7000-6</v>
      </c>
      <c r="F5" s="147" t="str">
        <f>CONCATENATE("AG"," -", G5,"--","AC -", H5)</f>
        <v>AG -1--AC -2</v>
      </c>
      <c r="G5" s="134">
        <v>1</v>
      </c>
      <c r="H5" s="134">
        <v>2</v>
      </c>
      <c r="I5" s="143" t="str">
        <f>CONCATENATE(J5,"- ",K5,"- ",L5,"- ",M5,)</f>
        <v xml:space="preserve">CT- - M- </v>
      </c>
      <c r="J5" s="134" t="s">
        <v>695</v>
      </c>
      <c r="K5" s="134"/>
      <c r="L5" s="134" t="s">
        <v>705</v>
      </c>
      <c r="M5" s="134"/>
      <c r="N5" s="143" t="str">
        <f>CONCATENATE(O5,"  ",P5)</f>
        <v xml:space="preserve">O  </v>
      </c>
      <c r="O5" s="134" t="s">
        <v>699</v>
      </c>
      <c r="P5" s="134"/>
      <c r="Q5" s="143" t="str">
        <f>CONCATENATE(R5,"   ",S5)</f>
        <v xml:space="preserve">F   </v>
      </c>
      <c r="R5" s="134" t="s">
        <v>557</v>
      </c>
      <c r="S5" s="134"/>
    </row>
    <row r="6" spans="1:19">
      <c r="A6" s="133" t="s">
        <v>623</v>
      </c>
      <c r="B6" s="134">
        <v>7000</v>
      </c>
      <c r="C6" s="134" t="s">
        <v>706</v>
      </c>
      <c r="D6" s="133" t="s">
        <v>707</v>
      </c>
      <c r="E6" s="133" t="str">
        <f t="shared" ref="E6:E69" si="0">CONCATENATE(B6,"-",C6)</f>
        <v>7000-19</v>
      </c>
      <c r="F6" s="147" t="str">
        <f t="shared" ref="F6:F69" si="1">CONCATENATE("AG"," -", G6,"--","AC -", H6)</f>
        <v>AG -3--AC -8</v>
      </c>
      <c r="G6" s="134" t="s">
        <v>703</v>
      </c>
      <c r="H6" s="134" t="s">
        <v>704</v>
      </c>
      <c r="I6" s="143" t="str">
        <f t="shared" ref="I6:I69" si="2">CONCATENATE(J6,"- ",K6,"- ",L6,"- ",M6,)</f>
        <v xml:space="preserve">CT- - M- </v>
      </c>
      <c r="J6" s="134" t="s">
        <v>695</v>
      </c>
      <c r="K6" s="134"/>
      <c r="L6" s="134" t="s">
        <v>705</v>
      </c>
      <c r="M6" s="134"/>
      <c r="N6" s="143" t="str">
        <f t="shared" ref="N6:N69" si="3">CONCATENATE(O6,"  ",P6)</f>
        <v xml:space="preserve">O  </v>
      </c>
      <c r="O6" s="134" t="s">
        <v>699</v>
      </c>
      <c r="P6" s="134"/>
      <c r="Q6" s="143" t="str">
        <f t="shared" ref="Q6:Q69" si="4">CONCATENATE(R6,"   ",S6)</f>
        <v xml:space="preserve">F   </v>
      </c>
      <c r="R6" s="134" t="s">
        <v>557</v>
      </c>
      <c r="S6" s="134"/>
    </row>
    <row r="7" spans="1:19">
      <c r="A7" s="133" t="s">
        <v>623</v>
      </c>
      <c r="B7" s="134">
        <v>7000</v>
      </c>
      <c r="C7" s="134">
        <v>24</v>
      </c>
      <c r="D7" s="133" t="s">
        <v>708</v>
      </c>
      <c r="E7" s="133" t="str">
        <f t="shared" si="0"/>
        <v>7000-24</v>
      </c>
      <c r="F7" s="147" t="str">
        <f t="shared" si="1"/>
        <v>AG -3--AC -8</v>
      </c>
      <c r="G7" s="134">
        <v>3</v>
      </c>
      <c r="H7" s="134">
        <v>8</v>
      </c>
      <c r="I7" s="143" t="str">
        <f t="shared" si="2"/>
        <v xml:space="preserve">CT- - M- </v>
      </c>
      <c r="J7" s="134" t="s">
        <v>695</v>
      </c>
      <c r="K7" s="134"/>
      <c r="L7" s="134" t="s">
        <v>705</v>
      </c>
      <c r="M7" s="134"/>
      <c r="N7" s="143" t="str">
        <f t="shared" si="3"/>
        <v xml:space="preserve">O  </v>
      </c>
      <c r="O7" s="134" t="s">
        <v>699</v>
      </c>
      <c r="P7" s="134"/>
      <c r="Q7" s="143" t="str">
        <f t="shared" si="4"/>
        <v xml:space="preserve">F   </v>
      </c>
      <c r="R7" s="134" t="s">
        <v>557</v>
      </c>
      <c r="S7" s="134"/>
    </row>
    <row r="8" spans="1:19">
      <c r="A8" s="133" t="s">
        <v>623</v>
      </c>
      <c r="B8" s="134">
        <v>7000</v>
      </c>
      <c r="C8" s="134">
        <v>34</v>
      </c>
      <c r="D8" s="133" t="s">
        <v>709</v>
      </c>
      <c r="E8" s="133" t="str">
        <f t="shared" si="0"/>
        <v>7000-34</v>
      </c>
      <c r="F8" s="147" t="str">
        <f t="shared" si="1"/>
        <v>AG ---AC -</v>
      </c>
      <c r="G8" s="134"/>
      <c r="H8" s="134"/>
      <c r="I8" s="143" t="str">
        <f t="shared" si="2"/>
        <v xml:space="preserve">- - - </v>
      </c>
      <c r="J8" s="134"/>
      <c r="K8" s="134"/>
      <c r="L8" s="134"/>
      <c r="M8" s="134"/>
      <c r="N8" s="143" t="str">
        <f t="shared" si="3"/>
        <v xml:space="preserve">  </v>
      </c>
      <c r="O8" s="134"/>
      <c r="P8" s="134"/>
      <c r="Q8" s="143" t="str">
        <f t="shared" si="4"/>
        <v xml:space="preserve">   </v>
      </c>
      <c r="R8" s="134"/>
      <c r="S8" s="134"/>
    </row>
    <row r="9" spans="1:19">
      <c r="A9" s="133" t="s">
        <v>623</v>
      </c>
      <c r="B9" s="134">
        <v>7000</v>
      </c>
      <c r="C9" s="134">
        <v>34.01</v>
      </c>
      <c r="D9" s="133" t="s">
        <v>312</v>
      </c>
      <c r="E9" s="133" t="str">
        <f t="shared" si="0"/>
        <v>7000-34.01</v>
      </c>
      <c r="F9" s="147" t="str">
        <f t="shared" si="1"/>
        <v>AG -3--AC -8</v>
      </c>
      <c r="G9" s="134" t="s">
        <v>703</v>
      </c>
      <c r="H9" s="134" t="s">
        <v>704</v>
      </c>
      <c r="I9" s="143" t="str">
        <f t="shared" si="2"/>
        <v xml:space="preserve">CT- - M- </v>
      </c>
      <c r="J9" s="134" t="s">
        <v>695</v>
      </c>
      <c r="K9" s="134"/>
      <c r="L9" s="134" t="s">
        <v>705</v>
      </c>
      <c r="M9" s="134"/>
      <c r="N9" s="143" t="str">
        <f t="shared" si="3"/>
        <v xml:space="preserve">O  </v>
      </c>
      <c r="O9" s="134" t="s">
        <v>699</v>
      </c>
      <c r="P9" s="134"/>
      <c r="Q9" s="143" t="str">
        <f t="shared" si="4"/>
        <v xml:space="preserve">F   </v>
      </c>
      <c r="R9" s="134" t="s">
        <v>557</v>
      </c>
      <c r="S9" s="134"/>
    </row>
    <row r="10" spans="1:19">
      <c r="A10" s="133" t="s">
        <v>623</v>
      </c>
      <c r="B10" s="134">
        <v>7000</v>
      </c>
      <c r="C10" s="134">
        <v>51</v>
      </c>
      <c r="D10" s="133" t="s">
        <v>710</v>
      </c>
      <c r="E10" s="133" t="str">
        <f t="shared" si="0"/>
        <v>7000-51</v>
      </c>
      <c r="F10" s="147" t="str">
        <f t="shared" si="1"/>
        <v>AG ---AC -</v>
      </c>
      <c r="G10" s="134"/>
      <c r="H10" s="134"/>
      <c r="I10" s="143" t="str">
        <f t="shared" si="2"/>
        <v xml:space="preserve">- - - </v>
      </c>
      <c r="J10" s="134"/>
      <c r="K10" s="134"/>
      <c r="L10" s="134"/>
      <c r="M10" s="134"/>
      <c r="N10" s="143" t="str">
        <f t="shared" si="3"/>
        <v xml:space="preserve">  </v>
      </c>
      <c r="O10" s="134"/>
      <c r="P10" s="134"/>
      <c r="Q10" s="143" t="str">
        <f t="shared" si="4"/>
        <v xml:space="preserve">   </v>
      </c>
      <c r="R10" s="134"/>
      <c r="S10" s="134"/>
    </row>
    <row r="11" spans="1:19">
      <c r="A11" s="133" t="s">
        <v>623</v>
      </c>
      <c r="B11" s="134">
        <v>7000</v>
      </c>
      <c r="C11" s="134">
        <v>51.13</v>
      </c>
      <c r="D11" s="133" t="s">
        <v>316</v>
      </c>
      <c r="E11" s="133" t="str">
        <f t="shared" si="0"/>
        <v>7000-51.13</v>
      </c>
      <c r="F11" s="147" t="str">
        <f t="shared" si="1"/>
        <v>AG -3--AC -8</v>
      </c>
      <c r="G11" s="134">
        <v>3</v>
      </c>
      <c r="H11" s="134">
        <v>8</v>
      </c>
      <c r="I11" s="143" t="str">
        <f t="shared" si="2"/>
        <v xml:space="preserve">CT- - M- </v>
      </c>
      <c r="J11" s="134" t="s">
        <v>695</v>
      </c>
      <c r="K11" s="134"/>
      <c r="L11" s="134" t="s">
        <v>705</v>
      </c>
      <c r="M11" s="134"/>
      <c r="N11" s="143" t="str">
        <f t="shared" si="3"/>
        <v xml:space="preserve">O  </v>
      </c>
      <c r="O11" s="134" t="s">
        <v>699</v>
      </c>
      <c r="P11" s="134"/>
      <c r="Q11" s="143" t="str">
        <f t="shared" si="4"/>
        <v xml:space="preserve">F   </v>
      </c>
      <c r="R11" s="134" t="s">
        <v>557</v>
      </c>
      <c r="S11" s="134"/>
    </row>
    <row r="12" spans="1:19">
      <c r="A12" s="133"/>
      <c r="B12" s="134"/>
      <c r="C12" s="134"/>
      <c r="D12" s="133"/>
      <c r="E12" s="133" t="str">
        <f t="shared" si="0"/>
        <v>-</v>
      </c>
      <c r="F12" s="147" t="str">
        <f t="shared" si="1"/>
        <v>AG ---AC -</v>
      </c>
      <c r="G12" s="134"/>
      <c r="H12" s="134"/>
      <c r="I12" s="143" t="str">
        <f t="shared" si="2"/>
        <v xml:space="preserve">- - - </v>
      </c>
      <c r="J12" s="134"/>
      <c r="K12" s="134"/>
      <c r="L12" s="134"/>
      <c r="M12" s="134"/>
      <c r="N12" s="143" t="str">
        <f t="shared" si="3"/>
        <v xml:space="preserve">  </v>
      </c>
      <c r="O12" s="134"/>
      <c r="P12" s="134"/>
      <c r="Q12" s="143" t="str">
        <f t="shared" si="4"/>
        <v xml:space="preserve">   </v>
      </c>
      <c r="R12" s="134"/>
      <c r="S12" s="134"/>
    </row>
    <row r="13" spans="1:19">
      <c r="A13" s="133" t="s">
        <v>711</v>
      </c>
      <c r="B13" s="134">
        <v>7010</v>
      </c>
      <c r="C13" s="134" t="s">
        <v>712</v>
      </c>
      <c r="D13" s="133" t="s">
        <v>709</v>
      </c>
      <c r="E13" s="133" t="str">
        <f t="shared" si="0"/>
        <v>7010-34</v>
      </c>
      <c r="F13" s="147" t="str">
        <f t="shared" si="1"/>
        <v>AG ---AC -</v>
      </c>
      <c r="G13" s="134"/>
      <c r="H13" s="134"/>
      <c r="I13" s="143" t="str">
        <f t="shared" si="2"/>
        <v xml:space="preserve">- - - </v>
      </c>
      <c r="J13" s="134"/>
      <c r="K13" s="134"/>
      <c r="L13" s="134"/>
      <c r="M13" s="134"/>
      <c r="N13" s="143" t="str">
        <f t="shared" si="3"/>
        <v xml:space="preserve">  </v>
      </c>
      <c r="O13" s="134"/>
      <c r="P13" s="134"/>
      <c r="Q13" s="143" t="str">
        <f t="shared" si="4"/>
        <v xml:space="preserve">   </v>
      </c>
      <c r="R13" s="134"/>
      <c r="S13" s="134"/>
    </row>
    <row r="14" spans="1:19">
      <c r="A14" s="133" t="s">
        <v>711</v>
      </c>
      <c r="B14" s="134">
        <v>7010</v>
      </c>
      <c r="C14" s="134">
        <v>34.03</v>
      </c>
      <c r="D14" s="133" t="s">
        <v>713</v>
      </c>
      <c r="E14" s="133" t="str">
        <f t="shared" si="0"/>
        <v>7010-34.03</v>
      </c>
      <c r="F14" s="147" t="str">
        <f t="shared" si="1"/>
        <v>AG -3--AC -</v>
      </c>
      <c r="G14" s="134" t="s">
        <v>703</v>
      </c>
      <c r="H14" s="134"/>
      <c r="I14" s="143" t="str">
        <f t="shared" si="2"/>
        <v xml:space="preserve">- E- - </v>
      </c>
      <c r="J14" s="134"/>
      <c r="K14" s="134" t="s">
        <v>696</v>
      </c>
      <c r="L14" s="134"/>
      <c r="M14" s="134"/>
      <c r="N14" s="143" t="str">
        <f t="shared" si="3"/>
        <v xml:space="preserve">O  </v>
      </c>
      <c r="O14" s="134" t="s">
        <v>699</v>
      </c>
      <c r="P14" s="134"/>
      <c r="Q14" s="143" t="str">
        <f t="shared" si="4"/>
        <v xml:space="preserve">F   </v>
      </c>
      <c r="R14" s="134" t="s">
        <v>557</v>
      </c>
      <c r="S14" s="134"/>
    </row>
    <row r="15" spans="1:19">
      <c r="A15" s="133" t="s">
        <v>711</v>
      </c>
      <c r="B15" s="134">
        <v>7010</v>
      </c>
      <c r="C15" s="134">
        <v>34.049999999999997</v>
      </c>
      <c r="D15" s="133" t="s">
        <v>332</v>
      </c>
      <c r="E15" s="133" t="str">
        <f t="shared" si="0"/>
        <v>7010-34.05</v>
      </c>
      <c r="F15" s="147" t="str">
        <f t="shared" si="1"/>
        <v>AG -3--AC -2</v>
      </c>
      <c r="G15" s="134">
        <v>3</v>
      </c>
      <c r="H15" s="134">
        <v>2</v>
      </c>
      <c r="I15" s="143" t="str">
        <f t="shared" si="2"/>
        <v xml:space="preserve">- E- - </v>
      </c>
      <c r="J15" s="134"/>
      <c r="K15" s="134" t="s">
        <v>696</v>
      </c>
      <c r="L15" s="134"/>
      <c r="M15" s="134"/>
      <c r="N15" s="143" t="str">
        <f t="shared" si="3"/>
        <v xml:space="preserve">O  </v>
      </c>
      <c r="O15" s="134" t="s">
        <v>699</v>
      </c>
      <c r="P15" s="134"/>
      <c r="Q15" s="143" t="str">
        <f t="shared" si="4"/>
        <v xml:space="preserve">F   </v>
      </c>
      <c r="R15" s="134" t="s">
        <v>557</v>
      </c>
      <c r="S15" s="134"/>
    </row>
    <row r="16" spans="1:19">
      <c r="A16" s="133" t="s">
        <v>711</v>
      </c>
      <c r="B16" s="134">
        <v>7010</v>
      </c>
      <c r="C16" s="134">
        <v>52</v>
      </c>
      <c r="D16" s="133" t="s">
        <v>714</v>
      </c>
      <c r="E16" s="133" t="str">
        <f t="shared" si="0"/>
        <v>7010-52</v>
      </c>
      <c r="F16" s="147" t="str">
        <f t="shared" si="1"/>
        <v>AG ---AC -</v>
      </c>
      <c r="G16" s="134"/>
      <c r="H16" s="134"/>
      <c r="I16" s="143" t="str">
        <f t="shared" si="2"/>
        <v xml:space="preserve">- - - </v>
      </c>
      <c r="J16" s="134"/>
      <c r="K16" s="134"/>
      <c r="L16" s="134"/>
      <c r="M16" s="134"/>
      <c r="N16" s="143" t="str">
        <f t="shared" si="3"/>
        <v xml:space="preserve">  </v>
      </c>
      <c r="O16" s="134"/>
      <c r="P16" s="134"/>
      <c r="Q16" s="143" t="str">
        <f t="shared" si="4"/>
        <v xml:space="preserve">   </v>
      </c>
      <c r="R16" s="134"/>
      <c r="S16" s="134"/>
    </row>
    <row r="17" spans="1:19">
      <c r="A17" s="133" t="s">
        <v>711</v>
      </c>
      <c r="B17" s="134">
        <v>7010</v>
      </c>
      <c r="C17" s="134">
        <v>52.01</v>
      </c>
      <c r="D17" s="151" t="s">
        <v>295</v>
      </c>
      <c r="E17" s="133" t="str">
        <f t="shared" si="0"/>
        <v>7010-52.01</v>
      </c>
      <c r="F17" s="147" t="str">
        <f t="shared" si="1"/>
        <v>AG -3--AC -4</v>
      </c>
      <c r="G17" s="134">
        <v>3</v>
      </c>
      <c r="H17" s="134">
        <v>4</v>
      </c>
      <c r="I17" s="143" t="str">
        <f t="shared" si="2"/>
        <v>- - M- S</v>
      </c>
      <c r="J17" s="134"/>
      <c r="K17" s="134"/>
      <c r="L17" s="134" t="s">
        <v>705</v>
      </c>
      <c r="M17" s="134" t="s">
        <v>698</v>
      </c>
      <c r="N17" s="143" t="str">
        <f t="shared" si="3"/>
        <v xml:space="preserve">O  </v>
      </c>
      <c r="O17" s="134" t="s">
        <v>699</v>
      </c>
      <c r="P17" s="134"/>
      <c r="Q17" s="143" t="str">
        <f t="shared" si="4"/>
        <v>F   D</v>
      </c>
      <c r="R17" s="134" t="s">
        <v>557</v>
      </c>
      <c r="S17" s="134" t="s">
        <v>128</v>
      </c>
    </row>
    <row r="18" spans="1:19">
      <c r="A18" s="133" t="s">
        <v>711</v>
      </c>
      <c r="B18" s="134">
        <v>7010</v>
      </c>
      <c r="C18" s="134">
        <v>53</v>
      </c>
      <c r="D18" s="133" t="s">
        <v>715</v>
      </c>
      <c r="E18" s="133" t="str">
        <f t="shared" si="0"/>
        <v>7010-53</v>
      </c>
      <c r="F18" s="147" t="str">
        <f t="shared" si="1"/>
        <v>AG ---AC -</v>
      </c>
      <c r="G18" s="134"/>
      <c r="H18" s="134"/>
      <c r="I18" s="143" t="str">
        <f t="shared" si="2"/>
        <v xml:space="preserve">- - - </v>
      </c>
      <c r="J18" s="134"/>
      <c r="K18" s="134"/>
      <c r="L18" s="134"/>
      <c r="M18" s="134"/>
      <c r="N18" s="143" t="str">
        <f t="shared" si="3"/>
        <v xml:space="preserve">  </v>
      </c>
      <c r="O18" s="134"/>
      <c r="P18" s="134"/>
      <c r="Q18" s="143" t="str">
        <f t="shared" si="4"/>
        <v xml:space="preserve">   </v>
      </c>
      <c r="R18" s="134"/>
      <c r="S18" s="134"/>
    </row>
    <row r="19" spans="1:19">
      <c r="A19" s="133" t="s">
        <v>711</v>
      </c>
      <c r="B19" s="134">
        <v>7010</v>
      </c>
      <c r="C19" s="134">
        <v>53.02</v>
      </c>
      <c r="D19" s="133" t="s">
        <v>296</v>
      </c>
      <c r="E19" s="133" t="str">
        <f t="shared" si="0"/>
        <v>7010-53.02</v>
      </c>
      <c r="F19" s="147" t="str">
        <f t="shared" si="1"/>
        <v>AG -3--AC -9</v>
      </c>
      <c r="G19" s="134">
        <v>3</v>
      </c>
      <c r="H19" s="134">
        <v>9</v>
      </c>
      <c r="I19" s="143" t="str">
        <f t="shared" si="2"/>
        <v xml:space="preserve">CT- - D- </v>
      </c>
      <c r="J19" s="134" t="s">
        <v>695</v>
      </c>
      <c r="K19" s="134"/>
      <c r="L19" s="134" t="s">
        <v>128</v>
      </c>
      <c r="M19" s="134"/>
      <c r="N19" s="143" t="str">
        <f t="shared" si="3"/>
        <v xml:space="preserve">O  </v>
      </c>
      <c r="O19" s="134" t="s">
        <v>699</v>
      </c>
      <c r="P19" s="134"/>
      <c r="Q19" s="143" t="str">
        <f t="shared" si="4"/>
        <v xml:space="preserve">   D</v>
      </c>
      <c r="R19" s="134"/>
      <c r="S19" s="134" t="s">
        <v>128</v>
      </c>
    </row>
    <row r="20" spans="1:19">
      <c r="A20" s="133" t="s">
        <v>711</v>
      </c>
      <c r="B20" s="134">
        <v>7010</v>
      </c>
      <c r="C20" s="134">
        <v>53.03</v>
      </c>
      <c r="D20" s="133" t="s">
        <v>297</v>
      </c>
      <c r="E20" s="133" t="str">
        <f t="shared" si="0"/>
        <v>7010-53.03</v>
      </c>
      <c r="F20" s="147" t="str">
        <f t="shared" si="1"/>
        <v>AG -3--AC -9</v>
      </c>
      <c r="G20" s="134">
        <v>3</v>
      </c>
      <c r="H20" s="134">
        <v>9</v>
      </c>
      <c r="I20" s="143" t="str">
        <f t="shared" si="2"/>
        <v xml:space="preserve">CT- - D- </v>
      </c>
      <c r="J20" s="134" t="s">
        <v>695</v>
      </c>
      <c r="K20" s="134"/>
      <c r="L20" s="134" t="s">
        <v>128</v>
      </c>
      <c r="M20" s="134"/>
      <c r="N20" s="143" t="str">
        <f t="shared" si="3"/>
        <v xml:space="preserve">O  </v>
      </c>
      <c r="O20" s="134" t="s">
        <v>699</v>
      </c>
      <c r="P20" s="134"/>
      <c r="Q20" s="143" t="str">
        <f t="shared" si="4"/>
        <v xml:space="preserve">   D</v>
      </c>
      <c r="R20" s="134"/>
      <c r="S20" s="134" t="s">
        <v>128</v>
      </c>
    </row>
    <row r="21" spans="1:19">
      <c r="A21" s="133" t="s">
        <v>711</v>
      </c>
      <c r="B21" s="134">
        <v>7010</v>
      </c>
      <c r="C21" s="134">
        <v>53.04</v>
      </c>
      <c r="D21" s="133" t="s">
        <v>298</v>
      </c>
      <c r="E21" s="133" t="str">
        <f t="shared" si="0"/>
        <v>7010-53.04</v>
      </c>
      <c r="F21" s="147" t="str">
        <f t="shared" si="1"/>
        <v>AG -3--AC -9</v>
      </c>
      <c r="G21" s="134">
        <v>3</v>
      </c>
      <c r="H21" s="134">
        <v>9</v>
      </c>
      <c r="I21" s="143" t="str">
        <f t="shared" si="2"/>
        <v xml:space="preserve">CT- - M- </v>
      </c>
      <c r="J21" s="134" t="s">
        <v>695</v>
      </c>
      <c r="K21" s="134"/>
      <c r="L21" s="134" t="s">
        <v>705</v>
      </c>
      <c r="M21" s="134"/>
      <c r="N21" s="143" t="str">
        <f t="shared" si="3"/>
        <v xml:space="preserve">O  </v>
      </c>
      <c r="O21" s="134" t="s">
        <v>699</v>
      </c>
      <c r="P21" s="134"/>
      <c r="Q21" s="143" t="str">
        <f t="shared" si="4"/>
        <v xml:space="preserve">F   </v>
      </c>
      <c r="R21" s="134" t="s">
        <v>557</v>
      </c>
      <c r="S21" s="134"/>
    </row>
    <row r="22" spans="1:19">
      <c r="A22" s="133"/>
      <c r="B22" s="134"/>
      <c r="C22" s="134"/>
      <c r="D22" s="133"/>
      <c r="E22" s="133" t="str">
        <f t="shared" si="0"/>
        <v>-</v>
      </c>
      <c r="F22" s="147" t="str">
        <f t="shared" si="1"/>
        <v>AG ---AC -</v>
      </c>
      <c r="G22" s="134"/>
      <c r="H22" s="134"/>
      <c r="I22" s="143" t="str">
        <f t="shared" si="2"/>
        <v xml:space="preserve">- - - </v>
      </c>
      <c r="J22" s="134"/>
      <c r="K22" s="134"/>
      <c r="L22" s="134"/>
      <c r="M22" s="134"/>
      <c r="N22" s="143" t="str">
        <f t="shared" si="3"/>
        <v xml:space="preserve">  </v>
      </c>
      <c r="O22" s="134"/>
      <c r="P22" s="134"/>
      <c r="Q22" s="143" t="str">
        <f t="shared" si="4"/>
        <v xml:space="preserve">   </v>
      </c>
      <c r="R22" s="134"/>
      <c r="S22" s="134"/>
    </row>
    <row r="23" spans="1:19">
      <c r="A23" s="133" t="s">
        <v>74</v>
      </c>
      <c r="B23" s="134">
        <v>7110</v>
      </c>
      <c r="C23" s="134" t="s">
        <v>716</v>
      </c>
      <c r="D23" s="133" t="s">
        <v>717</v>
      </c>
      <c r="E23" s="133" t="str">
        <f t="shared" si="0"/>
        <v>7110-02</v>
      </c>
      <c r="F23" s="147" t="str">
        <f t="shared" si="1"/>
        <v>AG ---AC -</v>
      </c>
      <c r="G23" s="134"/>
      <c r="H23" s="134"/>
      <c r="I23" s="143" t="str">
        <f t="shared" si="2"/>
        <v xml:space="preserve">- - - </v>
      </c>
      <c r="J23" s="134"/>
      <c r="K23" s="134"/>
      <c r="L23" s="134"/>
      <c r="M23" s="134"/>
      <c r="N23" s="143" t="str">
        <f t="shared" si="3"/>
        <v xml:space="preserve">  </v>
      </c>
      <c r="O23" s="134"/>
      <c r="P23" s="134"/>
      <c r="Q23" s="143" t="str">
        <f t="shared" si="4"/>
        <v xml:space="preserve">   </v>
      </c>
      <c r="R23" s="134"/>
      <c r="S23" s="134"/>
    </row>
    <row r="24" spans="1:19">
      <c r="A24" s="133" t="s">
        <v>74</v>
      </c>
      <c r="B24" s="134">
        <v>7110</v>
      </c>
      <c r="C24" s="134" t="s">
        <v>718</v>
      </c>
      <c r="D24" s="133" t="s">
        <v>719</v>
      </c>
      <c r="E24" s="133" t="str">
        <f t="shared" si="0"/>
        <v>7110-02.11</v>
      </c>
      <c r="F24" s="147" t="str">
        <f t="shared" si="1"/>
        <v>AG -3--AC -8</v>
      </c>
      <c r="G24" s="134" t="s">
        <v>703</v>
      </c>
      <c r="H24" s="134" t="s">
        <v>704</v>
      </c>
      <c r="I24" s="143" t="str">
        <f t="shared" si="2"/>
        <v xml:space="preserve">CT- - M- </v>
      </c>
      <c r="J24" s="134" t="s">
        <v>695</v>
      </c>
      <c r="K24" s="134"/>
      <c r="L24" s="134" t="s">
        <v>705</v>
      </c>
      <c r="M24" s="134"/>
      <c r="N24" s="143" t="str">
        <f t="shared" si="3"/>
        <v xml:space="preserve">O  </v>
      </c>
      <c r="O24" s="134" t="s">
        <v>699</v>
      </c>
      <c r="P24" s="134"/>
      <c r="Q24" s="143" t="str">
        <f t="shared" si="4"/>
        <v xml:space="preserve">F   </v>
      </c>
      <c r="R24" s="134" t="s">
        <v>557</v>
      </c>
      <c r="S24" s="134"/>
    </row>
    <row r="25" spans="1:19">
      <c r="A25" s="133" t="s">
        <v>74</v>
      </c>
      <c r="B25" s="134">
        <v>7110</v>
      </c>
      <c r="C25" s="134">
        <v>34</v>
      </c>
      <c r="D25" s="133" t="s">
        <v>709</v>
      </c>
      <c r="E25" s="133" t="str">
        <f t="shared" si="0"/>
        <v>7110-34</v>
      </c>
      <c r="F25" s="147" t="str">
        <f t="shared" si="1"/>
        <v>AG ---AC -</v>
      </c>
      <c r="G25" s="134"/>
      <c r="H25" s="134"/>
      <c r="I25" s="143" t="str">
        <f t="shared" si="2"/>
        <v xml:space="preserve">- - - </v>
      </c>
      <c r="J25" s="134"/>
      <c r="K25" s="134"/>
      <c r="L25" s="134"/>
      <c r="M25" s="134"/>
      <c r="N25" s="143" t="str">
        <f t="shared" si="3"/>
        <v xml:space="preserve">  </v>
      </c>
      <c r="O25" s="134"/>
      <c r="P25" s="134"/>
      <c r="Q25" s="143" t="str">
        <f t="shared" si="4"/>
        <v xml:space="preserve">   </v>
      </c>
      <c r="R25" s="134"/>
      <c r="S25" s="134"/>
    </row>
    <row r="26" spans="1:19">
      <c r="A26" s="133" t="s">
        <v>74</v>
      </c>
      <c r="B26" s="134">
        <v>7110</v>
      </c>
      <c r="C26" s="134">
        <v>34.03</v>
      </c>
      <c r="D26" s="133" t="s">
        <v>230</v>
      </c>
      <c r="E26" s="133" t="str">
        <f t="shared" si="0"/>
        <v>7110-34.03</v>
      </c>
      <c r="F26" s="147" t="str">
        <f t="shared" si="1"/>
        <v>AG -3--AC -</v>
      </c>
      <c r="G26" s="134">
        <v>3</v>
      </c>
      <c r="H26" s="134"/>
      <c r="I26" s="143" t="str">
        <f t="shared" si="2"/>
        <v xml:space="preserve">- E- - </v>
      </c>
      <c r="J26" s="134"/>
      <c r="K26" s="134" t="s">
        <v>696</v>
      </c>
      <c r="L26" s="134"/>
      <c r="M26" s="134"/>
      <c r="N26" s="143" t="str">
        <f t="shared" si="3"/>
        <v xml:space="preserve">O  </v>
      </c>
      <c r="O26" s="134" t="s">
        <v>699</v>
      </c>
      <c r="P26" s="134"/>
      <c r="Q26" s="143" t="str">
        <f t="shared" si="4"/>
        <v xml:space="preserve">F   </v>
      </c>
      <c r="R26" s="134" t="s">
        <v>557</v>
      </c>
      <c r="S26" s="134"/>
    </row>
    <row r="27" spans="1:19">
      <c r="A27" s="133"/>
      <c r="B27" s="134"/>
      <c r="C27" s="134"/>
      <c r="D27" s="133"/>
      <c r="E27" s="133" t="str">
        <f t="shared" si="0"/>
        <v>-</v>
      </c>
      <c r="F27" s="147" t="str">
        <f t="shared" si="1"/>
        <v>AG ---AC -</v>
      </c>
      <c r="G27" s="134"/>
      <c r="H27" s="134"/>
      <c r="I27" s="143" t="str">
        <f t="shared" si="2"/>
        <v xml:space="preserve">- - - </v>
      </c>
      <c r="J27" s="134"/>
      <c r="K27" s="134"/>
      <c r="L27" s="134"/>
      <c r="M27" s="134"/>
      <c r="N27" s="143" t="str">
        <f t="shared" si="3"/>
        <v xml:space="preserve">  </v>
      </c>
      <c r="O27" s="134"/>
      <c r="P27" s="134"/>
      <c r="Q27" s="143" t="str">
        <f t="shared" si="4"/>
        <v xml:space="preserve">   </v>
      </c>
      <c r="R27" s="134"/>
      <c r="S27" s="134"/>
    </row>
    <row r="28" spans="1:19">
      <c r="A28" s="133" t="s">
        <v>720</v>
      </c>
      <c r="B28" s="134">
        <v>7111</v>
      </c>
      <c r="C28" s="134">
        <v>14</v>
      </c>
      <c r="D28" s="133" t="s">
        <v>721</v>
      </c>
      <c r="E28" s="133" t="str">
        <f t="shared" si="0"/>
        <v>7111-14</v>
      </c>
      <c r="F28" s="147" t="str">
        <f t="shared" si="1"/>
        <v>AG ---AC -</v>
      </c>
      <c r="G28" s="134"/>
      <c r="H28" s="134"/>
      <c r="I28" s="143" t="str">
        <f t="shared" si="2"/>
        <v xml:space="preserve">- - - </v>
      </c>
      <c r="J28" s="134"/>
      <c r="K28" s="134"/>
      <c r="L28" s="134"/>
      <c r="M28" s="134"/>
      <c r="N28" s="143" t="str">
        <f t="shared" si="3"/>
        <v xml:space="preserve">  </v>
      </c>
      <c r="O28" s="134"/>
      <c r="P28" s="134"/>
      <c r="Q28" s="143" t="str">
        <f t="shared" si="4"/>
        <v xml:space="preserve">   </v>
      </c>
      <c r="R28" s="134"/>
      <c r="S28" s="134"/>
    </row>
    <row r="29" spans="1:19">
      <c r="A29" s="133" t="s">
        <v>720</v>
      </c>
      <c r="B29" s="134">
        <v>7111</v>
      </c>
      <c r="C29" s="134">
        <v>14.01</v>
      </c>
      <c r="D29" s="133" t="s">
        <v>23</v>
      </c>
      <c r="E29" s="133" t="str">
        <f t="shared" si="0"/>
        <v>7111-14.01</v>
      </c>
      <c r="F29" s="147" t="str">
        <f t="shared" si="1"/>
        <v>AG -3--AC -18</v>
      </c>
      <c r="G29" s="134" t="s">
        <v>703</v>
      </c>
      <c r="H29" s="134" t="s">
        <v>722</v>
      </c>
      <c r="I29" s="143" t="str">
        <f t="shared" si="2"/>
        <v xml:space="preserve">CT- - D- </v>
      </c>
      <c r="J29" s="134" t="s">
        <v>695</v>
      </c>
      <c r="K29" s="134"/>
      <c r="L29" s="134" t="s">
        <v>128</v>
      </c>
      <c r="M29" s="134"/>
      <c r="N29" s="143" t="str">
        <f t="shared" si="3"/>
        <v xml:space="preserve">  C</v>
      </c>
      <c r="O29" s="134"/>
      <c r="P29" s="134" t="s">
        <v>127</v>
      </c>
      <c r="Q29" s="143" t="str">
        <f t="shared" si="4"/>
        <v xml:space="preserve">   D</v>
      </c>
      <c r="R29" s="134"/>
      <c r="S29" s="134" t="s">
        <v>128</v>
      </c>
    </row>
    <row r="30" spans="1:19">
      <c r="A30" s="133" t="s">
        <v>720</v>
      </c>
      <c r="B30" s="134">
        <v>7111</v>
      </c>
      <c r="C30" s="134">
        <v>23</v>
      </c>
      <c r="D30" s="133" t="s">
        <v>723</v>
      </c>
      <c r="E30" s="133" t="str">
        <f t="shared" si="0"/>
        <v>7111-23</v>
      </c>
      <c r="F30" s="147" t="str">
        <f t="shared" si="1"/>
        <v>AG -3--AC -18</v>
      </c>
      <c r="G30" s="134" t="s">
        <v>703</v>
      </c>
      <c r="H30" s="134" t="s">
        <v>722</v>
      </c>
      <c r="I30" s="143" t="str">
        <f t="shared" si="2"/>
        <v>- - M- S</v>
      </c>
      <c r="J30" s="134"/>
      <c r="K30" s="134"/>
      <c r="L30" s="134" t="s">
        <v>705</v>
      </c>
      <c r="M30" s="134" t="s">
        <v>698</v>
      </c>
      <c r="N30" s="143" t="str">
        <f t="shared" si="3"/>
        <v xml:space="preserve">O  </v>
      </c>
      <c r="O30" s="134" t="s">
        <v>699</v>
      </c>
      <c r="P30" s="134"/>
      <c r="Q30" s="143" t="str">
        <f t="shared" si="4"/>
        <v xml:space="preserve">F   </v>
      </c>
      <c r="R30" s="134" t="s">
        <v>557</v>
      </c>
      <c r="S30" s="134"/>
    </row>
    <row r="31" spans="1:19">
      <c r="A31" s="133" t="s">
        <v>720</v>
      </c>
      <c r="B31" s="134">
        <v>7111</v>
      </c>
      <c r="C31" s="134" t="s">
        <v>712</v>
      </c>
      <c r="D31" s="133" t="s">
        <v>709</v>
      </c>
      <c r="E31" s="133" t="str">
        <f t="shared" si="0"/>
        <v>7111-34</v>
      </c>
      <c r="F31" s="147" t="str">
        <f t="shared" si="1"/>
        <v>AG ---AC -</v>
      </c>
      <c r="G31" s="134"/>
      <c r="H31" s="134"/>
      <c r="I31" s="143" t="str">
        <f t="shared" si="2"/>
        <v xml:space="preserve">- - - </v>
      </c>
      <c r="J31" s="134"/>
      <c r="K31" s="134"/>
      <c r="L31" s="134"/>
      <c r="M31" s="134"/>
      <c r="N31" s="143" t="str">
        <f t="shared" si="3"/>
        <v xml:space="preserve">  </v>
      </c>
      <c r="O31" s="134"/>
      <c r="P31" s="134"/>
      <c r="Q31" s="143" t="str">
        <f t="shared" si="4"/>
        <v xml:space="preserve">   </v>
      </c>
      <c r="R31" s="134"/>
      <c r="S31" s="134"/>
    </row>
    <row r="32" spans="1:19">
      <c r="A32" s="133" t="s">
        <v>720</v>
      </c>
      <c r="B32" s="134">
        <v>7111</v>
      </c>
      <c r="C32" s="134">
        <v>34.03</v>
      </c>
      <c r="D32" s="133" t="s">
        <v>713</v>
      </c>
      <c r="E32" s="133" t="str">
        <f t="shared" si="0"/>
        <v>7111-34.03</v>
      </c>
      <c r="F32" s="147" t="str">
        <f t="shared" si="1"/>
        <v>AG -2--AC -</v>
      </c>
      <c r="G32" s="134">
        <v>2</v>
      </c>
      <c r="H32" s="134"/>
      <c r="I32" s="143" t="str">
        <f t="shared" si="2"/>
        <v xml:space="preserve">- E- - </v>
      </c>
      <c r="J32" s="134"/>
      <c r="K32" s="134" t="s">
        <v>696</v>
      </c>
      <c r="L32" s="134"/>
      <c r="M32" s="134"/>
      <c r="N32" s="143" t="str">
        <f t="shared" si="3"/>
        <v xml:space="preserve">O  </v>
      </c>
      <c r="O32" s="134" t="s">
        <v>699</v>
      </c>
      <c r="P32" s="134"/>
      <c r="Q32" s="143" t="str">
        <f t="shared" si="4"/>
        <v xml:space="preserve">F   </v>
      </c>
      <c r="R32" s="134" t="s">
        <v>557</v>
      </c>
      <c r="S32" s="134"/>
    </row>
    <row r="33" spans="1:19">
      <c r="A33" s="133"/>
      <c r="B33" s="134"/>
      <c r="C33" s="134"/>
      <c r="D33" s="133"/>
      <c r="E33" s="133" t="str">
        <f t="shared" si="0"/>
        <v>-</v>
      </c>
      <c r="F33" s="147" t="str">
        <f t="shared" si="1"/>
        <v>AG ---AC -</v>
      </c>
      <c r="G33" s="134"/>
      <c r="H33" s="134"/>
      <c r="I33" s="143" t="str">
        <f t="shared" si="2"/>
        <v xml:space="preserve">- - - </v>
      </c>
      <c r="J33" s="134"/>
      <c r="K33" s="134"/>
      <c r="L33" s="134"/>
      <c r="M33" s="134"/>
      <c r="N33" s="143" t="str">
        <f t="shared" si="3"/>
        <v xml:space="preserve">  </v>
      </c>
      <c r="O33" s="134"/>
      <c r="P33" s="134"/>
      <c r="Q33" s="143" t="str">
        <f t="shared" si="4"/>
        <v xml:space="preserve">   </v>
      </c>
      <c r="R33" s="134"/>
      <c r="S33" s="134"/>
    </row>
    <row r="34" spans="1:19">
      <c r="A34" s="133" t="s">
        <v>724</v>
      </c>
      <c r="B34" s="134">
        <v>7112</v>
      </c>
      <c r="C34" s="134" t="s">
        <v>566</v>
      </c>
      <c r="D34" s="133" t="s">
        <v>725</v>
      </c>
      <c r="E34" s="133" t="str">
        <f t="shared" si="0"/>
        <v>7112-01</v>
      </c>
      <c r="F34" s="147" t="str">
        <f t="shared" si="1"/>
        <v>AG ---AC -</v>
      </c>
      <c r="G34" s="134"/>
      <c r="H34" s="134"/>
      <c r="I34" s="143" t="str">
        <f t="shared" si="2"/>
        <v xml:space="preserve">- - - </v>
      </c>
      <c r="J34" s="134"/>
      <c r="K34" s="134"/>
      <c r="L34" s="134"/>
      <c r="M34" s="134"/>
      <c r="N34" s="143" t="str">
        <f t="shared" si="3"/>
        <v xml:space="preserve">  </v>
      </c>
      <c r="O34" s="134"/>
      <c r="P34" s="134"/>
      <c r="Q34" s="143" t="str">
        <f t="shared" si="4"/>
        <v xml:space="preserve">   </v>
      </c>
      <c r="R34" s="134"/>
      <c r="S34" s="134"/>
    </row>
    <row r="35" spans="1:19">
      <c r="A35" s="133" t="s">
        <v>724</v>
      </c>
      <c r="B35" s="134">
        <v>7112</v>
      </c>
      <c r="C35" s="134" t="s">
        <v>660</v>
      </c>
      <c r="D35" s="133" t="s">
        <v>726</v>
      </c>
      <c r="E35" s="133" t="str">
        <f t="shared" si="0"/>
        <v>7112-01.01</v>
      </c>
      <c r="F35" s="147" t="str">
        <f t="shared" si="1"/>
        <v>AG -3--AC -18</v>
      </c>
      <c r="G35" s="134">
        <v>3</v>
      </c>
      <c r="H35" s="134">
        <v>18</v>
      </c>
      <c r="I35" s="143" t="str">
        <f t="shared" si="2"/>
        <v>- - M- S</v>
      </c>
      <c r="J35" s="134"/>
      <c r="K35" s="134"/>
      <c r="L35" s="134" t="s">
        <v>705</v>
      </c>
      <c r="M35" s="134" t="s">
        <v>698</v>
      </c>
      <c r="N35" s="143" t="str">
        <f t="shared" si="3"/>
        <v xml:space="preserve">O  </v>
      </c>
      <c r="O35" s="134" t="s">
        <v>699</v>
      </c>
      <c r="P35" s="134"/>
      <c r="Q35" s="143" t="str">
        <f t="shared" si="4"/>
        <v xml:space="preserve">F   </v>
      </c>
      <c r="R35" s="134" t="s">
        <v>557</v>
      </c>
      <c r="S35" s="134"/>
    </row>
    <row r="36" spans="1:19">
      <c r="A36" s="133" t="s">
        <v>724</v>
      </c>
      <c r="B36" s="134">
        <v>7112</v>
      </c>
      <c r="C36" s="134" t="s">
        <v>661</v>
      </c>
      <c r="D36" s="133" t="s">
        <v>727</v>
      </c>
      <c r="E36" s="133" t="str">
        <f t="shared" si="0"/>
        <v>7112-01.02</v>
      </c>
      <c r="F36" s="147" t="str">
        <f t="shared" si="1"/>
        <v>AG -3--AC -18</v>
      </c>
      <c r="G36" s="134">
        <v>3</v>
      </c>
      <c r="H36" s="134">
        <v>18</v>
      </c>
      <c r="I36" s="143" t="str">
        <f t="shared" si="2"/>
        <v>- - M- S</v>
      </c>
      <c r="J36" s="134"/>
      <c r="K36" s="134"/>
      <c r="L36" s="134" t="s">
        <v>705</v>
      </c>
      <c r="M36" s="134" t="s">
        <v>698</v>
      </c>
      <c r="N36" s="143" t="str">
        <f t="shared" si="3"/>
        <v xml:space="preserve">O  </v>
      </c>
      <c r="O36" s="134" t="s">
        <v>699</v>
      </c>
      <c r="P36" s="134"/>
      <c r="Q36" s="143" t="str">
        <f t="shared" si="4"/>
        <v xml:space="preserve">F   </v>
      </c>
      <c r="R36" s="134" t="s">
        <v>557</v>
      </c>
      <c r="S36" s="134"/>
    </row>
    <row r="37" spans="1:19">
      <c r="A37" s="133" t="s">
        <v>724</v>
      </c>
      <c r="B37" s="134">
        <v>7112</v>
      </c>
      <c r="C37" s="134" t="s">
        <v>662</v>
      </c>
      <c r="D37" s="133" t="s">
        <v>414</v>
      </c>
      <c r="E37" s="133" t="str">
        <f t="shared" si="0"/>
        <v>7112-01.03</v>
      </c>
      <c r="F37" s="147" t="str">
        <f t="shared" si="1"/>
        <v>AG -3--AC -18</v>
      </c>
      <c r="G37" s="134">
        <v>3</v>
      </c>
      <c r="H37" s="134">
        <v>18</v>
      </c>
      <c r="I37" s="143" t="str">
        <f t="shared" si="2"/>
        <v>- - M- S</v>
      </c>
      <c r="J37" s="134"/>
      <c r="K37" s="134"/>
      <c r="L37" s="134" t="s">
        <v>705</v>
      </c>
      <c r="M37" s="134" t="s">
        <v>698</v>
      </c>
      <c r="N37" s="143" t="str">
        <f t="shared" si="3"/>
        <v xml:space="preserve">O  </v>
      </c>
      <c r="O37" s="134" t="s">
        <v>699</v>
      </c>
      <c r="P37" s="134"/>
      <c r="Q37" s="143" t="str">
        <f t="shared" si="4"/>
        <v xml:space="preserve">F   </v>
      </c>
      <c r="R37" s="134" t="s">
        <v>557</v>
      </c>
      <c r="S37" s="134"/>
    </row>
    <row r="38" spans="1:19">
      <c r="A38" s="133" t="s">
        <v>724</v>
      </c>
      <c r="B38" s="134">
        <v>7112</v>
      </c>
      <c r="C38" s="134" t="s">
        <v>663</v>
      </c>
      <c r="D38" s="133" t="s">
        <v>415</v>
      </c>
      <c r="E38" s="133" t="str">
        <f t="shared" si="0"/>
        <v>7112-01.04</v>
      </c>
      <c r="F38" s="147" t="str">
        <f t="shared" si="1"/>
        <v>AG -3--AC -18</v>
      </c>
      <c r="G38" s="134">
        <v>3</v>
      </c>
      <c r="H38" s="134">
        <v>18</v>
      </c>
      <c r="I38" s="143" t="str">
        <f t="shared" si="2"/>
        <v>- - M- S</v>
      </c>
      <c r="J38" s="134"/>
      <c r="K38" s="134"/>
      <c r="L38" s="134" t="s">
        <v>705</v>
      </c>
      <c r="M38" s="134" t="s">
        <v>698</v>
      </c>
      <c r="N38" s="143" t="str">
        <f t="shared" si="3"/>
        <v xml:space="preserve">O  </v>
      </c>
      <c r="O38" s="134" t="s">
        <v>699</v>
      </c>
      <c r="P38" s="134"/>
      <c r="Q38" s="143" t="str">
        <f t="shared" si="4"/>
        <v xml:space="preserve">F   </v>
      </c>
      <c r="R38" s="134" t="s">
        <v>557</v>
      </c>
      <c r="S38" s="134"/>
    </row>
    <row r="39" spans="1:19">
      <c r="A39" s="133" t="s">
        <v>724</v>
      </c>
      <c r="B39" s="134">
        <v>7112</v>
      </c>
      <c r="C39" s="134" t="s">
        <v>664</v>
      </c>
      <c r="D39" s="133" t="s">
        <v>728</v>
      </c>
      <c r="E39" s="133" t="str">
        <f t="shared" si="0"/>
        <v>7112-01.05</v>
      </c>
      <c r="F39" s="147" t="str">
        <f t="shared" si="1"/>
        <v>AG -3--AC -18</v>
      </c>
      <c r="G39" s="134">
        <v>3</v>
      </c>
      <c r="H39" s="134">
        <v>18</v>
      </c>
      <c r="I39" s="143" t="str">
        <f t="shared" si="2"/>
        <v>- - M- S</v>
      </c>
      <c r="J39" s="134"/>
      <c r="K39" s="134"/>
      <c r="L39" s="134" t="s">
        <v>705</v>
      </c>
      <c r="M39" s="134" t="s">
        <v>698</v>
      </c>
      <c r="N39" s="143" t="str">
        <f t="shared" si="3"/>
        <v xml:space="preserve">O  </v>
      </c>
      <c r="O39" s="134" t="s">
        <v>699</v>
      </c>
      <c r="P39" s="134"/>
      <c r="Q39" s="143" t="str">
        <f t="shared" si="4"/>
        <v xml:space="preserve">F   </v>
      </c>
      <c r="R39" s="134" t="s">
        <v>557</v>
      </c>
      <c r="S39" s="134"/>
    </row>
    <row r="40" spans="1:19">
      <c r="A40" s="133" t="s">
        <v>724</v>
      </c>
      <c r="B40" s="134">
        <v>7112</v>
      </c>
      <c r="C40" s="134" t="s">
        <v>665</v>
      </c>
      <c r="D40" s="133" t="s">
        <v>455</v>
      </c>
      <c r="E40" s="133" t="str">
        <f t="shared" si="0"/>
        <v>7112-01.06</v>
      </c>
      <c r="F40" s="147" t="str">
        <f t="shared" si="1"/>
        <v>AG -3--AC -18</v>
      </c>
      <c r="G40" s="134">
        <v>3</v>
      </c>
      <c r="H40" s="134">
        <v>18</v>
      </c>
      <c r="I40" s="143" t="str">
        <f t="shared" si="2"/>
        <v>- - M- S</v>
      </c>
      <c r="J40" s="134"/>
      <c r="K40" s="134"/>
      <c r="L40" s="134" t="s">
        <v>705</v>
      </c>
      <c r="M40" s="134" t="s">
        <v>698</v>
      </c>
      <c r="N40" s="143" t="str">
        <f t="shared" si="3"/>
        <v xml:space="preserve">O  </v>
      </c>
      <c r="O40" s="134" t="s">
        <v>699</v>
      </c>
      <c r="P40" s="134"/>
      <c r="Q40" s="143" t="str">
        <f t="shared" si="4"/>
        <v xml:space="preserve">F   </v>
      </c>
      <c r="R40" s="134" t="s">
        <v>557</v>
      </c>
      <c r="S40" s="134"/>
    </row>
    <row r="41" spans="1:19">
      <c r="A41" s="133" t="s">
        <v>724</v>
      </c>
      <c r="B41" s="134">
        <v>7112</v>
      </c>
      <c r="C41" s="134" t="s">
        <v>666</v>
      </c>
      <c r="D41" s="133" t="s">
        <v>418</v>
      </c>
      <c r="E41" s="133" t="str">
        <f t="shared" si="0"/>
        <v>7112-01.07</v>
      </c>
      <c r="F41" s="147" t="str">
        <f t="shared" si="1"/>
        <v>AG -3--AC -18</v>
      </c>
      <c r="G41" s="134">
        <v>3</v>
      </c>
      <c r="H41" s="134">
        <v>18</v>
      </c>
      <c r="I41" s="143" t="str">
        <f t="shared" si="2"/>
        <v>- - M- S</v>
      </c>
      <c r="J41" s="134"/>
      <c r="K41" s="134"/>
      <c r="L41" s="134" t="s">
        <v>705</v>
      </c>
      <c r="M41" s="134" t="s">
        <v>698</v>
      </c>
      <c r="N41" s="143" t="str">
        <f t="shared" si="3"/>
        <v xml:space="preserve">O  </v>
      </c>
      <c r="O41" s="134" t="s">
        <v>699</v>
      </c>
      <c r="P41" s="134"/>
      <c r="Q41" s="143" t="str">
        <f t="shared" si="4"/>
        <v xml:space="preserve">F   </v>
      </c>
      <c r="R41" s="134" t="s">
        <v>557</v>
      </c>
      <c r="S41" s="134"/>
    </row>
    <row r="42" spans="1:19">
      <c r="A42" s="133" t="s">
        <v>724</v>
      </c>
      <c r="B42" s="134">
        <v>7112</v>
      </c>
      <c r="C42" s="134" t="s">
        <v>716</v>
      </c>
      <c r="D42" s="133" t="s">
        <v>717</v>
      </c>
      <c r="E42" s="133" t="str">
        <f t="shared" si="0"/>
        <v>7112-02</v>
      </c>
      <c r="F42" s="147" t="str">
        <f t="shared" si="1"/>
        <v>AG ---AC -</v>
      </c>
      <c r="G42" s="134"/>
      <c r="H42" s="134"/>
      <c r="I42" s="143" t="str">
        <f t="shared" si="2"/>
        <v xml:space="preserve">- - - </v>
      </c>
      <c r="J42" s="134"/>
      <c r="K42" s="134"/>
      <c r="L42" s="134"/>
      <c r="M42" s="134"/>
      <c r="N42" s="143" t="str">
        <f t="shared" si="3"/>
        <v xml:space="preserve">  </v>
      </c>
      <c r="O42" s="134"/>
      <c r="P42" s="134"/>
      <c r="Q42" s="143" t="str">
        <f t="shared" si="4"/>
        <v xml:space="preserve">   </v>
      </c>
      <c r="R42" s="134"/>
      <c r="S42" s="134"/>
    </row>
    <row r="43" spans="1:19">
      <c r="A43" s="133" t="s">
        <v>724</v>
      </c>
      <c r="B43" s="134">
        <v>7112</v>
      </c>
      <c r="C43" s="134" t="s">
        <v>729</v>
      </c>
      <c r="D43" s="133" t="s">
        <v>730</v>
      </c>
      <c r="E43" s="133" t="str">
        <f t="shared" si="0"/>
        <v>7112-02.03</v>
      </c>
      <c r="F43" s="147" t="str">
        <f t="shared" si="1"/>
        <v>AG -3--AC -8</v>
      </c>
      <c r="G43" s="134" t="s">
        <v>703</v>
      </c>
      <c r="H43" s="134" t="s">
        <v>704</v>
      </c>
      <c r="I43" s="143" t="str">
        <f t="shared" si="2"/>
        <v xml:space="preserve">CT- - M- </v>
      </c>
      <c r="J43" s="134" t="s">
        <v>695</v>
      </c>
      <c r="K43" s="134"/>
      <c r="L43" s="134" t="s">
        <v>705</v>
      </c>
      <c r="M43" s="134"/>
      <c r="N43" s="143" t="str">
        <f t="shared" si="3"/>
        <v xml:space="preserve">O  </v>
      </c>
      <c r="O43" s="134" t="s">
        <v>699</v>
      </c>
      <c r="P43" s="134"/>
      <c r="Q43" s="143" t="str">
        <f t="shared" si="4"/>
        <v xml:space="preserve">F   </v>
      </c>
      <c r="R43" s="134" t="s">
        <v>557</v>
      </c>
      <c r="S43" s="134"/>
    </row>
    <row r="44" spans="1:19">
      <c r="A44" s="133" t="s">
        <v>724</v>
      </c>
      <c r="B44" s="134">
        <v>7112</v>
      </c>
      <c r="C44" s="134" t="s">
        <v>731</v>
      </c>
      <c r="D44" s="133" t="s">
        <v>732</v>
      </c>
      <c r="E44" s="133" t="str">
        <f t="shared" si="0"/>
        <v>7112-08</v>
      </c>
      <c r="F44" s="147" t="str">
        <f t="shared" si="1"/>
        <v>AG ---AC -</v>
      </c>
      <c r="G44" s="134"/>
      <c r="H44" s="134"/>
      <c r="I44" s="143" t="str">
        <f t="shared" si="2"/>
        <v xml:space="preserve">- - - </v>
      </c>
      <c r="J44" s="134"/>
      <c r="K44" s="134"/>
      <c r="L44" s="134"/>
      <c r="M44" s="134"/>
      <c r="N44" s="143" t="str">
        <f t="shared" si="3"/>
        <v xml:space="preserve">  </v>
      </c>
      <c r="O44" s="134"/>
      <c r="P44" s="134"/>
      <c r="Q44" s="143" t="str">
        <f t="shared" si="4"/>
        <v xml:space="preserve">   </v>
      </c>
      <c r="R44" s="134"/>
      <c r="S44" s="134"/>
    </row>
    <row r="45" spans="1:19">
      <c r="A45" s="133" t="s">
        <v>724</v>
      </c>
      <c r="B45" s="134">
        <v>7112</v>
      </c>
      <c r="C45" s="134" t="s">
        <v>667</v>
      </c>
      <c r="D45" s="133" t="s">
        <v>733</v>
      </c>
      <c r="E45" s="133" t="str">
        <f t="shared" si="0"/>
        <v>7112-08.01</v>
      </c>
      <c r="F45" s="147" t="str">
        <f t="shared" si="1"/>
        <v>AG -3--AC -8</v>
      </c>
      <c r="G45" s="134" t="s">
        <v>703</v>
      </c>
      <c r="H45" s="134" t="s">
        <v>704</v>
      </c>
      <c r="I45" s="143" t="str">
        <f t="shared" si="2"/>
        <v xml:space="preserve">- E- - </v>
      </c>
      <c r="J45" s="134"/>
      <c r="K45" s="134" t="s">
        <v>696</v>
      </c>
      <c r="L45" s="134"/>
      <c r="M45" s="134"/>
      <c r="N45" s="143" t="str">
        <f t="shared" si="3"/>
        <v xml:space="preserve">O  </v>
      </c>
      <c r="O45" s="134" t="s">
        <v>699</v>
      </c>
      <c r="P45" s="134"/>
      <c r="Q45" s="143" t="str">
        <f t="shared" si="4"/>
        <v xml:space="preserve">F   </v>
      </c>
      <c r="R45" s="134" t="s">
        <v>557</v>
      </c>
      <c r="S45" s="134"/>
    </row>
    <row r="46" spans="1:19">
      <c r="A46" s="133" t="s">
        <v>724</v>
      </c>
      <c r="B46" s="134">
        <v>7112</v>
      </c>
      <c r="C46" s="134" t="s">
        <v>712</v>
      </c>
      <c r="D46" s="133" t="s">
        <v>709</v>
      </c>
      <c r="E46" s="133" t="str">
        <f t="shared" si="0"/>
        <v>7112-34</v>
      </c>
      <c r="F46" s="147" t="str">
        <f t="shared" si="1"/>
        <v>AG ---AC -</v>
      </c>
      <c r="G46" s="134"/>
      <c r="H46" s="134"/>
      <c r="I46" s="143" t="str">
        <f t="shared" si="2"/>
        <v xml:space="preserve">- - - </v>
      </c>
      <c r="J46" s="134"/>
      <c r="K46" s="134"/>
      <c r="L46" s="134"/>
      <c r="M46" s="134"/>
      <c r="N46" s="143" t="str">
        <f t="shared" si="3"/>
        <v xml:space="preserve">  </v>
      </c>
      <c r="O46" s="134"/>
      <c r="P46" s="134"/>
      <c r="Q46" s="143" t="str">
        <f t="shared" si="4"/>
        <v xml:space="preserve">   </v>
      </c>
      <c r="R46" s="134"/>
      <c r="S46" s="134"/>
    </row>
    <row r="47" spans="1:19">
      <c r="A47" s="133" t="s">
        <v>724</v>
      </c>
      <c r="B47" s="134">
        <v>7112</v>
      </c>
      <c r="C47" s="134" t="s">
        <v>657</v>
      </c>
      <c r="D47" s="133" t="s">
        <v>230</v>
      </c>
      <c r="E47" s="133" t="str">
        <f t="shared" si="0"/>
        <v>7112-34.03</v>
      </c>
      <c r="F47" s="147" t="str">
        <f t="shared" si="1"/>
        <v>AG -3--AC -</v>
      </c>
      <c r="G47" s="134" t="s">
        <v>703</v>
      </c>
      <c r="H47" s="134"/>
      <c r="I47" s="143" t="str">
        <f t="shared" si="2"/>
        <v xml:space="preserve">- E- - </v>
      </c>
      <c r="J47" s="134"/>
      <c r="K47" s="134" t="s">
        <v>696</v>
      </c>
      <c r="L47" s="134"/>
      <c r="M47" s="134"/>
      <c r="N47" s="143" t="str">
        <f t="shared" si="3"/>
        <v xml:space="preserve">O  </v>
      </c>
      <c r="O47" s="134" t="s">
        <v>699</v>
      </c>
      <c r="P47" s="134"/>
      <c r="Q47" s="143" t="str">
        <f t="shared" si="4"/>
        <v xml:space="preserve">F   </v>
      </c>
      <c r="R47" s="134" t="s">
        <v>557</v>
      </c>
      <c r="S47" s="134"/>
    </row>
    <row r="48" spans="1:19">
      <c r="A48" s="133" t="s">
        <v>724</v>
      </c>
      <c r="B48" s="134">
        <v>7112</v>
      </c>
      <c r="C48" s="134" t="s">
        <v>734</v>
      </c>
      <c r="D48" s="133" t="s">
        <v>735</v>
      </c>
      <c r="E48" s="133" t="str">
        <f t="shared" si="0"/>
        <v>7112-48</v>
      </c>
      <c r="F48" s="147" t="str">
        <f t="shared" si="1"/>
        <v>AG ---AC -</v>
      </c>
      <c r="G48" s="134"/>
      <c r="H48" s="134"/>
      <c r="I48" s="143" t="str">
        <f t="shared" si="2"/>
        <v xml:space="preserve">- - - </v>
      </c>
      <c r="J48" s="134"/>
      <c r="K48" s="134"/>
      <c r="L48" s="134"/>
      <c r="M48" s="134"/>
      <c r="N48" s="143" t="str">
        <f t="shared" si="3"/>
        <v xml:space="preserve">  </v>
      </c>
      <c r="O48" s="134"/>
      <c r="P48" s="134"/>
      <c r="Q48" s="143" t="str">
        <f t="shared" si="4"/>
        <v xml:space="preserve">   </v>
      </c>
      <c r="R48" s="134"/>
      <c r="S48" s="134"/>
    </row>
    <row r="49" spans="1:19">
      <c r="A49" s="133" t="s">
        <v>724</v>
      </c>
      <c r="B49" s="134">
        <v>7112</v>
      </c>
      <c r="C49" s="134" t="s">
        <v>668</v>
      </c>
      <c r="D49" s="133" t="s">
        <v>421</v>
      </c>
      <c r="E49" s="133" t="str">
        <f t="shared" si="0"/>
        <v>7112-48.01</v>
      </c>
      <c r="F49" s="147" t="str">
        <f t="shared" si="1"/>
        <v>AG -3--AC -18</v>
      </c>
      <c r="G49" s="134">
        <v>3</v>
      </c>
      <c r="H49" s="134">
        <v>18</v>
      </c>
      <c r="I49" s="143" t="str">
        <f t="shared" si="2"/>
        <v>- - M- S</v>
      </c>
      <c r="J49" s="134"/>
      <c r="K49" s="134"/>
      <c r="L49" s="134" t="s">
        <v>705</v>
      </c>
      <c r="M49" s="134" t="s">
        <v>698</v>
      </c>
      <c r="N49" s="143" t="str">
        <f t="shared" si="3"/>
        <v xml:space="preserve">O  </v>
      </c>
      <c r="O49" s="134" t="s">
        <v>699</v>
      </c>
      <c r="P49" s="134"/>
      <c r="Q49" s="143" t="str">
        <f t="shared" si="4"/>
        <v xml:space="preserve">F   </v>
      </c>
      <c r="R49" s="134" t="s">
        <v>557</v>
      </c>
      <c r="S49" s="134"/>
    </row>
    <row r="50" spans="1:19">
      <c r="A50" s="133" t="s">
        <v>724</v>
      </c>
      <c r="B50" s="134">
        <v>7112</v>
      </c>
      <c r="C50" s="134" t="s">
        <v>669</v>
      </c>
      <c r="D50" s="133" t="s">
        <v>736</v>
      </c>
      <c r="E50" s="133" t="str">
        <f t="shared" si="0"/>
        <v>7112-48.02</v>
      </c>
      <c r="F50" s="147" t="str">
        <f t="shared" si="1"/>
        <v>AG -3--AC -18</v>
      </c>
      <c r="G50" s="134">
        <v>3</v>
      </c>
      <c r="H50" s="134">
        <v>18</v>
      </c>
      <c r="I50" s="143" t="str">
        <f t="shared" si="2"/>
        <v>- - M- S</v>
      </c>
      <c r="J50" s="134"/>
      <c r="K50" s="134"/>
      <c r="L50" s="134" t="s">
        <v>705</v>
      </c>
      <c r="M50" s="134" t="s">
        <v>698</v>
      </c>
      <c r="N50" s="143" t="str">
        <f t="shared" si="3"/>
        <v xml:space="preserve">O  </v>
      </c>
      <c r="O50" s="134" t="s">
        <v>699</v>
      </c>
      <c r="P50" s="134"/>
      <c r="Q50" s="143" t="str">
        <f t="shared" si="4"/>
        <v xml:space="preserve">F   </v>
      </c>
      <c r="R50" s="134" t="s">
        <v>557</v>
      </c>
      <c r="S50" s="134"/>
    </row>
    <row r="51" spans="1:19">
      <c r="A51" s="133" t="s">
        <v>724</v>
      </c>
      <c r="B51" s="134">
        <v>7112</v>
      </c>
      <c r="C51" s="134" t="s">
        <v>670</v>
      </c>
      <c r="D51" s="133" t="s">
        <v>737</v>
      </c>
      <c r="E51" s="133" t="str">
        <f t="shared" si="0"/>
        <v>7112-48.04</v>
      </c>
      <c r="F51" s="147" t="str">
        <f t="shared" si="1"/>
        <v>AG -3--AC -18</v>
      </c>
      <c r="G51" s="134">
        <v>3</v>
      </c>
      <c r="H51" s="134">
        <v>18</v>
      </c>
      <c r="I51" s="143" t="str">
        <f t="shared" si="2"/>
        <v>- - M- S</v>
      </c>
      <c r="J51" s="134"/>
      <c r="K51" s="134"/>
      <c r="L51" s="134" t="s">
        <v>705</v>
      </c>
      <c r="M51" s="134" t="s">
        <v>698</v>
      </c>
      <c r="N51" s="143" t="str">
        <f t="shared" si="3"/>
        <v xml:space="preserve">O  </v>
      </c>
      <c r="O51" s="134" t="s">
        <v>699</v>
      </c>
      <c r="P51" s="134"/>
      <c r="Q51" s="143" t="str">
        <f t="shared" si="4"/>
        <v xml:space="preserve">F   </v>
      </c>
      <c r="R51" s="134" t="s">
        <v>557</v>
      </c>
      <c r="S51" s="134"/>
    </row>
    <row r="52" spans="1:19">
      <c r="A52" s="133" t="s">
        <v>724</v>
      </c>
      <c r="B52" s="134">
        <v>7112</v>
      </c>
      <c r="C52" s="134" t="s">
        <v>671</v>
      </c>
      <c r="D52" s="133" t="s">
        <v>424</v>
      </c>
      <c r="E52" s="133" t="str">
        <f t="shared" si="0"/>
        <v>7112-48.05</v>
      </c>
      <c r="F52" s="147" t="str">
        <f t="shared" si="1"/>
        <v>AG -3--AC -18</v>
      </c>
      <c r="G52" s="134">
        <v>3</v>
      </c>
      <c r="H52" s="134">
        <v>18</v>
      </c>
      <c r="I52" s="143" t="str">
        <f t="shared" si="2"/>
        <v>- - M- S</v>
      </c>
      <c r="J52" s="134"/>
      <c r="K52" s="134"/>
      <c r="L52" s="134" t="s">
        <v>705</v>
      </c>
      <c r="M52" s="134" t="s">
        <v>698</v>
      </c>
      <c r="N52" s="143" t="str">
        <f t="shared" si="3"/>
        <v xml:space="preserve">O  </v>
      </c>
      <c r="O52" s="134" t="s">
        <v>699</v>
      </c>
      <c r="P52" s="134"/>
      <c r="Q52" s="143" t="str">
        <f t="shared" si="4"/>
        <v xml:space="preserve">F   </v>
      </c>
      <c r="R52" s="134" t="s">
        <v>557</v>
      </c>
      <c r="S52" s="134"/>
    </row>
    <row r="53" spans="1:19">
      <c r="A53" s="133" t="s">
        <v>724</v>
      </c>
      <c r="B53" s="134">
        <v>7112</v>
      </c>
      <c r="C53" s="134" t="s">
        <v>672</v>
      </c>
      <c r="D53" s="133" t="s">
        <v>425</v>
      </c>
      <c r="E53" s="133" t="str">
        <f t="shared" si="0"/>
        <v>7112-48.06</v>
      </c>
      <c r="F53" s="147" t="str">
        <f t="shared" si="1"/>
        <v>AG -3--AC -18</v>
      </c>
      <c r="G53" s="134">
        <v>3</v>
      </c>
      <c r="H53" s="134">
        <v>18</v>
      </c>
      <c r="I53" s="143" t="str">
        <f t="shared" si="2"/>
        <v>- - M- S</v>
      </c>
      <c r="J53" s="134"/>
      <c r="K53" s="134"/>
      <c r="L53" s="134" t="s">
        <v>705</v>
      </c>
      <c r="M53" s="134" t="s">
        <v>698</v>
      </c>
      <c r="N53" s="143" t="str">
        <f t="shared" si="3"/>
        <v xml:space="preserve">O  </v>
      </c>
      <c r="O53" s="134" t="s">
        <v>699</v>
      </c>
      <c r="P53" s="134"/>
      <c r="Q53" s="143" t="str">
        <f t="shared" si="4"/>
        <v xml:space="preserve">F   </v>
      </c>
      <c r="R53" s="134" t="s">
        <v>557</v>
      </c>
      <c r="S53" s="134"/>
    </row>
    <row r="54" spans="1:19">
      <c r="A54" s="133" t="s">
        <v>724</v>
      </c>
      <c r="B54" s="134">
        <v>7112</v>
      </c>
      <c r="C54" s="134" t="s">
        <v>673</v>
      </c>
      <c r="D54" s="133" t="s">
        <v>426</v>
      </c>
      <c r="E54" s="133" t="str">
        <f t="shared" si="0"/>
        <v>7112-48.07</v>
      </c>
      <c r="F54" s="147" t="str">
        <f t="shared" si="1"/>
        <v>AG -3--AC -18</v>
      </c>
      <c r="G54" s="134">
        <v>3</v>
      </c>
      <c r="H54" s="134">
        <v>18</v>
      </c>
      <c r="I54" s="143" t="str">
        <f t="shared" si="2"/>
        <v>- - M- S</v>
      </c>
      <c r="J54" s="134"/>
      <c r="K54" s="134"/>
      <c r="L54" s="134" t="s">
        <v>705</v>
      </c>
      <c r="M54" s="134" t="s">
        <v>698</v>
      </c>
      <c r="N54" s="143" t="str">
        <f t="shared" si="3"/>
        <v xml:space="preserve">O  </v>
      </c>
      <c r="O54" s="134" t="s">
        <v>699</v>
      </c>
      <c r="P54" s="134"/>
      <c r="Q54" s="143" t="str">
        <f t="shared" si="4"/>
        <v xml:space="preserve">F   </v>
      </c>
      <c r="R54" s="134" t="s">
        <v>557</v>
      </c>
      <c r="S54" s="134"/>
    </row>
    <row r="55" spans="1:19">
      <c r="A55" s="133" t="s">
        <v>724</v>
      </c>
      <c r="B55" s="134">
        <v>7112</v>
      </c>
      <c r="C55" s="134" t="s">
        <v>674</v>
      </c>
      <c r="D55" s="133" t="s">
        <v>427</v>
      </c>
      <c r="E55" s="133" t="str">
        <f t="shared" si="0"/>
        <v>7112-48.09</v>
      </c>
      <c r="F55" s="147" t="str">
        <f t="shared" si="1"/>
        <v>AG -3--AC -18</v>
      </c>
      <c r="G55" s="134">
        <v>3</v>
      </c>
      <c r="H55" s="134">
        <v>18</v>
      </c>
      <c r="I55" s="143" t="str">
        <f t="shared" si="2"/>
        <v>- - M- S</v>
      </c>
      <c r="J55" s="134"/>
      <c r="K55" s="134"/>
      <c r="L55" s="134" t="s">
        <v>705</v>
      </c>
      <c r="M55" s="134" t="s">
        <v>698</v>
      </c>
      <c r="N55" s="143" t="str">
        <f t="shared" si="3"/>
        <v xml:space="preserve">O  </v>
      </c>
      <c r="O55" s="134" t="s">
        <v>699</v>
      </c>
      <c r="P55" s="134"/>
      <c r="Q55" s="143" t="str">
        <f t="shared" si="4"/>
        <v xml:space="preserve">F   </v>
      </c>
      <c r="R55" s="134" t="s">
        <v>557</v>
      </c>
      <c r="S55" s="134"/>
    </row>
    <row r="56" spans="1:19">
      <c r="A56" s="133"/>
      <c r="B56" s="134"/>
      <c r="C56" s="134"/>
      <c r="D56" s="133"/>
      <c r="E56" s="133" t="str">
        <f t="shared" si="0"/>
        <v>-</v>
      </c>
      <c r="F56" s="147" t="str">
        <f t="shared" si="1"/>
        <v>AG ---AC -</v>
      </c>
      <c r="G56" s="134"/>
      <c r="H56" s="134"/>
      <c r="I56" s="143" t="str">
        <f t="shared" si="2"/>
        <v xml:space="preserve">- - - </v>
      </c>
      <c r="J56" s="134"/>
      <c r="K56" s="134"/>
      <c r="L56" s="134"/>
      <c r="M56" s="134"/>
      <c r="N56" s="143" t="str">
        <f t="shared" si="3"/>
        <v xml:space="preserve">  </v>
      </c>
      <c r="O56" s="134"/>
      <c r="P56" s="134"/>
      <c r="Q56" s="143" t="str">
        <f t="shared" si="4"/>
        <v xml:space="preserve">   </v>
      </c>
      <c r="R56" s="134"/>
      <c r="S56" s="134"/>
    </row>
    <row r="57" spans="1:19">
      <c r="A57" s="133" t="s">
        <v>738</v>
      </c>
      <c r="B57" s="134" t="s">
        <v>739</v>
      </c>
      <c r="C57" s="134" t="s">
        <v>716</v>
      </c>
      <c r="D57" s="133" t="s">
        <v>717</v>
      </c>
      <c r="E57" s="133" t="str">
        <f t="shared" si="0"/>
        <v>7120-02</v>
      </c>
      <c r="F57" s="147" t="str">
        <f t="shared" si="1"/>
        <v>AG ---AC -</v>
      </c>
      <c r="G57" s="134"/>
      <c r="H57" s="134"/>
      <c r="I57" s="143" t="str">
        <f t="shared" si="2"/>
        <v xml:space="preserve">- - - </v>
      </c>
      <c r="J57" s="134"/>
      <c r="K57" s="134"/>
      <c r="L57" s="134"/>
      <c r="M57" s="134"/>
      <c r="N57" s="143" t="str">
        <f t="shared" si="3"/>
        <v xml:space="preserve">  </v>
      </c>
      <c r="O57" s="134"/>
      <c r="P57" s="134"/>
      <c r="Q57" s="143" t="str">
        <f t="shared" si="4"/>
        <v xml:space="preserve">   </v>
      </c>
      <c r="R57" s="134"/>
      <c r="S57" s="134"/>
    </row>
    <row r="58" spans="1:19">
      <c r="A58" s="133" t="s">
        <v>738</v>
      </c>
      <c r="B58" s="134" t="s">
        <v>739</v>
      </c>
      <c r="C58" s="134" t="s">
        <v>740</v>
      </c>
      <c r="D58" s="133" t="s">
        <v>741</v>
      </c>
      <c r="E58" s="133" t="str">
        <f t="shared" si="0"/>
        <v>7120-02.02</v>
      </c>
      <c r="F58" s="147" t="str">
        <f t="shared" si="1"/>
        <v>AG -3--AC -8</v>
      </c>
      <c r="G58" s="134" t="s">
        <v>703</v>
      </c>
      <c r="H58" s="134" t="s">
        <v>704</v>
      </c>
      <c r="I58" s="143" t="str">
        <f t="shared" si="2"/>
        <v xml:space="preserve">CT- - M- </v>
      </c>
      <c r="J58" s="134" t="s">
        <v>695</v>
      </c>
      <c r="K58" s="134"/>
      <c r="L58" s="134" t="s">
        <v>705</v>
      </c>
      <c r="M58" s="134"/>
      <c r="N58" s="143" t="str">
        <f t="shared" si="3"/>
        <v xml:space="preserve">O  </v>
      </c>
      <c r="O58" s="134" t="s">
        <v>699</v>
      </c>
      <c r="P58" s="134"/>
      <c r="Q58" s="143" t="str">
        <f t="shared" si="4"/>
        <v xml:space="preserve">F   </v>
      </c>
      <c r="R58" s="134" t="s">
        <v>557</v>
      </c>
      <c r="S58" s="134"/>
    </row>
    <row r="59" spans="1:19">
      <c r="A59" s="133" t="s">
        <v>738</v>
      </c>
      <c r="B59" s="134" t="s">
        <v>739</v>
      </c>
      <c r="C59" s="134" t="s">
        <v>712</v>
      </c>
      <c r="D59" s="133" t="s">
        <v>709</v>
      </c>
      <c r="E59" s="133" t="str">
        <f t="shared" si="0"/>
        <v>7120-34</v>
      </c>
      <c r="F59" s="147" t="str">
        <f t="shared" si="1"/>
        <v>AG ---AC -</v>
      </c>
      <c r="G59" s="134"/>
      <c r="H59" s="134"/>
      <c r="I59" s="143" t="str">
        <f t="shared" si="2"/>
        <v xml:space="preserve">- - - </v>
      </c>
      <c r="J59" s="134"/>
      <c r="K59" s="134"/>
      <c r="L59" s="134"/>
      <c r="M59" s="134"/>
      <c r="N59" s="143" t="str">
        <f t="shared" si="3"/>
        <v xml:space="preserve">  </v>
      </c>
      <c r="O59" s="134"/>
      <c r="P59" s="134"/>
      <c r="Q59" s="143" t="str">
        <f t="shared" si="4"/>
        <v xml:space="preserve">   </v>
      </c>
      <c r="R59" s="134"/>
      <c r="S59" s="134"/>
    </row>
    <row r="60" spans="1:19">
      <c r="A60" s="133" t="s">
        <v>738</v>
      </c>
      <c r="B60" s="134" t="s">
        <v>739</v>
      </c>
      <c r="C60" s="134" t="s">
        <v>742</v>
      </c>
      <c r="D60" s="133" t="s">
        <v>286</v>
      </c>
      <c r="E60" s="133" t="str">
        <f t="shared" si="0"/>
        <v>7120-3401</v>
      </c>
      <c r="F60" s="147" t="str">
        <f t="shared" si="1"/>
        <v>AG -3--AC -8</v>
      </c>
      <c r="G60" s="134" t="s">
        <v>703</v>
      </c>
      <c r="H60" s="134" t="s">
        <v>704</v>
      </c>
      <c r="I60" s="143" t="str">
        <f t="shared" si="2"/>
        <v xml:space="preserve">CT- - M- </v>
      </c>
      <c r="J60" s="134" t="s">
        <v>695</v>
      </c>
      <c r="K60" s="134"/>
      <c r="L60" s="134" t="s">
        <v>705</v>
      </c>
      <c r="M60" s="134"/>
      <c r="N60" s="143" t="str">
        <f t="shared" si="3"/>
        <v xml:space="preserve">O  </v>
      </c>
      <c r="O60" s="134" t="s">
        <v>699</v>
      </c>
      <c r="P60" s="134"/>
      <c r="Q60" s="143" t="str">
        <f t="shared" si="4"/>
        <v xml:space="preserve">F   </v>
      </c>
      <c r="R60" s="134" t="s">
        <v>557</v>
      </c>
      <c r="S60" s="134"/>
    </row>
    <row r="61" spans="1:19">
      <c r="A61" s="133" t="s">
        <v>738</v>
      </c>
      <c r="B61" s="134" t="s">
        <v>739</v>
      </c>
      <c r="C61" s="134" t="s">
        <v>657</v>
      </c>
      <c r="D61" s="133" t="s">
        <v>234</v>
      </c>
      <c r="E61" s="133" t="str">
        <f t="shared" si="0"/>
        <v>7120-34.03</v>
      </c>
      <c r="F61" s="147" t="str">
        <f t="shared" si="1"/>
        <v>AG -3--AC -</v>
      </c>
      <c r="G61" s="134" t="s">
        <v>703</v>
      </c>
      <c r="H61" s="134"/>
      <c r="I61" s="143" t="str">
        <f t="shared" si="2"/>
        <v xml:space="preserve">- E- - </v>
      </c>
      <c r="J61" s="134"/>
      <c r="K61" s="134" t="s">
        <v>696</v>
      </c>
      <c r="L61" s="134"/>
      <c r="M61" s="134"/>
      <c r="N61" s="143" t="str">
        <f t="shared" si="3"/>
        <v xml:space="preserve">O  </v>
      </c>
      <c r="O61" s="134" t="s">
        <v>699</v>
      </c>
      <c r="P61" s="134"/>
      <c r="Q61" s="143" t="str">
        <f t="shared" si="4"/>
        <v xml:space="preserve">F   </v>
      </c>
      <c r="R61" s="134" t="s">
        <v>557</v>
      </c>
      <c r="S61" s="134"/>
    </row>
    <row r="62" spans="1:19">
      <c r="A62" s="133" t="s">
        <v>738</v>
      </c>
      <c r="B62" s="134" t="s">
        <v>739</v>
      </c>
      <c r="C62" s="134" t="s">
        <v>743</v>
      </c>
      <c r="D62" s="133" t="s">
        <v>744</v>
      </c>
      <c r="E62" s="133" t="str">
        <f t="shared" si="0"/>
        <v>7120-34.07</v>
      </c>
      <c r="F62" s="147" t="str">
        <f t="shared" si="1"/>
        <v>AG -3--AC -8</v>
      </c>
      <c r="G62" s="134" t="s">
        <v>703</v>
      </c>
      <c r="H62" s="134" t="s">
        <v>704</v>
      </c>
      <c r="I62" s="143" t="str">
        <f t="shared" si="2"/>
        <v xml:space="preserve">CT- - M- </v>
      </c>
      <c r="J62" s="134" t="s">
        <v>695</v>
      </c>
      <c r="K62" s="134"/>
      <c r="L62" s="134" t="s">
        <v>705</v>
      </c>
      <c r="M62" s="134"/>
      <c r="N62" s="143" t="str">
        <f t="shared" si="3"/>
        <v xml:space="preserve">O  </v>
      </c>
      <c r="O62" s="134" t="s">
        <v>699</v>
      </c>
      <c r="P62" s="134"/>
      <c r="Q62" s="143" t="str">
        <f t="shared" si="4"/>
        <v xml:space="preserve">F   </v>
      </c>
      <c r="R62" s="134" t="s">
        <v>557</v>
      </c>
      <c r="S62" s="134"/>
    </row>
    <row r="63" spans="1:19">
      <c r="A63" s="133" t="s">
        <v>738</v>
      </c>
      <c r="B63" s="134" t="s">
        <v>739</v>
      </c>
      <c r="C63" s="134" t="s">
        <v>745</v>
      </c>
      <c r="D63" s="133" t="s">
        <v>746</v>
      </c>
      <c r="E63" s="133" t="str">
        <f t="shared" si="0"/>
        <v>7120-45</v>
      </c>
      <c r="F63" s="147" t="str">
        <f t="shared" si="1"/>
        <v>AG ---AC -</v>
      </c>
      <c r="G63" s="134"/>
      <c r="H63" s="134"/>
      <c r="I63" s="143" t="str">
        <f t="shared" si="2"/>
        <v xml:space="preserve">- - - </v>
      </c>
      <c r="J63" s="134"/>
      <c r="K63" s="134"/>
      <c r="L63" s="134"/>
      <c r="M63" s="134"/>
      <c r="N63" s="143" t="str">
        <f t="shared" si="3"/>
        <v xml:space="preserve">  </v>
      </c>
      <c r="O63" s="134"/>
      <c r="P63" s="134"/>
      <c r="Q63" s="143" t="str">
        <f t="shared" si="4"/>
        <v xml:space="preserve">   </v>
      </c>
      <c r="R63" s="134"/>
      <c r="S63" s="134"/>
    </row>
    <row r="64" spans="1:19">
      <c r="A64" s="133" t="s">
        <v>738</v>
      </c>
      <c r="B64" s="134" t="s">
        <v>739</v>
      </c>
      <c r="C64" s="134" t="s">
        <v>747</v>
      </c>
      <c r="D64" s="133" t="s">
        <v>292</v>
      </c>
      <c r="E64" s="133" t="str">
        <f t="shared" si="0"/>
        <v>7120-45.02</v>
      </c>
      <c r="F64" s="147" t="str">
        <f t="shared" si="1"/>
        <v>AG -3--AC -8</v>
      </c>
      <c r="G64" s="134" t="s">
        <v>703</v>
      </c>
      <c r="H64" s="134" t="s">
        <v>704</v>
      </c>
      <c r="I64" s="143" t="str">
        <f t="shared" si="2"/>
        <v>- - M- S</v>
      </c>
      <c r="J64" s="134"/>
      <c r="K64" s="134"/>
      <c r="L64" s="134" t="s">
        <v>705</v>
      </c>
      <c r="M64" s="134" t="s">
        <v>698</v>
      </c>
      <c r="N64" s="143" t="str">
        <f t="shared" si="3"/>
        <v xml:space="preserve">O  </v>
      </c>
      <c r="O64" s="134" t="s">
        <v>699</v>
      </c>
      <c r="P64" s="134"/>
      <c r="Q64" s="143" t="str">
        <f t="shared" si="4"/>
        <v xml:space="preserve">F   </v>
      </c>
      <c r="R64" s="134" t="s">
        <v>557</v>
      </c>
      <c r="S64" s="134"/>
    </row>
    <row r="65" spans="1:19">
      <c r="A65" s="133" t="s">
        <v>738</v>
      </c>
      <c r="B65" s="134" t="s">
        <v>739</v>
      </c>
      <c r="C65" s="134" t="s">
        <v>748</v>
      </c>
      <c r="D65" s="133" t="s">
        <v>293</v>
      </c>
      <c r="E65" s="133" t="str">
        <f t="shared" si="0"/>
        <v>7120-45.07</v>
      </c>
      <c r="F65" s="147" t="str">
        <f t="shared" si="1"/>
        <v>AG -3--AC -8</v>
      </c>
      <c r="G65" s="134" t="s">
        <v>703</v>
      </c>
      <c r="H65" s="134" t="s">
        <v>704</v>
      </c>
      <c r="I65" s="143" t="str">
        <f t="shared" si="2"/>
        <v xml:space="preserve">CT- - M- </v>
      </c>
      <c r="J65" s="134" t="s">
        <v>695</v>
      </c>
      <c r="K65" s="134"/>
      <c r="L65" s="134" t="s">
        <v>705</v>
      </c>
      <c r="M65" s="134"/>
      <c r="N65" s="143" t="str">
        <f t="shared" si="3"/>
        <v xml:space="preserve">O  </v>
      </c>
      <c r="O65" s="134" t="s">
        <v>699</v>
      </c>
      <c r="P65" s="134"/>
      <c r="Q65" s="143" t="str">
        <f t="shared" si="4"/>
        <v xml:space="preserve">F   </v>
      </c>
      <c r="R65" s="134" t="s">
        <v>557</v>
      </c>
      <c r="S65" s="134"/>
    </row>
    <row r="66" spans="1:19">
      <c r="A66" s="133"/>
      <c r="B66" s="134"/>
      <c r="C66" s="134"/>
      <c r="D66" s="133"/>
      <c r="E66" s="133" t="str">
        <f t="shared" si="0"/>
        <v>-</v>
      </c>
      <c r="F66" s="147" t="str">
        <f t="shared" si="1"/>
        <v>AG ---AC -</v>
      </c>
      <c r="G66" s="134"/>
      <c r="H66" s="134"/>
      <c r="I66" s="143" t="str">
        <f t="shared" si="2"/>
        <v xml:space="preserve">- - - </v>
      </c>
      <c r="J66" s="134"/>
      <c r="K66" s="134"/>
      <c r="L66" s="134"/>
      <c r="M66" s="134"/>
      <c r="N66" s="143" t="str">
        <f t="shared" si="3"/>
        <v xml:space="preserve">  </v>
      </c>
      <c r="O66" s="134"/>
      <c r="P66" s="134"/>
      <c r="Q66" s="143" t="str">
        <f t="shared" si="4"/>
        <v xml:space="preserve">   </v>
      </c>
      <c r="R66" s="134"/>
      <c r="S66" s="134"/>
    </row>
    <row r="67" spans="1:19">
      <c r="A67" s="133" t="s">
        <v>749</v>
      </c>
      <c r="B67" s="134" t="s">
        <v>750</v>
      </c>
      <c r="C67" s="134" t="s">
        <v>716</v>
      </c>
      <c r="D67" s="133" t="s">
        <v>717</v>
      </c>
      <c r="E67" s="133" t="str">
        <f t="shared" si="0"/>
        <v>7130-02</v>
      </c>
      <c r="F67" s="147" t="str">
        <f t="shared" si="1"/>
        <v>AG ---AC -</v>
      </c>
      <c r="G67" s="134"/>
      <c r="H67" s="134"/>
      <c r="I67" s="143" t="str">
        <f t="shared" si="2"/>
        <v xml:space="preserve">- - - </v>
      </c>
      <c r="J67" s="134"/>
      <c r="K67" s="134"/>
      <c r="L67" s="134"/>
      <c r="M67" s="134"/>
      <c r="N67" s="143" t="str">
        <f t="shared" si="3"/>
        <v xml:space="preserve">  </v>
      </c>
      <c r="O67" s="134"/>
      <c r="P67" s="134"/>
      <c r="Q67" s="143" t="str">
        <f t="shared" si="4"/>
        <v xml:space="preserve">   </v>
      </c>
      <c r="R67" s="134"/>
      <c r="S67" s="134"/>
    </row>
    <row r="68" spans="1:19">
      <c r="A68" s="133" t="s">
        <v>749</v>
      </c>
      <c r="B68" s="134" t="s">
        <v>750</v>
      </c>
      <c r="C68" s="134" t="s">
        <v>751</v>
      </c>
      <c r="D68" s="133" t="s">
        <v>284</v>
      </c>
      <c r="E68" s="133" t="str">
        <f t="shared" si="0"/>
        <v>7130-02.09</v>
      </c>
      <c r="F68" s="147" t="str">
        <f t="shared" si="1"/>
        <v>AG -3--AC -8</v>
      </c>
      <c r="G68" s="134" t="s">
        <v>703</v>
      </c>
      <c r="H68" s="134" t="s">
        <v>704</v>
      </c>
      <c r="I68" s="143" t="str">
        <f t="shared" si="2"/>
        <v xml:space="preserve">CT- - M- </v>
      </c>
      <c r="J68" s="134" t="s">
        <v>695</v>
      </c>
      <c r="K68" s="134"/>
      <c r="L68" s="134" t="s">
        <v>705</v>
      </c>
      <c r="M68" s="134"/>
      <c r="N68" s="143" t="str">
        <f t="shared" si="3"/>
        <v xml:space="preserve">O  </v>
      </c>
      <c r="O68" s="134" t="s">
        <v>699</v>
      </c>
      <c r="P68" s="134"/>
      <c r="Q68" s="143" t="str">
        <f t="shared" si="4"/>
        <v xml:space="preserve">F   </v>
      </c>
      <c r="R68" s="134" t="s">
        <v>557</v>
      </c>
      <c r="S68" s="134"/>
    </row>
    <row r="69" spans="1:19">
      <c r="A69" s="133" t="s">
        <v>749</v>
      </c>
      <c r="B69" s="134" t="s">
        <v>750</v>
      </c>
      <c r="C69" s="134" t="s">
        <v>752</v>
      </c>
      <c r="D69" s="133" t="s">
        <v>753</v>
      </c>
      <c r="E69" s="133" t="str">
        <f t="shared" si="0"/>
        <v>7130-02.15</v>
      </c>
      <c r="F69" s="147" t="str">
        <f t="shared" si="1"/>
        <v>AG -3--AC -8</v>
      </c>
      <c r="G69" s="134" t="s">
        <v>703</v>
      </c>
      <c r="H69" s="134" t="s">
        <v>704</v>
      </c>
      <c r="I69" s="143" t="str">
        <f t="shared" si="2"/>
        <v xml:space="preserve">CT- - M- </v>
      </c>
      <c r="J69" s="134" t="s">
        <v>695</v>
      </c>
      <c r="K69" s="134"/>
      <c r="L69" s="134" t="s">
        <v>705</v>
      </c>
      <c r="M69" s="134"/>
      <c r="N69" s="143" t="str">
        <f t="shared" si="3"/>
        <v xml:space="preserve">O  </v>
      </c>
      <c r="O69" s="134" t="s">
        <v>699</v>
      </c>
      <c r="P69" s="134"/>
      <c r="Q69" s="143" t="str">
        <f t="shared" si="4"/>
        <v xml:space="preserve">F   </v>
      </c>
      <c r="R69" s="134" t="s">
        <v>557</v>
      </c>
      <c r="S69" s="134"/>
    </row>
    <row r="70" spans="1:19">
      <c r="A70" s="133" t="s">
        <v>749</v>
      </c>
      <c r="B70" s="134" t="s">
        <v>750</v>
      </c>
      <c r="C70" s="134" t="s">
        <v>712</v>
      </c>
      <c r="D70" s="133" t="s">
        <v>709</v>
      </c>
      <c r="E70" s="133" t="str">
        <f t="shared" ref="E70:E133" si="5">CONCATENATE(B70,"-",C70)</f>
        <v>7130-34</v>
      </c>
      <c r="F70" s="147" t="str">
        <f t="shared" ref="F70:F133" si="6">CONCATENATE("AG"," -", G70,"--","AC -", H70)</f>
        <v>AG ---AC -</v>
      </c>
      <c r="G70" s="134"/>
      <c r="H70" s="134"/>
      <c r="I70" s="143" t="str">
        <f t="shared" ref="I70:I133" si="7">CONCATENATE(J70,"- ",K70,"- ",L70,"- ",M70,)</f>
        <v xml:space="preserve">- - - </v>
      </c>
      <c r="J70" s="134"/>
      <c r="K70" s="134"/>
      <c r="L70" s="134"/>
      <c r="M70" s="134"/>
      <c r="N70" s="143" t="str">
        <f t="shared" ref="N70:N133" si="8">CONCATENATE(O70,"  ",P70)</f>
        <v xml:space="preserve">  </v>
      </c>
      <c r="O70" s="134"/>
      <c r="P70" s="134"/>
      <c r="Q70" s="143" t="str">
        <f t="shared" ref="Q70:Q133" si="9">CONCATENATE(R70,"   ",S70)</f>
        <v xml:space="preserve">   </v>
      </c>
      <c r="R70" s="134"/>
      <c r="S70" s="134"/>
    </row>
    <row r="71" spans="1:19">
      <c r="A71" s="133" t="s">
        <v>749</v>
      </c>
      <c r="B71" s="134" t="s">
        <v>750</v>
      </c>
      <c r="C71" s="134" t="s">
        <v>678</v>
      </c>
      <c r="D71" s="133" t="s">
        <v>312</v>
      </c>
      <c r="E71" s="133" t="str">
        <f t="shared" si="5"/>
        <v>7130-34.01</v>
      </c>
      <c r="F71" s="147" t="str">
        <f t="shared" si="6"/>
        <v>AG -3--AC -8</v>
      </c>
      <c r="G71" s="134" t="s">
        <v>703</v>
      </c>
      <c r="H71" s="134" t="s">
        <v>704</v>
      </c>
      <c r="I71" s="143" t="str">
        <f t="shared" si="7"/>
        <v xml:space="preserve">CT- - M- </v>
      </c>
      <c r="J71" s="134" t="s">
        <v>695</v>
      </c>
      <c r="K71" s="134"/>
      <c r="L71" s="134" t="s">
        <v>705</v>
      </c>
      <c r="M71" s="134"/>
      <c r="N71" s="143" t="str">
        <f t="shared" si="8"/>
        <v xml:space="preserve">O  </v>
      </c>
      <c r="O71" s="134" t="s">
        <v>699</v>
      </c>
      <c r="P71" s="134"/>
      <c r="Q71" s="143" t="str">
        <f t="shared" si="9"/>
        <v xml:space="preserve">F   </v>
      </c>
      <c r="R71" s="134" t="s">
        <v>557</v>
      </c>
      <c r="S71" s="134"/>
    </row>
    <row r="72" spans="1:19">
      <c r="A72" s="133" t="s">
        <v>749</v>
      </c>
      <c r="B72" s="134" t="s">
        <v>750</v>
      </c>
      <c r="C72" s="134" t="s">
        <v>657</v>
      </c>
      <c r="D72" s="133" t="s">
        <v>234</v>
      </c>
      <c r="E72" s="133" t="str">
        <f t="shared" si="5"/>
        <v>7130-34.03</v>
      </c>
      <c r="F72" s="147" t="str">
        <f t="shared" si="6"/>
        <v>AG -3--AC -8</v>
      </c>
      <c r="G72" s="134" t="s">
        <v>703</v>
      </c>
      <c r="H72" s="134" t="s">
        <v>704</v>
      </c>
      <c r="I72" s="143" t="str">
        <f t="shared" si="7"/>
        <v xml:space="preserve">CT- - M- </v>
      </c>
      <c r="J72" s="134" t="s">
        <v>695</v>
      </c>
      <c r="K72" s="134"/>
      <c r="L72" s="134" t="s">
        <v>705</v>
      </c>
      <c r="M72" s="134"/>
      <c r="N72" s="143" t="str">
        <f t="shared" si="8"/>
        <v xml:space="preserve">O  </v>
      </c>
      <c r="O72" s="134" t="s">
        <v>699</v>
      </c>
      <c r="P72" s="134"/>
      <c r="Q72" s="143" t="str">
        <f t="shared" si="9"/>
        <v xml:space="preserve">F   </v>
      </c>
      <c r="R72" s="134" t="s">
        <v>557</v>
      </c>
      <c r="S72" s="134"/>
    </row>
    <row r="73" spans="1:19">
      <c r="A73" s="133" t="s">
        <v>749</v>
      </c>
      <c r="B73" s="134" t="s">
        <v>750</v>
      </c>
      <c r="C73" s="134" t="s">
        <v>754</v>
      </c>
      <c r="D73" s="133" t="s">
        <v>755</v>
      </c>
      <c r="E73" s="133" t="str">
        <f t="shared" si="5"/>
        <v>7130-40</v>
      </c>
      <c r="F73" s="147" t="str">
        <f t="shared" si="6"/>
        <v>AG ---AC -</v>
      </c>
      <c r="G73" s="134"/>
      <c r="H73" s="134"/>
      <c r="I73" s="143" t="str">
        <f t="shared" si="7"/>
        <v xml:space="preserve">- - - </v>
      </c>
      <c r="J73" s="134"/>
      <c r="K73" s="134"/>
      <c r="L73" s="134"/>
      <c r="M73" s="134"/>
      <c r="N73" s="143" t="str">
        <f t="shared" si="8"/>
        <v xml:space="preserve">  </v>
      </c>
      <c r="O73" s="134"/>
      <c r="P73" s="134"/>
      <c r="Q73" s="143" t="str">
        <f t="shared" si="9"/>
        <v xml:space="preserve">   </v>
      </c>
      <c r="R73" s="134"/>
      <c r="S73" s="134"/>
    </row>
    <row r="74" spans="1:19">
      <c r="A74" s="133" t="s">
        <v>749</v>
      </c>
      <c r="B74" s="134" t="s">
        <v>750</v>
      </c>
      <c r="C74" s="134" t="s">
        <v>756</v>
      </c>
      <c r="D74" s="133" t="s">
        <v>287</v>
      </c>
      <c r="E74" s="133" t="str">
        <f t="shared" si="5"/>
        <v>7130-40.01</v>
      </c>
      <c r="F74" s="147" t="str">
        <f t="shared" si="6"/>
        <v>AG -3--AC -8</v>
      </c>
      <c r="G74" s="134" t="s">
        <v>703</v>
      </c>
      <c r="H74" s="134" t="s">
        <v>704</v>
      </c>
      <c r="I74" s="143" t="str">
        <f t="shared" si="7"/>
        <v xml:space="preserve">CT- - M- </v>
      </c>
      <c r="J74" s="134" t="s">
        <v>695</v>
      </c>
      <c r="K74" s="134"/>
      <c r="L74" s="134" t="s">
        <v>705</v>
      </c>
      <c r="M74" s="134"/>
      <c r="N74" s="143" t="str">
        <f t="shared" si="8"/>
        <v xml:space="preserve">O  </v>
      </c>
      <c r="O74" s="134" t="s">
        <v>699</v>
      </c>
      <c r="P74" s="134"/>
      <c r="Q74" s="143" t="str">
        <f t="shared" si="9"/>
        <v xml:space="preserve">F   </v>
      </c>
      <c r="R74" s="134" t="s">
        <v>557</v>
      </c>
      <c r="S74" s="134"/>
    </row>
    <row r="75" spans="1:19">
      <c r="A75" s="133" t="s">
        <v>749</v>
      </c>
      <c r="B75" s="134" t="s">
        <v>750</v>
      </c>
      <c r="C75" s="134" t="s">
        <v>757</v>
      </c>
      <c r="D75" s="133" t="s">
        <v>758</v>
      </c>
      <c r="E75" s="133" t="str">
        <f t="shared" si="5"/>
        <v>7130-40.03</v>
      </c>
      <c r="F75" s="147" t="str">
        <f t="shared" si="6"/>
        <v>AG -3--AC -8</v>
      </c>
      <c r="G75" s="134" t="s">
        <v>703</v>
      </c>
      <c r="H75" s="134" t="s">
        <v>704</v>
      </c>
      <c r="I75" s="143" t="str">
        <f t="shared" si="7"/>
        <v xml:space="preserve">CT- - M- </v>
      </c>
      <c r="J75" s="134" t="s">
        <v>695</v>
      </c>
      <c r="K75" s="134"/>
      <c r="L75" s="134" t="s">
        <v>705</v>
      </c>
      <c r="M75" s="134"/>
      <c r="N75" s="143" t="str">
        <f t="shared" si="8"/>
        <v xml:space="preserve">O  </v>
      </c>
      <c r="O75" s="134" t="s">
        <v>699</v>
      </c>
      <c r="P75" s="134"/>
      <c r="Q75" s="143" t="str">
        <f t="shared" si="9"/>
        <v xml:space="preserve">F   </v>
      </c>
      <c r="R75" s="134" t="s">
        <v>557</v>
      </c>
      <c r="S75" s="134"/>
    </row>
    <row r="76" spans="1:19">
      <c r="A76" s="133" t="s">
        <v>749</v>
      </c>
      <c r="B76" s="134" t="s">
        <v>750</v>
      </c>
      <c r="C76" s="134" t="s">
        <v>759</v>
      </c>
      <c r="D76" s="133" t="s">
        <v>760</v>
      </c>
      <c r="E76" s="133" t="str">
        <f t="shared" si="5"/>
        <v>7130-59</v>
      </c>
      <c r="F76" s="147" t="str">
        <f t="shared" si="6"/>
        <v>AG -3--AC -8</v>
      </c>
      <c r="G76" s="134" t="s">
        <v>703</v>
      </c>
      <c r="H76" s="134" t="s">
        <v>704</v>
      </c>
      <c r="I76" s="143" t="str">
        <f t="shared" si="7"/>
        <v xml:space="preserve">CT- - M- </v>
      </c>
      <c r="J76" s="134" t="s">
        <v>695</v>
      </c>
      <c r="K76" s="134"/>
      <c r="L76" s="134" t="s">
        <v>705</v>
      </c>
      <c r="M76" s="134"/>
      <c r="N76" s="143" t="str">
        <f t="shared" si="8"/>
        <v xml:space="preserve">O  </v>
      </c>
      <c r="O76" s="134" t="s">
        <v>699</v>
      </c>
      <c r="P76" s="134"/>
      <c r="Q76" s="143" t="str">
        <f t="shared" si="9"/>
        <v xml:space="preserve">F   </v>
      </c>
      <c r="R76" s="134" t="s">
        <v>557</v>
      </c>
      <c r="S76" s="134"/>
    </row>
    <row r="77" spans="1:19">
      <c r="A77" s="133"/>
      <c r="B77" s="134"/>
      <c r="C77" s="134"/>
      <c r="D77" s="133"/>
      <c r="E77" s="133" t="str">
        <f t="shared" si="5"/>
        <v>-</v>
      </c>
      <c r="F77" s="147" t="str">
        <f t="shared" si="6"/>
        <v>AG ---AC -</v>
      </c>
      <c r="G77" s="134"/>
      <c r="H77" s="134"/>
      <c r="I77" s="143" t="str">
        <f t="shared" si="7"/>
        <v xml:space="preserve">- - - </v>
      </c>
      <c r="J77" s="134"/>
      <c r="K77" s="134"/>
      <c r="L77" s="134"/>
      <c r="M77" s="134"/>
      <c r="N77" s="143" t="str">
        <f t="shared" si="8"/>
        <v xml:space="preserve">  </v>
      </c>
      <c r="O77" s="134"/>
      <c r="P77" s="134"/>
      <c r="Q77" s="143" t="str">
        <f t="shared" si="9"/>
        <v xml:space="preserve">   </v>
      </c>
      <c r="R77" s="134"/>
      <c r="S77" s="134"/>
    </row>
    <row r="78" spans="1:19">
      <c r="A78" s="133" t="s">
        <v>258</v>
      </c>
      <c r="B78" s="134">
        <v>7131</v>
      </c>
      <c r="C78" s="134" t="s">
        <v>588</v>
      </c>
      <c r="D78" s="133" t="s">
        <v>761</v>
      </c>
      <c r="E78" s="133" t="str">
        <f t="shared" si="5"/>
        <v>7131-03</v>
      </c>
      <c r="F78" s="147" t="str">
        <f t="shared" si="6"/>
        <v>AG -3--AC -</v>
      </c>
      <c r="G78" s="134" t="s">
        <v>703</v>
      </c>
      <c r="H78" s="134"/>
      <c r="I78" s="143" t="str">
        <f t="shared" si="7"/>
        <v xml:space="preserve">- E- - </v>
      </c>
      <c r="J78" s="134"/>
      <c r="K78" s="134" t="s">
        <v>696</v>
      </c>
      <c r="L78" s="134"/>
      <c r="M78" s="134"/>
      <c r="N78" s="143" t="str">
        <f t="shared" si="8"/>
        <v xml:space="preserve">O  </v>
      </c>
      <c r="O78" s="134" t="s">
        <v>699</v>
      </c>
      <c r="P78" s="134"/>
      <c r="Q78" s="143" t="str">
        <f t="shared" si="9"/>
        <v xml:space="preserve">F   </v>
      </c>
      <c r="R78" s="134" t="s">
        <v>557</v>
      </c>
      <c r="S78" s="134"/>
    </row>
    <row r="79" spans="1:19">
      <c r="A79" s="133" t="s">
        <v>258</v>
      </c>
      <c r="B79" s="134">
        <v>7131</v>
      </c>
      <c r="C79" s="134" t="s">
        <v>712</v>
      </c>
      <c r="D79" s="133" t="s">
        <v>709</v>
      </c>
      <c r="E79" s="133" t="str">
        <f t="shared" si="5"/>
        <v>7131-34</v>
      </c>
      <c r="F79" s="147" t="str">
        <f t="shared" si="6"/>
        <v>AG ---AC -</v>
      </c>
      <c r="G79" s="134"/>
      <c r="H79" s="134"/>
      <c r="I79" s="143" t="str">
        <f t="shared" si="7"/>
        <v xml:space="preserve">- - - </v>
      </c>
      <c r="J79" s="134"/>
      <c r="K79" s="134"/>
      <c r="L79" s="134"/>
      <c r="M79" s="134"/>
      <c r="N79" s="143" t="str">
        <f t="shared" si="8"/>
        <v xml:space="preserve">  </v>
      </c>
      <c r="O79" s="134"/>
      <c r="P79" s="134"/>
      <c r="Q79" s="143" t="str">
        <f t="shared" si="9"/>
        <v xml:space="preserve">   </v>
      </c>
      <c r="R79" s="134"/>
      <c r="S79" s="134"/>
    </row>
    <row r="80" spans="1:19">
      <c r="A80" s="133" t="s">
        <v>258</v>
      </c>
      <c r="B80" s="134">
        <v>7131</v>
      </c>
      <c r="C80" s="134" t="s">
        <v>657</v>
      </c>
      <c r="D80" s="133" t="s">
        <v>234</v>
      </c>
      <c r="E80" s="133" t="str">
        <f t="shared" si="5"/>
        <v>7131-34.03</v>
      </c>
      <c r="F80" s="147" t="str">
        <f t="shared" si="6"/>
        <v>AG -3--AC -</v>
      </c>
      <c r="G80" s="134" t="s">
        <v>703</v>
      </c>
      <c r="H80" s="134"/>
      <c r="I80" s="143" t="str">
        <f t="shared" si="7"/>
        <v xml:space="preserve">- E- - </v>
      </c>
      <c r="J80" s="134"/>
      <c r="K80" s="134" t="s">
        <v>696</v>
      </c>
      <c r="L80" s="134"/>
      <c r="M80" s="134"/>
      <c r="N80" s="143" t="str">
        <f t="shared" si="8"/>
        <v xml:space="preserve">O  </v>
      </c>
      <c r="O80" s="134" t="s">
        <v>699</v>
      </c>
      <c r="P80" s="134"/>
      <c r="Q80" s="143" t="str">
        <f t="shared" si="9"/>
        <v xml:space="preserve">F   </v>
      </c>
      <c r="R80" s="134" t="s">
        <v>557</v>
      </c>
      <c r="S80" s="134"/>
    </row>
    <row r="81" spans="1:19">
      <c r="A81" s="133" t="s">
        <v>258</v>
      </c>
      <c r="B81" s="134">
        <v>7131</v>
      </c>
      <c r="C81" s="134" t="s">
        <v>762</v>
      </c>
      <c r="D81" s="133" t="s">
        <v>710</v>
      </c>
      <c r="E81" s="133" t="str">
        <f t="shared" si="5"/>
        <v>7131-51</v>
      </c>
      <c r="F81" s="147" t="str">
        <f t="shared" si="6"/>
        <v>AG ---AC -</v>
      </c>
      <c r="G81" s="134"/>
      <c r="H81" s="134"/>
      <c r="I81" s="143" t="str">
        <f t="shared" si="7"/>
        <v xml:space="preserve">- - - </v>
      </c>
      <c r="J81" s="134"/>
      <c r="K81" s="134"/>
      <c r="L81" s="134"/>
      <c r="M81" s="134"/>
      <c r="N81" s="143" t="str">
        <f t="shared" si="8"/>
        <v xml:space="preserve">  </v>
      </c>
      <c r="O81" s="134"/>
      <c r="P81" s="134"/>
      <c r="Q81" s="143" t="str">
        <f t="shared" si="9"/>
        <v xml:space="preserve">   </v>
      </c>
      <c r="R81" s="134"/>
      <c r="S81" s="134"/>
    </row>
    <row r="82" spans="1:19">
      <c r="A82" s="133" t="s">
        <v>258</v>
      </c>
      <c r="B82" s="134">
        <v>7131</v>
      </c>
      <c r="C82" s="134" t="s">
        <v>763</v>
      </c>
      <c r="D82" s="133" t="s">
        <v>764</v>
      </c>
      <c r="E82" s="133" t="str">
        <f t="shared" si="5"/>
        <v>7131-51.02</v>
      </c>
      <c r="F82" s="147" t="str">
        <f t="shared" si="6"/>
        <v>AG -3--AC -8</v>
      </c>
      <c r="G82" s="134" t="s">
        <v>703</v>
      </c>
      <c r="H82" s="134" t="s">
        <v>704</v>
      </c>
      <c r="I82" s="143" t="str">
        <f t="shared" si="7"/>
        <v xml:space="preserve">CT- - M- </v>
      </c>
      <c r="J82" s="134" t="s">
        <v>695</v>
      </c>
      <c r="K82" s="134"/>
      <c r="L82" s="134" t="s">
        <v>705</v>
      </c>
      <c r="M82" s="134"/>
      <c r="N82" s="143" t="str">
        <f t="shared" si="8"/>
        <v xml:space="preserve">O  </v>
      </c>
      <c r="O82" s="134" t="s">
        <v>699</v>
      </c>
      <c r="P82" s="134"/>
      <c r="Q82" s="143" t="str">
        <f t="shared" si="9"/>
        <v xml:space="preserve">F   </v>
      </c>
      <c r="R82" s="134" t="s">
        <v>557</v>
      </c>
      <c r="S82" s="134"/>
    </row>
    <row r="83" spans="1:19">
      <c r="A83" s="133" t="s">
        <v>258</v>
      </c>
      <c r="B83" s="134">
        <v>7131</v>
      </c>
      <c r="C83" s="134" t="s">
        <v>765</v>
      </c>
      <c r="D83" s="133" t="s">
        <v>766</v>
      </c>
      <c r="E83" s="133" t="str">
        <f t="shared" si="5"/>
        <v>7131-51.03</v>
      </c>
      <c r="F83" s="147" t="str">
        <f t="shared" si="6"/>
        <v>AG -3--AC -8</v>
      </c>
      <c r="G83" s="134" t="s">
        <v>703</v>
      </c>
      <c r="H83" s="134" t="s">
        <v>704</v>
      </c>
      <c r="I83" s="143" t="str">
        <f t="shared" si="7"/>
        <v xml:space="preserve">CT- - M- </v>
      </c>
      <c r="J83" s="134" t="s">
        <v>695</v>
      </c>
      <c r="K83" s="134"/>
      <c r="L83" s="134" t="s">
        <v>705</v>
      </c>
      <c r="M83" s="134"/>
      <c r="N83" s="143" t="str">
        <f t="shared" si="8"/>
        <v xml:space="preserve">O  </v>
      </c>
      <c r="O83" s="134" t="s">
        <v>699</v>
      </c>
      <c r="P83" s="134"/>
      <c r="Q83" s="143" t="str">
        <f t="shared" si="9"/>
        <v xml:space="preserve">F   </v>
      </c>
      <c r="R83" s="134" t="s">
        <v>557</v>
      </c>
      <c r="S83" s="134"/>
    </row>
    <row r="84" spans="1:19">
      <c r="A84" s="133" t="s">
        <v>258</v>
      </c>
      <c r="B84" s="134">
        <v>7131</v>
      </c>
      <c r="C84" s="134" t="s">
        <v>767</v>
      </c>
      <c r="D84" s="133" t="s">
        <v>393</v>
      </c>
      <c r="E84" s="133" t="str">
        <f t="shared" si="5"/>
        <v>7131-51.05</v>
      </c>
      <c r="F84" s="147" t="str">
        <f t="shared" si="6"/>
        <v>AG -3--AC -8</v>
      </c>
      <c r="G84" s="134" t="s">
        <v>703</v>
      </c>
      <c r="H84" s="134" t="s">
        <v>704</v>
      </c>
      <c r="I84" s="143" t="str">
        <f t="shared" si="7"/>
        <v xml:space="preserve">CT- - M- </v>
      </c>
      <c r="J84" s="134" t="s">
        <v>695</v>
      </c>
      <c r="K84" s="134"/>
      <c r="L84" s="134" t="s">
        <v>705</v>
      </c>
      <c r="M84" s="134"/>
      <c r="N84" s="143" t="str">
        <f t="shared" si="8"/>
        <v xml:space="preserve">O  </v>
      </c>
      <c r="O84" s="134" t="s">
        <v>699</v>
      </c>
      <c r="P84" s="134"/>
      <c r="Q84" s="143" t="str">
        <f t="shared" si="9"/>
        <v xml:space="preserve">F   </v>
      </c>
      <c r="R84" s="134" t="s">
        <v>557</v>
      </c>
      <c r="S84" s="134"/>
    </row>
    <row r="85" spans="1:19">
      <c r="A85" s="133" t="s">
        <v>258</v>
      </c>
      <c r="B85" s="134">
        <v>7131</v>
      </c>
      <c r="C85" s="134" t="s">
        <v>768</v>
      </c>
      <c r="D85" s="133" t="s">
        <v>769</v>
      </c>
      <c r="E85" s="133" t="str">
        <f t="shared" si="5"/>
        <v>7131-51.06</v>
      </c>
      <c r="F85" s="147" t="str">
        <f t="shared" si="6"/>
        <v>AG -3--AC -8</v>
      </c>
      <c r="G85" s="134" t="s">
        <v>703</v>
      </c>
      <c r="H85" s="134" t="s">
        <v>704</v>
      </c>
      <c r="I85" s="143" t="str">
        <f t="shared" si="7"/>
        <v xml:space="preserve">CT- - M- </v>
      </c>
      <c r="J85" s="134" t="s">
        <v>695</v>
      </c>
      <c r="K85" s="134"/>
      <c r="L85" s="134" t="s">
        <v>705</v>
      </c>
      <c r="M85" s="134"/>
      <c r="N85" s="143" t="str">
        <f t="shared" si="8"/>
        <v xml:space="preserve">O  </v>
      </c>
      <c r="O85" s="134" t="s">
        <v>699</v>
      </c>
      <c r="P85" s="134"/>
      <c r="Q85" s="143" t="str">
        <f t="shared" si="9"/>
        <v xml:space="preserve">F   </v>
      </c>
      <c r="R85" s="134" t="s">
        <v>557</v>
      </c>
      <c r="S85" s="134"/>
    </row>
    <row r="86" spans="1:19">
      <c r="A86" s="133" t="s">
        <v>258</v>
      </c>
      <c r="B86" s="134">
        <v>7131</v>
      </c>
      <c r="C86" s="134" t="s">
        <v>770</v>
      </c>
      <c r="D86" s="133" t="s">
        <v>771</v>
      </c>
      <c r="E86" s="133" t="str">
        <f t="shared" si="5"/>
        <v>7131-51.07</v>
      </c>
      <c r="F86" s="147" t="str">
        <f t="shared" si="6"/>
        <v>AG -3--AC -8</v>
      </c>
      <c r="G86" s="134" t="s">
        <v>703</v>
      </c>
      <c r="H86" s="134" t="s">
        <v>704</v>
      </c>
      <c r="I86" s="143" t="str">
        <f t="shared" si="7"/>
        <v xml:space="preserve">CT- - M- </v>
      </c>
      <c r="J86" s="134" t="s">
        <v>695</v>
      </c>
      <c r="K86" s="134"/>
      <c r="L86" s="134" t="s">
        <v>705</v>
      </c>
      <c r="M86" s="134"/>
      <c r="N86" s="143" t="str">
        <f t="shared" si="8"/>
        <v xml:space="preserve">O  </v>
      </c>
      <c r="O86" s="134" t="s">
        <v>699</v>
      </c>
      <c r="P86" s="134"/>
      <c r="Q86" s="143" t="str">
        <f t="shared" si="9"/>
        <v xml:space="preserve">F   </v>
      </c>
      <c r="R86" s="134" t="s">
        <v>557</v>
      </c>
      <c r="S86" s="134"/>
    </row>
    <row r="87" spans="1:19">
      <c r="A87" s="133" t="s">
        <v>258</v>
      </c>
      <c r="B87" s="134">
        <v>7131</v>
      </c>
      <c r="C87" s="134" t="s">
        <v>772</v>
      </c>
      <c r="D87" s="133" t="s">
        <v>773</v>
      </c>
      <c r="E87" s="133" t="str">
        <f t="shared" si="5"/>
        <v>7131-51.08</v>
      </c>
      <c r="F87" s="147" t="str">
        <f t="shared" si="6"/>
        <v>AG -3--AC -8</v>
      </c>
      <c r="G87" s="134" t="s">
        <v>703</v>
      </c>
      <c r="H87" s="134" t="s">
        <v>704</v>
      </c>
      <c r="I87" s="143" t="str">
        <f t="shared" si="7"/>
        <v xml:space="preserve">CT- - M- </v>
      </c>
      <c r="J87" s="134" t="s">
        <v>695</v>
      </c>
      <c r="K87" s="134"/>
      <c r="L87" s="134" t="s">
        <v>705</v>
      </c>
      <c r="M87" s="134"/>
      <c r="N87" s="143" t="str">
        <f t="shared" si="8"/>
        <v xml:space="preserve">O  </v>
      </c>
      <c r="O87" s="134" t="s">
        <v>699</v>
      </c>
      <c r="P87" s="134"/>
      <c r="Q87" s="143" t="str">
        <f t="shared" si="9"/>
        <v xml:space="preserve">F   </v>
      </c>
      <c r="R87" s="134" t="s">
        <v>557</v>
      </c>
      <c r="S87" s="134"/>
    </row>
    <row r="88" spans="1:19">
      <c r="A88" s="133" t="s">
        <v>258</v>
      </c>
      <c r="B88" s="134">
        <v>7131</v>
      </c>
      <c r="C88" s="134" t="s">
        <v>774</v>
      </c>
      <c r="D88" s="133" t="s">
        <v>397</v>
      </c>
      <c r="E88" s="133" t="str">
        <f t="shared" si="5"/>
        <v>7131-51.09</v>
      </c>
      <c r="F88" s="147" t="str">
        <f t="shared" si="6"/>
        <v>AG -3--AC -8</v>
      </c>
      <c r="G88" s="134" t="s">
        <v>703</v>
      </c>
      <c r="H88" s="134" t="s">
        <v>704</v>
      </c>
      <c r="I88" s="143" t="str">
        <f t="shared" si="7"/>
        <v xml:space="preserve">CT- - M- </v>
      </c>
      <c r="J88" s="134" t="s">
        <v>695</v>
      </c>
      <c r="K88" s="134"/>
      <c r="L88" s="134" t="s">
        <v>705</v>
      </c>
      <c r="M88" s="134"/>
      <c r="N88" s="143" t="str">
        <f t="shared" si="8"/>
        <v xml:space="preserve">O  </v>
      </c>
      <c r="O88" s="134" t="s">
        <v>699</v>
      </c>
      <c r="P88" s="134"/>
      <c r="Q88" s="143" t="str">
        <f t="shared" si="9"/>
        <v xml:space="preserve">F   </v>
      </c>
      <c r="R88" s="134" t="s">
        <v>557</v>
      </c>
      <c r="S88" s="134"/>
    </row>
    <row r="89" spans="1:19">
      <c r="A89" s="133" t="s">
        <v>258</v>
      </c>
      <c r="B89" s="134">
        <v>7131</v>
      </c>
      <c r="C89" s="134" t="s">
        <v>775</v>
      </c>
      <c r="D89" s="133" t="s">
        <v>398</v>
      </c>
      <c r="E89" s="133" t="str">
        <f t="shared" si="5"/>
        <v>7131-51.10</v>
      </c>
      <c r="F89" s="147" t="str">
        <f t="shared" si="6"/>
        <v>AG -3--AC -8</v>
      </c>
      <c r="G89" s="134" t="s">
        <v>703</v>
      </c>
      <c r="H89" s="134" t="s">
        <v>704</v>
      </c>
      <c r="I89" s="143" t="str">
        <f t="shared" si="7"/>
        <v xml:space="preserve">CT- - M- </v>
      </c>
      <c r="J89" s="134" t="s">
        <v>695</v>
      </c>
      <c r="K89" s="134"/>
      <c r="L89" s="134" t="s">
        <v>705</v>
      </c>
      <c r="M89" s="134"/>
      <c r="N89" s="143" t="str">
        <f t="shared" si="8"/>
        <v xml:space="preserve">O  </v>
      </c>
      <c r="O89" s="134" t="s">
        <v>699</v>
      </c>
      <c r="P89" s="134"/>
      <c r="Q89" s="143" t="str">
        <f t="shared" si="9"/>
        <v xml:space="preserve">F   </v>
      </c>
      <c r="R89" s="134" t="s">
        <v>557</v>
      </c>
      <c r="S89" s="134"/>
    </row>
    <row r="90" spans="1:19">
      <c r="A90" s="133" t="s">
        <v>258</v>
      </c>
      <c r="B90" s="134">
        <v>7131</v>
      </c>
      <c r="C90" s="134" t="s">
        <v>776</v>
      </c>
      <c r="D90" s="133" t="s">
        <v>777</v>
      </c>
      <c r="E90" s="133" t="str">
        <f t="shared" si="5"/>
        <v>7131-51.11</v>
      </c>
      <c r="F90" s="147" t="str">
        <f t="shared" si="6"/>
        <v>AG -3--AC -8</v>
      </c>
      <c r="G90" s="134" t="s">
        <v>703</v>
      </c>
      <c r="H90" s="134" t="s">
        <v>704</v>
      </c>
      <c r="I90" s="143" t="str">
        <f t="shared" si="7"/>
        <v xml:space="preserve">CT- - M- </v>
      </c>
      <c r="J90" s="134" t="s">
        <v>695</v>
      </c>
      <c r="K90" s="134"/>
      <c r="L90" s="134" t="s">
        <v>705</v>
      </c>
      <c r="M90" s="134"/>
      <c r="N90" s="143" t="str">
        <f t="shared" si="8"/>
        <v xml:space="preserve">O  </v>
      </c>
      <c r="O90" s="134" t="s">
        <v>699</v>
      </c>
      <c r="P90" s="134"/>
      <c r="Q90" s="143" t="str">
        <f t="shared" si="9"/>
        <v xml:space="preserve">F   </v>
      </c>
      <c r="R90" s="134" t="s">
        <v>557</v>
      </c>
      <c r="S90" s="134"/>
    </row>
    <row r="91" spans="1:19">
      <c r="A91" s="133" t="s">
        <v>258</v>
      </c>
      <c r="B91" s="134">
        <v>7131</v>
      </c>
      <c r="C91" s="134" t="s">
        <v>778</v>
      </c>
      <c r="D91" s="133" t="s">
        <v>779</v>
      </c>
      <c r="E91" s="133" t="str">
        <f t="shared" si="5"/>
        <v>7131-51.12</v>
      </c>
      <c r="F91" s="147" t="str">
        <f t="shared" si="6"/>
        <v>AG -3--AC -8</v>
      </c>
      <c r="G91" s="134" t="s">
        <v>703</v>
      </c>
      <c r="H91" s="134" t="s">
        <v>704</v>
      </c>
      <c r="I91" s="143" t="str">
        <f t="shared" si="7"/>
        <v xml:space="preserve">CT- - M- </v>
      </c>
      <c r="J91" s="134" t="s">
        <v>695</v>
      </c>
      <c r="K91" s="134"/>
      <c r="L91" s="134" t="s">
        <v>705</v>
      </c>
      <c r="M91" s="134"/>
      <c r="N91" s="143" t="str">
        <f t="shared" si="8"/>
        <v xml:space="preserve">O  </v>
      </c>
      <c r="O91" s="134" t="s">
        <v>699</v>
      </c>
      <c r="P91" s="134"/>
      <c r="Q91" s="143" t="str">
        <f t="shared" si="9"/>
        <v xml:space="preserve">F   </v>
      </c>
      <c r="R91" s="134" t="s">
        <v>557</v>
      </c>
      <c r="S91" s="134"/>
    </row>
    <row r="92" spans="1:19">
      <c r="A92" s="133"/>
      <c r="B92" s="134"/>
      <c r="C92" s="134"/>
      <c r="D92" s="133"/>
      <c r="E92" s="133" t="str">
        <f t="shared" si="5"/>
        <v>-</v>
      </c>
      <c r="F92" s="147" t="str">
        <f t="shared" si="6"/>
        <v>AG ---AC -</v>
      </c>
      <c r="G92" s="134"/>
      <c r="H92" s="134"/>
      <c r="I92" s="143" t="str">
        <f t="shared" si="7"/>
        <v xml:space="preserve">- - - </v>
      </c>
      <c r="J92" s="134"/>
      <c r="K92" s="134"/>
      <c r="L92" s="134"/>
      <c r="M92" s="134"/>
      <c r="N92" s="143" t="str">
        <f t="shared" si="8"/>
        <v xml:space="preserve">  </v>
      </c>
      <c r="O92" s="134"/>
      <c r="P92" s="134"/>
      <c r="Q92" s="143" t="str">
        <f t="shared" si="9"/>
        <v xml:space="preserve">   </v>
      </c>
      <c r="R92" s="134"/>
      <c r="S92" s="134"/>
    </row>
    <row r="93" spans="1:19">
      <c r="A93" s="133" t="s">
        <v>267</v>
      </c>
      <c r="B93" s="134">
        <v>7132</v>
      </c>
      <c r="C93" s="134" t="s">
        <v>716</v>
      </c>
      <c r="D93" s="133" t="s">
        <v>717</v>
      </c>
      <c r="E93" s="133" t="str">
        <f t="shared" si="5"/>
        <v>7132-02</v>
      </c>
      <c r="F93" s="147" t="str">
        <f t="shared" si="6"/>
        <v>AG ---AC -</v>
      </c>
      <c r="G93" s="134"/>
      <c r="H93" s="134"/>
      <c r="I93" s="143" t="str">
        <f t="shared" si="7"/>
        <v xml:space="preserve">- - - </v>
      </c>
      <c r="J93" s="134"/>
      <c r="K93" s="134"/>
      <c r="L93" s="134"/>
      <c r="M93" s="134"/>
      <c r="N93" s="143" t="str">
        <f t="shared" si="8"/>
        <v xml:space="preserve">  </v>
      </c>
      <c r="O93" s="134"/>
      <c r="P93" s="134"/>
      <c r="Q93" s="143" t="str">
        <f t="shared" si="9"/>
        <v xml:space="preserve">   </v>
      </c>
      <c r="R93" s="134"/>
      <c r="S93" s="134"/>
    </row>
    <row r="94" spans="1:19">
      <c r="A94" s="133" t="s">
        <v>267</v>
      </c>
      <c r="B94" s="134">
        <v>7132</v>
      </c>
      <c r="C94" s="134" t="s">
        <v>780</v>
      </c>
      <c r="D94" s="133" t="s">
        <v>433</v>
      </c>
      <c r="E94" s="133" t="str">
        <f t="shared" si="5"/>
        <v>7132-02.19</v>
      </c>
      <c r="F94" s="147" t="str">
        <f t="shared" si="6"/>
        <v>AG -3--AC -8</v>
      </c>
      <c r="G94" s="134" t="s">
        <v>703</v>
      </c>
      <c r="H94" s="134" t="s">
        <v>704</v>
      </c>
      <c r="I94" s="143" t="str">
        <f t="shared" si="7"/>
        <v xml:space="preserve">CT- - M- </v>
      </c>
      <c r="J94" s="134" t="s">
        <v>695</v>
      </c>
      <c r="K94" s="134"/>
      <c r="L94" s="134" t="s">
        <v>705</v>
      </c>
      <c r="M94" s="134"/>
      <c r="N94" s="143" t="str">
        <f t="shared" si="8"/>
        <v xml:space="preserve">O  </v>
      </c>
      <c r="O94" s="134" t="s">
        <v>699</v>
      </c>
      <c r="P94" s="134"/>
      <c r="Q94" s="143" t="str">
        <f t="shared" si="9"/>
        <v xml:space="preserve">F   </v>
      </c>
      <c r="R94" s="134" t="s">
        <v>557</v>
      </c>
      <c r="S94" s="134"/>
    </row>
    <row r="95" spans="1:19">
      <c r="A95" s="133" t="s">
        <v>267</v>
      </c>
      <c r="B95" s="134">
        <v>7132</v>
      </c>
      <c r="C95" s="134" t="s">
        <v>712</v>
      </c>
      <c r="D95" s="133" t="s">
        <v>781</v>
      </c>
      <c r="E95" s="133" t="str">
        <f t="shared" si="5"/>
        <v>7132-34</v>
      </c>
      <c r="F95" s="147" t="str">
        <f t="shared" si="6"/>
        <v>AG ---AC -</v>
      </c>
      <c r="G95" s="134"/>
      <c r="H95" s="134"/>
      <c r="I95" s="143" t="str">
        <f t="shared" si="7"/>
        <v xml:space="preserve">- - - </v>
      </c>
      <c r="J95" s="134"/>
      <c r="K95" s="134"/>
      <c r="L95" s="134"/>
      <c r="M95" s="134"/>
      <c r="N95" s="143" t="str">
        <f t="shared" si="8"/>
        <v xml:space="preserve">  </v>
      </c>
      <c r="O95" s="134"/>
      <c r="P95" s="134"/>
      <c r="Q95" s="143" t="str">
        <f t="shared" si="9"/>
        <v xml:space="preserve">   </v>
      </c>
      <c r="R95" s="134"/>
      <c r="S95" s="134"/>
    </row>
    <row r="96" spans="1:19">
      <c r="A96" s="133" t="s">
        <v>267</v>
      </c>
      <c r="B96" s="134">
        <v>7132</v>
      </c>
      <c r="C96" s="134" t="s">
        <v>678</v>
      </c>
      <c r="D96" s="133" t="s">
        <v>312</v>
      </c>
      <c r="E96" s="133" t="str">
        <f t="shared" si="5"/>
        <v>7132-34.01</v>
      </c>
      <c r="F96" s="147" t="str">
        <f t="shared" si="6"/>
        <v>AG -3--AC -8</v>
      </c>
      <c r="G96" s="134" t="s">
        <v>703</v>
      </c>
      <c r="H96" s="134" t="s">
        <v>704</v>
      </c>
      <c r="I96" s="143" t="str">
        <f t="shared" si="7"/>
        <v xml:space="preserve">CT- - M- </v>
      </c>
      <c r="J96" s="134" t="s">
        <v>695</v>
      </c>
      <c r="K96" s="134"/>
      <c r="L96" s="134" t="s">
        <v>705</v>
      </c>
      <c r="M96" s="134"/>
      <c r="N96" s="143" t="str">
        <f t="shared" si="8"/>
        <v xml:space="preserve">O  </v>
      </c>
      <c r="O96" s="134" t="s">
        <v>699</v>
      </c>
      <c r="P96" s="134"/>
      <c r="Q96" s="143" t="str">
        <f t="shared" si="9"/>
        <v xml:space="preserve">F   </v>
      </c>
      <c r="R96" s="134" t="s">
        <v>557</v>
      </c>
      <c r="S96" s="134"/>
    </row>
    <row r="97" spans="1:19">
      <c r="A97" s="133" t="s">
        <v>267</v>
      </c>
      <c r="B97" s="134">
        <v>7132</v>
      </c>
      <c r="C97" s="134" t="s">
        <v>657</v>
      </c>
      <c r="D97" s="133" t="s">
        <v>782</v>
      </c>
      <c r="E97" s="133" t="str">
        <f t="shared" si="5"/>
        <v>7132-34.03</v>
      </c>
      <c r="F97" s="147" t="str">
        <f t="shared" si="6"/>
        <v>AG -3--AC -</v>
      </c>
      <c r="G97" s="134" t="s">
        <v>703</v>
      </c>
      <c r="H97" s="134"/>
      <c r="I97" s="143" t="str">
        <f t="shared" si="7"/>
        <v xml:space="preserve">- E- - </v>
      </c>
      <c r="J97" s="134"/>
      <c r="K97" s="134" t="s">
        <v>696</v>
      </c>
      <c r="L97" s="134"/>
      <c r="M97" s="134"/>
      <c r="N97" s="143" t="str">
        <f t="shared" si="8"/>
        <v xml:space="preserve">O  </v>
      </c>
      <c r="O97" s="134" t="s">
        <v>699</v>
      </c>
      <c r="P97" s="134"/>
      <c r="Q97" s="143" t="str">
        <f t="shared" si="9"/>
        <v xml:space="preserve">F   </v>
      </c>
      <c r="R97" s="134" t="s">
        <v>557</v>
      </c>
      <c r="S97" s="134"/>
    </row>
    <row r="98" spans="1:19">
      <c r="A98" s="133" t="s">
        <v>267</v>
      </c>
      <c r="B98" s="134">
        <v>7132</v>
      </c>
      <c r="C98" s="134" t="s">
        <v>783</v>
      </c>
      <c r="D98" s="133" t="s">
        <v>784</v>
      </c>
      <c r="E98" s="133" t="str">
        <f t="shared" si="5"/>
        <v>7132-34.05</v>
      </c>
      <c r="F98" s="147" t="str">
        <f t="shared" si="6"/>
        <v>AG -3--AC -8</v>
      </c>
      <c r="G98" s="134" t="s">
        <v>703</v>
      </c>
      <c r="H98" s="134" t="s">
        <v>704</v>
      </c>
      <c r="I98" s="143" t="str">
        <f t="shared" si="7"/>
        <v xml:space="preserve">CT- - M- </v>
      </c>
      <c r="J98" s="134" t="s">
        <v>695</v>
      </c>
      <c r="K98" s="134"/>
      <c r="L98" s="134" t="s">
        <v>705</v>
      </c>
      <c r="M98" s="134"/>
      <c r="N98" s="143" t="str">
        <f t="shared" si="8"/>
        <v xml:space="preserve">O  </v>
      </c>
      <c r="O98" s="134" t="s">
        <v>699</v>
      </c>
      <c r="P98" s="134"/>
      <c r="Q98" s="143" t="str">
        <f t="shared" si="9"/>
        <v xml:space="preserve">F   </v>
      </c>
      <c r="R98" s="134" t="s">
        <v>557</v>
      </c>
      <c r="S98" s="134"/>
    </row>
    <row r="99" spans="1:19">
      <c r="A99" s="133" t="s">
        <v>267</v>
      </c>
      <c r="B99" s="134">
        <v>7132</v>
      </c>
      <c r="C99" s="134" t="s">
        <v>745</v>
      </c>
      <c r="D99" s="133" t="s">
        <v>785</v>
      </c>
      <c r="E99" s="133" t="str">
        <f t="shared" si="5"/>
        <v>7132-45</v>
      </c>
      <c r="F99" s="147" t="str">
        <f t="shared" si="6"/>
        <v>AG ---AC -</v>
      </c>
      <c r="G99" s="134"/>
      <c r="H99" s="134"/>
      <c r="I99" s="143" t="str">
        <f t="shared" si="7"/>
        <v xml:space="preserve">- - - </v>
      </c>
      <c r="J99" s="134"/>
      <c r="K99" s="134"/>
      <c r="L99" s="134"/>
      <c r="M99" s="134"/>
      <c r="N99" s="143" t="str">
        <f t="shared" si="8"/>
        <v xml:space="preserve">  </v>
      </c>
      <c r="O99" s="134"/>
      <c r="P99" s="134"/>
      <c r="Q99" s="143" t="str">
        <f t="shared" si="9"/>
        <v xml:space="preserve">   </v>
      </c>
      <c r="R99" s="134"/>
      <c r="S99" s="134"/>
    </row>
    <row r="100" spans="1:19">
      <c r="A100" s="133" t="s">
        <v>267</v>
      </c>
      <c r="B100" s="134">
        <v>7132</v>
      </c>
      <c r="C100" s="134" t="s">
        <v>786</v>
      </c>
      <c r="D100" s="133" t="s">
        <v>787</v>
      </c>
      <c r="E100" s="133" t="str">
        <f t="shared" si="5"/>
        <v>7132-45.01</v>
      </c>
      <c r="F100" s="147" t="str">
        <f t="shared" si="6"/>
        <v>AG -3--AC -8</v>
      </c>
      <c r="G100" s="134" t="s">
        <v>703</v>
      </c>
      <c r="H100" s="134" t="s">
        <v>704</v>
      </c>
      <c r="I100" s="143" t="str">
        <f t="shared" si="7"/>
        <v xml:space="preserve">CT- - M- </v>
      </c>
      <c r="J100" s="134" t="s">
        <v>695</v>
      </c>
      <c r="K100" s="134"/>
      <c r="L100" s="134" t="s">
        <v>705</v>
      </c>
      <c r="M100" s="134"/>
      <c r="N100" s="143" t="str">
        <f t="shared" si="8"/>
        <v xml:space="preserve">O  </v>
      </c>
      <c r="O100" s="134" t="s">
        <v>699</v>
      </c>
      <c r="P100" s="134"/>
      <c r="Q100" s="143" t="str">
        <f t="shared" si="9"/>
        <v xml:space="preserve">F   </v>
      </c>
      <c r="R100" s="134" t="s">
        <v>557</v>
      </c>
      <c r="S100" s="134"/>
    </row>
    <row r="101" spans="1:19">
      <c r="A101" s="133" t="s">
        <v>267</v>
      </c>
      <c r="B101" s="134">
        <v>7132</v>
      </c>
      <c r="C101" s="134" t="s">
        <v>788</v>
      </c>
      <c r="D101" s="133" t="s">
        <v>435</v>
      </c>
      <c r="E101" s="133" t="str">
        <f t="shared" si="5"/>
        <v>7132-45.05</v>
      </c>
      <c r="F101" s="147" t="str">
        <f t="shared" si="6"/>
        <v>AG -3--AC -8</v>
      </c>
      <c r="G101" s="134" t="s">
        <v>703</v>
      </c>
      <c r="H101" s="134" t="s">
        <v>704</v>
      </c>
      <c r="I101" s="143" t="str">
        <f t="shared" si="7"/>
        <v xml:space="preserve">CT- - M- </v>
      </c>
      <c r="J101" s="134" t="s">
        <v>695</v>
      </c>
      <c r="K101" s="134"/>
      <c r="L101" s="134" t="s">
        <v>705</v>
      </c>
      <c r="M101" s="134"/>
      <c r="N101" s="143" t="str">
        <f t="shared" si="8"/>
        <v xml:space="preserve">O  </v>
      </c>
      <c r="O101" s="134" t="s">
        <v>699</v>
      </c>
      <c r="P101" s="134"/>
      <c r="Q101" s="143" t="str">
        <f t="shared" si="9"/>
        <v xml:space="preserve">F   </v>
      </c>
      <c r="R101" s="134" t="s">
        <v>557</v>
      </c>
      <c r="S101" s="134"/>
    </row>
    <row r="102" spans="1:19">
      <c r="A102" s="133" t="s">
        <v>267</v>
      </c>
      <c r="B102" s="134">
        <v>7132</v>
      </c>
      <c r="C102" s="134" t="s">
        <v>789</v>
      </c>
      <c r="D102" s="133" t="s">
        <v>790</v>
      </c>
      <c r="E102" s="133" t="str">
        <f t="shared" si="5"/>
        <v>7132-45.10</v>
      </c>
      <c r="F102" s="147" t="str">
        <f t="shared" si="6"/>
        <v>AG -3--AC -8</v>
      </c>
      <c r="G102" s="134" t="s">
        <v>703</v>
      </c>
      <c r="H102" s="134" t="s">
        <v>704</v>
      </c>
      <c r="I102" s="143" t="str">
        <f t="shared" si="7"/>
        <v xml:space="preserve">CT- - M- </v>
      </c>
      <c r="J102" s="134" t="s">
        <v>695</v>
      </c>
      <c r="K102" s="134"/>
      <c r="L102" s="134" t="s">
        <v>705</v>
      </c>
      <c r="M102" s="134"/>
      <c r="N102" s="143" t="str">
        <f t="shared" si="8"/>
        <v xml:space="preserve">O  </v>
      </c>
      <c r="O102" s="134" t="s">
        <v>699</v>
      </c>
      <c r="P102" s="134"/>
      <c r="Q102" s="143" t="str">
        <f t="shared" si="9"/>
        <v xml:space="preserve">F   </v>
      </c>
      <c r="R102" s="134" t="s">
        <v>557</v>
      </c>
      <c r="S102" s="134"/>
    </row>
    <row r="103" spans="1:19">
      <c r="A103" s="133" t="s">
        <v>267</v>
      </c>
      <c r="B103" s="134">
        <v>7132</v>
      </c>
      <c r="C103" s="134" t="s">
        <v>791</v>
      </c>
      <c r="D103" s="133" t="s">
        <v>792</v>
      </c>
      <c r="E103" s="133" t="str">
        <f t="shared" si="5"/>
        <v>7132-46</v>
      </c>
      <c r="F103" s="147" t="str">
        <f t="shared" si="6"/>
        <v>AG ---AC -</v>
      </c>
      <c r="G103" s="134"/>
      <c r="H103" s="134"/>
      <c r="I103" s="143" t="str">
        <f t="shared" si="7"/>
        <v xml:space="preserve">- - - </v>
      </c>
      <c r="J103" s="134"/>
      <c r="K103" s="134"/>
      <c r="L103" s="134"/>
      <c r="M103" s="134"/>
      <c r="N103" s="143" t="str">
        <f t="shared" si="8"/>
        <v xml:space="preserve">  </v>
      </c>
      <c r="O103" s="134"/>
      <c r="P103" s="134"/>
      <c r="Q103" s="143" t="str">
        <f t="shared" si="9"/>
        <v xml:space="preserve">   </v>
      </c>
      <c r="R103" s="134"/>
      <c r="S103" s="134"/>
    </row>
    <row r="104" spans="1:19">
      <c r="A104" s="133" t="s">
        <v>267</v>
      </c>
      <c r="B104" s="134">
        <v>7132</v>
      </c>
      <c r="C104" s="134" t="s">
        <v>793</v>
      </c>
      <c r="D104" s="133" t="s">
        <v>794</v>
      </c>
      <c r="E104" s="133" t="str">
        <f t="shared" si="5"/>
        <v>7132-46.05</v>
      </c>
      <c r="F104" s="147" t="str">
        <f t="shared" si="6"/>
        <v>AG -3--AC -8</v>
      </c>
      <c r="G104" s="134" t="s">
        <v>703</v>
      </c>
      <c r="H104" s="134" t="s">
        <v>704</v>
      </c>
      <c r="I104" s="143" t="str">
        <f t="shared" si="7"/>
        <v xml:space="preserve">CT- - M- </v>
      </c>
      <c r="J104" s="134" t="s">
        <v>695</v>
      </c>
      <c r="K104" s="134"/>
      <c r="L104" s="134" t="s">
        <v>705</v>
      </c>
      <c r="M104" s="134"/>
      <c r="N104" s="143" t="str">
        <f t="shared" si="8"/>
        <v xml:space="preserve">O  </v>
      </c>
      <c r="O104" s="134" t="s">
        <v>699</v>
      </c>
      <c r="P104" s="134"/>
      <c r="Q104" s="143" t="str">
        <f t="shared" si="9"/>
        <v xml:space="preserve">F   </v>
      </c>
      <c r="R104" s="134" t="s">
        <v>557</v>
      </c>
      <c r="S104" s="134"/>
    </row>
    <row r="105" spans="1:19">
      <c r="A105" s="133" t="s">
        <v>267</v>
      </c>
      <c r="B105" s="134">
        <v>7132</v>
      </c>
      <c r="C105" s="134" t="s">
        <v>795</v>
      </c>
      <c r="D105" s="133" t="s">
        <v>796</v>
      </c>
      <c r="E105" s="133" t="str">
        <f t="shared" si="5"/>
        <v>7132-49</v>
      </c>
      <c r="F105" s="147" t="str">
        <f t="shared" si="6"/>
        <v>AG ---AC -</v>
      </c>
      <c r="G105" s="134"/>
      <c r="H105" s="134"/>
      <c r="I105" s="143" t="str">
        <f t="shared" si="7"/>
        <v xml:space="preserve">- - - </v>
      </c>
      <c r="J105" s="134"/>
      <c r="K105" s="134"/>
      <c r="L105" s="134"/>
      <c r="M105" s="134"/>
      <c r="N105" s="143" t="str">
        <f t="shared" si="8"/>
        <v xml:space="preserve">  </v>
      </c>
      <c r="O105" s="134"/>
      <c r="P105" s="134"/>
      <c r="Q105" s="143" t="str">
        <f t="shared" si="9"/>
        <v xml:space="preserve">   </v>
      </c>
      <c r="R105" s="134"/>
      <c r="S105" s="134"/>
    </row>
    <row r="106" spans="1:19">
      <c r="A106" s="133" t="s">
        <v>267</v>
      </c>
      <c r="B106" s="134">
        <v>7132</v>
      </c>
      <c r="C106" s="134" t="s">
        <v>797</v>
      </c>
      <c r="D106" s="133" t="s">
        <v>798</v>
      </c>
      <c r="E106" s="133" t="str">
        <f t="shared" si="5"/>
        <v>7132-49.14</v>
      </c>
      <c r="F106" s="147" t="str">
        <f t="shared" si="6"/>
        <v>AG -3--AC -8</v>
      </c>
      <c r="G106" s="134" t="s">
        <v>703</v>
      </c>
      <c r="H106" s="134" t="s">
        <v>704</v>
      </c>
      <c r="I106" s="143" t="str">
        <f t="shared" si="7"/>
        <v xml:space="preserve">CT- - M- </v>
      </c>
      <c r="J106" s="134" t="s">
        <v>695</v>
      </c>
      <c r="K106" s="134"/>
      <c r="L106" s="134" t="s">
        <v>705</v>
      </c>
      <c r="M106" s="134"/>
      <c r="N106" s="143" t="str">
        <f t="shared" si="8"/>
        <v xml:space="preserve">O  </v>
      </c>
      <c r="O106" s="134" t="s">
        <v>699</v>
      </c>
      <c r="P106" s="134"/>
      <c r="Q106" s="143" t="str">
        <f t="shared" si="9"/>
        <v xml:space="preserve">F   </v>
      </c>
      <c r="R106" s="134" t="s">
        <v>557</v>
      </c>
      <c r="S106" s="134"/>
    </row>
    <row r="107" spans="1:19">
      <c r="A107" s="133" t="s">
        <v>267</v>
      </c>
      <c r="B107" s="134">
        <v>7132</v>
      </c>
      <c r="C107" s="134" t="s">
        <v>799</v>
      </c>
      <c r="D107" s="133" t="s">
        <v>439</v>
      </c>
      <c r="E107" s="133" t="str">
        <f t="shared" si="5"/>
        <v>7132-49.16</v>
      </c>
      <c r="F107" s="147" t="str">
        <f t="shared" si="6"/>
        <v>AG -3--AC -8</v>
      </c>
      <c r="G107" s="134" t="s">
        <v>703</v>
      </c>
      <c r="H107" s="134" t="s">
        <v>704</v>
      </c>
      <c r="I107" s="143" t="str">
        <f t="shared" si="7"/>
        <v xml:space="preserve">CT- - M- </v>
      </c>
      <c r="J107" s="134" t="s">
        <v>695</v>
      </c>
      <c r="K107" s="134"/>
      <c r="L107" s="134" t="s">
        <v>705</v>
      </c>
      <c r="M107" s="134"/>
      <c r="N107" s="143" t="str">
        <f t="shared" si="8"/>
        <v xml:space="preserve">O  </v>
      </c>
      <c r="O107" s="134" t="s">
        <v>699</v>
      </c>
      <c r="P107" s="134"/>
      <c r="Q107" s="143" t="str">
        <f t="shared" si="9"/>
        <v xml:space="preserve">F   </v>
      </c>
      <c r="R107" s="134" t="s">
        <v>557</v>
      </c>
      <c r="S107" s="134"/>
    </row>
    <row r="108" spans="1:19">
      <c r="A108" s="133" t="s">
        <v>267</v>
      </c>
      <c r="B108" s="134">
        <v>7132</v>
      </c>
      <c r="C108" s="134" t="s">
        <v>800</v>
      </c>
      <c r="D108" s="133" t="s">
        <v>801</v>
      </c>
      <c r="E108" s="133" t="str">
        <f t="shared" si="5"/>
        <v>7132-49.17</v>
      </c>
      <c r="F108" s="147" t="str">
        <f t="shared" si="6"/>
        <v>AG -3--AC -8</v>
      </c>
      <c r="G108" s="134" t="s">
        <v>703</v>
      </c>
      <c r="H108" s="134" t="s">
        <v>704</v>
      </c>
      <c r="I108" s="143" t="str">
        <f t="shared" si="7"/>
        <v xml:space="preserve">CT- - M- </v>
      </c>
      <c r="J108" s="134" t="s">
        <v>695</v>
      </c>
      <c r="K108" s="134"/>
      <c r="L108" s="134" t="s">
        <v>705</v>
      </c>
      <c r="M108" s="134"/>
      <c r="N108" s="143" t="str">
        <f t="shared" si="8"/>
        <v xml:space="preserve">O  </v>
      </c>
      <c r="O108" s="134" t="s">
        <v>699</v>
      </c>
      <c r="P108" s="134"/>
      <c r="Q108" s="143" t="str">
        <f t="shared" si="9"/>
        <v xml:space="preserve">F   </v>
      </c>
      <c r="R108" s="134" t="s">
        <v>557</v>
      </c>
      <c r="S108" s="134"/>
    </row>
    <row r="109" spans="1:19">
      <c r="A109" s="133" t="s">
        <v>267</v>
      </c>
      <c r="B109" s="134">
        <v>7132</v>
      </c>
      <c r="C109" s="134" t="s">
        <v>802</v>
      </c>
      <c r="D109" s="133" t="s">
        <v>803</v>
      </c>
      <c r="E109" s="133" t="str">
        <f t="shared" si="5"/>
        <v>7132-60</v>
      </c>
      <c r="F109" s="147" t="str">
        <f t="shared" si="6"/>
        <v>AG -3--AC -8</v>
      </c>
      <c r="G109" s="134" t="s">
        <v>703</v>
      </c>
      <c r="H109" s="134" t="s">
        <v>704</v>
      </c>
      <c r="I109" s="143" t="str">
        <f t="shared" si="7"/>
        <v xml:space="preserve">CT- - M- </v>
      </c>
      <c r="J109" s="134" t="s">
        <v>695</v>
      </c>
      <c r="K109" s="134"/>
      <c r="L109" s="134" t="s">
        <v>705</v>
      </c>
      <c r="M109" s="134"/>
      <c r="N109" s="143" t="str">
        <f t="shared" si="8"/>
        <v xml:space="preserve">O  </v>
      </c>
      <c r="O109" s="134" t="s">
        <v>699</v>
      </c>
      <c r="P109" s="134"/>
      <c r="Q109" s="143" t="str">
        <f t="shared" si="9"/>
        <v xml:space="preserve">F   </v>
      </c>
      <c r="R109" s="134" t="s">
        <v>557</v>
      </c>
      <c r="S109" s="134"/>
    </row>
    <row r="110" spans="1:19">
      <c r="A110" s="133"/>
      <c r="B110" s="134"/>
      <c r="C110" s="134"/>
      <c r="D110" s="133"/>
      <c r="E110" s="133" t="str">
        <f t="shared" si="5"/>
        <v>-</v>
      </c>
      <c r="F110" s="147" t="str">
        <f t="shared" si="6"/>
        <v>AG ---AC -</v>
      </c>
      <c r="G110" s="134"/>
      <c r="H110" s="134"/>
      <c r="I110" s="143" t="str">
        <f t="shared" si="7"/>
        <v xml:space="preserve">- - - </v>
      </c>
      <c r="J110" s="134"/>
      <c r="K110" s="134"/>
      <c r="L110" s="134"/>
      <c r="M110" s="134"/>
      <c r="N110" s="143" t="str">
        <f t="shared" si="8"/>
        <v xml:space="preserve">  </v>
      </c>
      <c r="O110" s="134"/>
      <c r="P110" s="134"/>
      <c r="Q110" s="143" t="str">
        <f t="shared" si="9"/>
        <v xml:space="preserve">   </v>
      </c>
      <c r="R110" s="134"/>
      <c r="S110" s="134"/>
    </row>
    <row r="111" spans="1:19">
      <c r="A111" s="133" t="s">
        <v>73</v>
      </c>
      <c r="B111" s="134">
        <v>7140</v>
      </c>
      <c r="C111" s="134" t="s">
        <v>716</v>
      </c>
      <c r="D111" s="133" t="s">
        <v>804</v>
      </c>
      <c r="E111" s="133" t="str">
        <f t="shared" si="5"/>
        <v>7140-02</v>
      </c>
      <c r="F111" s="147" t="str">
        <f t="shared" si="6"/>
        <v>AG ---AC -</v>
      </c>
      <c r="G111" s="134"/>
      <c r="H111" s="134"/>
      <c r="I111" s="143" t="str">
        <f t="shared" si="7"/>
        <v xml:space="preserve">- - - </v>
      </c>
      <c r="J111" s="134"/>
      <c r="K111" s="134"/>
      <c r="L111" s="134"/>
      <c r="M111" s="134"/>
      <c r="N111" s="143" t="str">
        <f t="shared" si="8"/>
        <v xml:space="preserve">  </v>
      </c>
      <c r="O111" s="134"/>
      <c r="P111" s="134"/>
      <c r="Q111" s="143" t="str">
        <f t="shared" si="9"/>
        <v xml:space="preserve">   </v>
      </c>
      <c r="R111" s="134"/>
      <c r="S111" s="134"/>
    </row>
    <row r="112" spans="1:19">
      <c r="A112" s="133" t="s">
        <v>73</v>
      </c>
      <c r="B112" s="134">
        <v>7140</v>
      </c>
      <c r="C112" s="134" t="s">
        <v>805</v>
      </c>
      <c r="D112" s="133" t="s">
        <v>338</v>
      </c>
      <c r="E112" s="133" t="str">
        <f t="shared" si="5"/>
        <v>7140-02.10</v>
      </c>
      <c r="F112" s="147" t="str">
        <f t="shared" si="6"/>
        <v>AG -3--AC -8</v>
      </c>
      <c r="G112" s="134" t="s">
        <v>703</v>
      </c>
      <c r="H112" s="134" t="s">
        <v>704</v>
      </c>
      <c r="I112" s="143" t="str">
        <f t="shared" si="7"/>
        <v xml:space="preserve">CT- - M- </v>
      </c>
      <c r="J112" s="134" t="s">
        <v>695</v>
      </c>
      <c r="K112" s="134"/>
      <c r="L112" s="134" t="s">
        <v>705</v>
      </c>
      <c r="M112" s="134"/>
      <c r="N112" s="143" t="str">
        <f t="shared" si="8"/>
        <v xml:space="preserve">O  </v>
      </c>
      <c r="O112" s="134" t="s">
        <v>699</v>
      </c>
      <c r="P112" s="134"/>
      <c r="Q112" s="143" t="str">
        <f t="shared" si="9"/>
        <v xml:space="preserve">F   </v>
      </c>
      <c r="R112" s="134" t="s">
        <v>557</v>
      </c>
      <c r="S112" s="134"/>
    </row>
    <row r="113" spans="1:19">
      <c r="A113" s="133" t="s">
        <v>73</v>
      </c>
      <c r="B113" s="134">
        <v>7140</v>
      </c>
      <c r="C113" s="134" t="s">
        <v>615</v>
      </c>
      <c r="D113" s="133" t="s">
        <v>806</v>
      </c>
      <c r="E113" s="133" t="str">
        <f t="shared" si="5"/>
        <v>7140-13</v>
      </c>
      <c r="F113" s="147" t="str">
        <f t="shared" si="6"/>
        <v>AG ---AC -</v>
      </c>
      <c r="G113" s="134"/>
      <c r="H113" s="134"/>
      <c r="I113" s="143" t="str">
        <f t="shared" si="7"/>
        <v xml:space="preserve">- - - </v>
      </c>
      <c r="J113" s="134"/>
      <c r="K113" s="134"/>
      <c r="L113" s="134"/>
      <c r="M113" s="134"/>
      <c r="N113" s="143" t="str">
        <f t="shared" si="8"/>
        <v xml:space="preserve">  </v>
      </c>
      <c r="O113" s="134"/>
      <c r="P113" s="134"/>
      <c r="Q113" s="143" t="str">
        <f t="shared" si="9"/>
        <v xml:space="preserve">   </v>
      </c>
      <c r="R113" s="134"/>
      <c r="S113" s="134"/>
    </row>
    <row r="114" spans="1:19">
      <c r="A114" s="133" t="s">
        <v>73</v>
      </c>
      <c r="B114" s="134">
        <v>7140</v>
      </c>
      <c r="C114" s="134" t="s">
        <v>807</v>
      </c>
      <c r="D114" s="133" t="s">
        <v>311</v>
      </c>
      <c r="E114" s="133" t="str">
        <f t="shared" si="5"/>
        <v>7140-13.01</v>
      </c>
      <c r="F114" s="147" t="str">
        <f t="shared" si="6"/>
        <v>AG -3--AC -</v>
      </c>
      <c r="G114" s="134" t="s">
        <v>703</v>
      </c>
      <c r="H114" s="134"/>
      <c r="I114" s="143" t="str">
        <f t="shared" si="7"/>
        <v xml:space="preserve">- E- - </v>
      </c>
      <c r="J114" s="134"/>
      <c r="K114" s="134" t="s">
        <v>696</v>
      </c>
      <c r="L114" s="134"/>
      <c r="M114" s="134"/>
      <c r="N114" s="143" t="str">
        <f t="shared" si="8"/>
        <v xml:space="preserve">O  </v>
      </c>
      <c r="O114" s="134" t="s">
        <v>699</v>
      </c>
      <c r="P114" s="134"/>
      <c r="Q114" s="143" t="str">
        <f t="shared" si="9"/>
        <v xml:space="preserve">F   </v>
      </c>
      <c r="R114" s="134" t="s">
        <v>557</v>
      </c>
      <c r="S114" s="134"/>
    </row>
    <row r="115" spans="1:19">
      <c r="A115" s="133" t="s">
        <v>73</v>
      </c>
      <c r="B115" s="134">
        <v>7140</v>
      </c>
      <c r="C115" s="134" t="s">
        <v>745</v>
      </c>
      <c r="D115" s="133" t="s">
        <v>746</v>
      </c>
      <c r="E115" s="133" t="str">
        <f t="shared" si="5"/>
        <v>7140-45</v>
      </c>
      <c r="F115" s="147" t="str">
        <f t="shared" si="6"/>
        <v>AG ---AC -</v>
      </c>
      <c r="G115" s="134"/>
      <c r="H115" s="134"/>
      <c r="I115" s="143" t="str">
        <f t="shared" si="7"/>
        <v xml:space="preserve">- - - </v>
      </c>
      <c r="J115" s="134"/>
      <c r="K115" s="134"/>
      <c r="L115" s="134"/>
      <c r="M115" s="134"/>
      <c r="N115" s="143" t="str">
        <f t="shared" si="8"/>
        <v xml:space="preserve">  </v>
      </c>
      <c r="O115" s="134"/>
      <c r="P115" s="134"/>
      <c r="Q115" s="143" t="str">
        <f t="shared" si="9"/>
        <v xml:space="preserve">   </v>
      </c>
      <c r="R115" s="134"/>
      <c r="S115" s="134"/>
    </row>
    <row r="116" spans="1:19">
      <c r="A116" s="133" t="s">
        <v>73</v>
      </c>
      <c r="B116" s="134">
        <v>7140</v>
      </c>
      <c r="C116" s="134" t="s">
        <v>786</v>
      </c>
      <c r="D116" s="133" t="s">
        <v>325</v>
      </c>
      <c r="E116" s="133" t="str">
        <f t="shared" si="5"/>
        <v>7140-45.01</v>
      </c>
      <c r="F116" s="147" t="str">
        <f t="shared" si="6"/>
        <v>AG -3--AC -2</v>
      </c>
      <c r="G116" s="134" t="s">
        <v>703</v>
      </c>
      <c r="H116" s="134" t="s">
        <v>808</v>
      </c>
      <c r="I116" s="143" t="str">
        <f t="shared" si="7"/>
        <v xml:space="preserve">- E- - </v>
      </c>
      <c r="J116" s="134"/>
      <c r="K116" s="134" t="s">
        <v>696</v>
      </c>
      <c r="L116" s="134"/>
      <c r="M116" s="134"/>
      <c r="N116" s="143" t="str">
        <f t="shared" si="8"/>
        <v xml:space="preserve">O  </v>
      </c>
      <c r="O116" s="134" t="s">
        <v>699</v>
      </c>
      <c r="P116" s="134"/>
      <c r="Q116" s="143" t="str">
        <f t="shared" si="9"/>
        <v xml:space="preserve">F   </v>
      </c>
      <c r="R116" s="134" t="s">
        <v>557</v>
      </c>
      <c r="S116" s="134"/>
    </row>
    <row r="117" spans="1:19">
      <c r="A117" s="133" t="s">
        <v>73</v>
      </c>
      <c r="B117" s="134">
        <v>7140</v>
      </c>
      <c r="C117" s="134" t="s">
        <v>809</v>
      </c>
      <c r="D117" s="133" t="s">
        <v>339</v>
      </c>
      <c r="E117" s="133" t="str">
        <f t="shared" si="5"/>
        <v>7140-45.09</v>
      </c>
      <c r="F117" s="147" t="str">
        <f t="shared" si="6"/>
        <v>AG -3--AC -8</v>
      </c>
      <c r="G117" s="134" t="s">
        <v>703</v>
      </c>
      <c r="H117" s="134" t="s">
        <v>704</v>
      </c>
      <c r="I117" s="143" t="str">
        <f t="shared" si="7"/>
        <v xml:space="preserve">CT- - M- </v>
      </c>
      <c r="J117" s="134" t="s">
        <v>695</v>
      </c>
      <c r="K117" s="134"/>
      <c r="L117" s="134" t="s">
        <v>705</v>
      </c>
      <c r="M117" s="134"/>
      <c r="N117" s="143" t="str">
        <f t="shared" si="8"/>
        <v xml:space="preserve">O  </v>
      </c>
      <c r="O117" s="134" t="s">
        <v>699</v>
      </c>
      <c r="P117" s="134"/>
      <c r="Q117" s="143" t="str">
        <f t="shared" si="9"/>
        <v xml:space="preserve">F   </v>
      </c>
      <c r="R117" s="134" t="s">
        <v>557</v>
      </c>
      <c r="S117" s="134"/>
    </row>
    <row r="118" spans="1:19">
      <c r="A118" s="133" t="s">
        <v>73</v>
      </c>
      <c r="B118" s="134">
        <v>7140</v>
      </c>
      <c r="C118" s="134" t="s">
        <v>791</v>
      </c>
      <c r="D118" s="133" t="s">
        <v>792</v>
      </c>
      <c r="E118" s="133" t="str">
        <f t="shared" si="5"/>
        <v>7140-46</v>
      </c>
      <c r="F118" s="147" t="str">
        <f t="shared" si="6"/>
        <v>AG ---AC -</v>
      </c>
      <c r="G118" s="134"/>
      <c r="H118" s="134"/>
      <c r="I118" s="143" t="str">
        <f t="shared" si="7"/>
        <v xml:space="preserve">- - - </v>
      </c>
      <c r="J118" s="134"/>
      <c r="K118" s="134"/>
      <c r="L118" s="134"/>
      <c r="M118" s="134"/>
      <c r="N118" s="143" t="str">
        <f t="shared" si="8"/>
        <v xml:space="preserve">  </v>
      </c>
      <c r="O118" s="134"/>
      <c r="P118" s="134"/>
      <c r="Q118" s="143" t="str">
        <f t="shared" si="9"/>
        <v xml:space="preserve">   </v>
      </c>
      <c r="R118" s="134"/>
      <c r="S118" s="134"/>
    </row>
    <row r="119" spans="1:19">
      <c r="A119" s="133" t="s">
        <v>73</v>
      </c>
      <c r="B119" s="134">
        <v>7140</v>
      </c>
      <c r="C119" s="134" t="s">
        <v>810</v>
      </c>
      <c r="D119" s="133" t="s">
        <v>811</v>
      </c>
      <c r="E119" s="133" t="str">
        <f t="shared" si="5"/>
        <v>7140-46.02</v>
      </c>
      <c r="F119" s="147" t="str">
        <f t="shared" si="6"/>
        <v>AG -3--AC -8</v>
      </c>
      <c r="G119" s="134" t="s">
        <v>703</v>
      </c>
      <c r="H119" s="134" t="s">
        <v>704</v>
      </c>
      <c r="I119" s="143" t="str">
        <f t="shared" si="7"/>
        <v xml:space="preserve">CT- - M- </v>
      </c>
      <c r="J119" s="134" t="s">
        <v>695</v>
      </c>
      <c r="K119" s="134"/>
      <c r="L119" s="134" t="s">
        <v>705</v>
      </c>
      <c r="M119" s="134"/>
      <c r="N119" s="143" t="str">
        <f t="shared" si="8"/>
        <v xml:space="preserve">O  </v>
      </c>
      <c r="O119" s="134" t="s">
        <v>699</v>
      </c>
      <c r="P119" s="134"/>
      <c r="Q119" s="143" t="str">
        <f t="shared" si="9"/>
        <v xml:space="preserve">F   </v>
      </c>
      <c r="R119" s="134" t="s">
        <v>557</v>
      </c>
      <c r="S119" s="134"/>
    </row>
    <row r="120" spans="1:19">
      <c r="A120" s="133" t="s">
        <v>73</v>
      </c>
      <c r="B120" s="134">
        <v>7140</v>
      </c>
      <c r="C120" s="134" t="s">
        <v>812</v>
      </c>
      <c r="D120" s="133" t="s">
        <v>813</v>
      </c>
      <c r="E120" s="133" t="str">
        <f t="shared" si="5"/>
        <v>7140-46.03</v>
      </c>
      <c r="F120" s="147" t="str">
        <f t="shared" si="6"/>
        <v>AG -3--AC -8</v>
      </c>
      <c r="G120" s="134" t="s">
        <v>703</v>
      </c>
      <c r="H120" s="134" t="s">
        <v>704</v>
      </c>
      <c r="I120" s="143" t="str">
        <f t="shared" si="7"/>
        <v xml:space="preserve">CT- - M- </v>
      </c>
      <c r="J120" s="134" t="s">
        <v>695</v>
      </c>
      <c r="K120" s="134"/>
      <c r="L120" s="134" t="s">
        <v>705</v>
      </c>
      <c r="M120" s="134"/>
      <c r="N120" s="143" t="str">
        <f t="shared" si="8"/>
        <v xml:space="preserve">O  </v>
      </c>
      <c r="O120" s="134" t="s">
        <v>699</v>
      </c>
      <c r="P120" s="134"/>
      <c r="Q120" s="143" t="str">
        <f t="shared" si="9"/>
        <v xml:space="preserve">F   </v>
      </c>
      <c r="R120" s="134" t="s">
        <v>557</v>
      </c>
      <c r="S120" s="134"/>
    </row>
    <row r="121" spans="1:19">
      <c r="A121" s="133" t="s">
        <v>73</v>
      </c>
      <c r="B121" s="134">
        <v>7140</v>
      </c>
      <c r="C121" s="134" t="s">
        <v>814</v>
      </c>
      <c r="D121" s="133" t="s">
        <v>815</v>
      </c>
      <c r="E121" s="133" t="str">
        <f t="shared" si="5"/>
        <v>7140-46.04</v>
      </c>
      <c r="F121" s="147" t="str">
        <f t="shared" si="6"/>
        <v>AG -3--AC -8</v>
      </c>
      <c r="G121" s="134" t="s">
        <v>703</v>
      </c>
      <c r="H121" s="134" t="s">
        <v>704</v>
      </c>
      <c r="I121" s="143" t="str">
        <f t="shared" si="7"/>
        <v xml:space="preserve">CT- - M- </v>
      </c>
      <c r="J121" s="134" t="s">
        <v>695</v>
      </c>
      <c r="K121" s="134"/>
      <c r="L121" s="134" t="s">
        <v>705</v>
      </c>
      <c r="M121" s="134"/>
      <c r="N121" s="143" t="str">
        <f t="shared" si="8"/>
        <v xml:space="preserve">O  </v>
      </c>
      <c r="O121" s="134" t="s">
        <v>699</v>
      </c>
      <c r="P121" s="134"/>
      <c r="Q121" s="143" t="str">
        <f t="shared" si="9"/>
        <v xml:space="preserve">F   </v>
      </c>
      <c r="R121" s="134" t="s">
        <v>557</v>
      </c>
      <c r="S121" s="134"/>
    </row>
    <row r="122" spans="1:19">
      <c r="A122" s="133"/>
      <c r="B122" s="134"/>
      <c r="C122" s="134"/>
      <c r="D122" s="133"/>
      <c r="E122" s="133" t="str">
        <f t="shared" si="5"/>
        <v>-</v>
      </c>
      <c r="F122" s="147" t="str">
        <f t="shared" si="6"/>
        <v>AG ---AC -</v>
      </c>
      <c r="G122" s="134"/>
      <c r="H122" s="134"/>
      <c r="I122" s="143" t="str">
        <f t="shared" si="7"/>
        <v xml:space="preserve">- - - </v>
      </c>
      <c r="J122" s="134"/>
      <c r="K122" s="134"/>
      <c r="L122" s="134"/>
      <c r="M122" s="134"/>
      <c r="N122" s="143" t="str">
        <f t="shared" si="8"/>
        <v xml:space="preserve">  </v>
      </c>
      <c r="O122" s="134"/>
      <c r="P122" s="134"/>
      <c r="Q122" s="143" t="str">
        <f t="shared" si="9"/>
        <v xml:space="preserve">   </v>
      </c>
      <c r="R122" s="134"/>
      <c r="S122" s="134"/>
    </row>
    <row r="123" spans="1:19">
      <c r="A123" s="133" t="s">
        <v>816</v>
      </c>
      <c r="B123" s="134">
        <v>7200</v>
      </c>
      <c r="C123" s="134" t="s">
        <v>567</v>
      </c>
      <c r="D123" s="133" t="s">
        <v>817</v>
      </c>
      <c r="E123" s="133" t="str">
        <f t="shared" si="5"/>
        <v>7200-14</v>
      </c>
      <c r="F123" s="147" t="str">
        <f t="shared" si="6"/>
        <v>AG ---AC -</v>
      </c>
      <c r="G123" s="134"/>
      <c r="H123" s="134"/>
      <c r="I123" s="143" t="str">
        <f t="shared" si="7"/>
        <v xml:space="preserve">- - - </v>
      </c>
      <c r="J123" s="134"/>
      <c r="K123" s="134"/>
      <c r="L123" s="134"/>
      <c r="M123" s="134"/>
      <c r="N123" s="143" t="str">
        <f t="shared" si="8"/>
        <v xml:space="preserve">  </v>
      </c>
      <c r="O123" s="134"/>
      <c r="P123" s="134"/>
      <c r="Q123" s="143" t="str">
        <f t="shared" si="9"/>
        <v xml:space="preserve">   </v>
      </c>
      <c r="R123" s="134"/>
      <c r="S123" s="134"/>
    </row>
    <row r="124" spans="1:19">
      <c r="A124" s="133" t="s">
        <v>816</v>
      </c>
      <c r="B124" s="134">
        <v>7200</v>
      </c>
      <c r="C124" s="134" t="s">
        <v>818</v>
      </c>
      <c r="D124" s="133" t="s">
        <v>23</v>
      </c>
      <c r="E124" s="133" t="str">
        <f t="shared" si="5"/>
        <v>7200-14.01</v>
      </c>
      <c r="F124" s="147" t="str">
        <f t="shared" si="6"/>
        <v>AG -3--AC -8</v>
      </c>
      <c r="G124" s="134" t="s">
        <v>703</v>
      </c>
      <c r="H124" s="134" t="s">
        <v>704</v>
      </c>
      <c r="I124" s="143" t="str">
        <f t="shared" si="7"/>
        <v xml:space="preserve">CT- - M- </v>
      </c>
      <c r="J124" s="134" t="s">
        <v>695</v>
      </c>
      <c r="K124" s="134"/>
      <c r="L124" s="134" t="s">
        <v>705</v>
      </c>
      <c r="M124" s="134"/>
      <c r="N124" s="143" t="str">
        <f t="shared" si="8"/>
        <v xml:space="preserve">O  </v>
      </c>
      <c r="O124" s="134" t="s">
        <v>699</v>
      </c>
      <c r="P124" s="134"/>
      <c r="Q124" s="143" t="str">
        <f t="shared" si="9"/>
        <v xml:space="preserve">F   </v>
      </c>
      <c r="R124" s="134" t="s">
        <v>557</v>
      </c>
      <c r="S124" s="134"/>
    </row>
    <row r="125" spans="1:19">
      <c r="A125" s="133" t="s">
        <v>816</v>
      </c>
      <c r="B125" s="134">
        <v>7200</v>
      </c>
      <c r="C125" s="134" t="s">
        <v>819</v>
      </c>
      <c r="D125" s="133" t="s">
        <v>443</v>
      </c>
      <c r="E125" s="133" t="str">
        <f t="shared" si="5"/>
        <v>7200-14.02</v>
      </c>
      <c r="F125" s="147" t="str">
        <f t="shared" si="6"/>
        <v>AG -3--AC -8</v>
      </c>
      <c r="G125" s="134" t="s">
        <v>703</v>
      </c>
      <c r="H125" s="134" t="s">
        <v>704</v>
      </c>
      <c r="I125" s="143" t="str">
        <f t="shared" si="7"/>
        <v xml:space="preserve">CT- - M- </v>
      </c>
      <c r="J125" s="134" t="s">
        <v>695</v>
      </c>
      <c r="K125" s="134"/>
      <c r="L125" s="134" t="s">
        <v>705</v>
      </c>
      <c r="M125" s="134"/>
      <c r="N125" s="143" t="str">
        <f t="shared" si="8"/>
        <v xml:space="preserve">O  </v>
      </c>
      <c r="O125" s="134" t="s">
        <v>699</v>
      </c>
      <c r="P125" s="134"/>
      <c r="Q125" s="143" t="str">
        <f t="shared" si="9"/>
        <v xml:space="preserve">F   </v>
      </c>
      <c r="R125" s="134" t="s">
        <v>557</v>
      </c>
      <c r="S125" s="134"/>
    </row>
    <row r="126" spans="1:19">
      <c r="A126" s="133" t="s">
        <v>816</v>
      </c>
      <c r="B126" s="134">
        <v>7200</v>
      </c>
      <c r="C126" s="134" t="s">
        <v>680</v>
      </c>
      <c r="D126" s="133" t="s">
        <v>820</v>
      </c>
      <c r="E126" s="133" t="str">
        <f t="shared" si="5"/>
        <v>7200-23</v>
      </c>
      <c r="F126" s="147" t="str">
        <f t="shared" si="6"/>
        <v>AG -3--AC -18</v>
      </c>
      <c r="G126" s="134" t="s">
        <v>703</v>
      </c>
      <c r="H126" s="134" t="s">
        <v>722</v>
      </c>
      <c r="I126" s="143" t="str">
        <f t="shared" si="7"/>
        <v>- - M- S</v>
      </c>
      <c r="J126" s="134"/>
      <c r="K126" s="134"/>
      <c r="L126" s="134" t="s">
        <v>705</v>
      </c>
      <c r="M126" s="134" t="s">
        <v>698</v>
      </c>
      <c r="N126" s="143" t="str">
        <f t="shared" si="8"/>
        <v xml:space="preserve">O  </v>
      </c>
      <c r="O126" s="134" t="s">
        <v>699</v>
      </c>
      <c r="P126" s="134"/>
      <c r="Q126" s="143" t="str">
        <f t="shared" si="9"/>
        <v xml:space="preserve">F   </v>
      </c>
      <c r="R126" s="134" t="s">
        <v>557</v>
      </c>
      <c r="S126" s="134"/>
    </row>
    <row r="127" spans="1:19">
      <c r="A127" s="133" t="s">
        <v>816</v>
      </c>
      <c r="B127" s="134">
        <v>7200</v>
      </c>
      <c r="C127" s="134" t="s">
        <v>712</v>
      </c>
      <c r="D127" s="133" t="s">
        <v>709</v>
      </c>
      <c r="E127" s="133" t="str">
        <f t="shared" si="5"/>
        <v>7200-34</v>
      </c>
      <c r="F127" s="147" t="str">
        <f t="shared" si="6"/>
        <v>AG ---AC -</v>
      </c>
      <c r="G127" s="134"/>
      <c r="H127" s="134"/>
      <c r="I127" s="143" t="str">
        <f t="shared" si="7"/>
        <v xml:space="preserve">- - - </v>
      </c>
      <c r="J127" s="134"/>
      <c r="K127" s="134"/>
      <c r="L127" s="134"/>
      <c r="M127" s="134"/>
      <c r="N127" s="143" t="str">
        <f t="shared" si="8"/>
        <v xml:space="preserve">  </v>
      </c>
      <c r="O127" s="134"/>
      <c r="P127" s="134"/>
      <c r="Q127" s="143" t="str">
        <f t="shared" si="9"/>
        <v xml:space="preserve">   </v>
      </c>
      <c r="R127" s="134"/>
      <c r="S127" s="134"/>
    </row>
    <row r="128" spans="1:19">
      <c r="A128" s="133" t="s">
        <v>816</v>
      </c>
      <c r="B128" s="134">
        <v>7200</v>
      </c>
      <c r="C128" s="134" t="s">
        <v>678</v>
      </c>
      <c r="D128" s="133" t="s">
        <v>821</v>
      </c>
      <c r="E128" s="133" t="str">
        <f t="shared" si="5"/>
        <v>7200-34.01</v>
      </c>
      <c r="F128" s="147" t="str">
        <f t="shared" si="6"/>
        <v>AG -3--AC -8</v>
      </c>
      <c r="G128" s="134" t="s">
        <v>703</v>
      </c>
      <c r="H128" s="134" t="s">
        <v>704</v>
      </c>
      <c r="I128" s="143" t="str">
        <f t="shared" si="7"/>
        <v xml:space="preserve">CT- - M- </v>
      </c>
      <c r="J128" s="134" t="s">
        <v>695</v>
      </c>
      <c r="K128" s="134"/>
      <c r="L128" s="134" t="s">
        <v>705</v>
      </c>
      <c r="M128" s="134"/>
      <c r="N128" s="143" t="str">
        <f t="shared" si="8"/>
        <v xml:space="preserve">O  </v>
      </c>
      <c r="O128" s="134" t="s">
        <v>699</v>
      </c>
      <c r="P128" s="134"/>
      <c r="Q128" s="143" t="str">
        <f t="shared" si="9"/>
        <v xml:space="preserve">F   </v>
      </c>
      <c r="R128" s="134" t="s">
        <v>557</v>
      </c>
      <c r="S128" s="134"/>
    </row>
    <row r="129" spans="1:19">
      <c r="A129" s="133" t="s">
        <v>816</v>
      </c>
      <c r="B129" s="134">
        <v>7200</v>
      </c>
      <c r="C129" s="134" t="s">
        <v>657</v>
      </c>
      <c r="D129" s="133" t="s">
        <v>782</v>
      </c>
      <c r="E129" s="133" t="str">
        <f t="shared" si="5"/>
        <v>7200-34.03</v>
      </c>
      <c r="F129" s="147" t="str">
        <f t="shared" si="6"/>
        <v>AG -3--AC -</v>
      </c>
      <c r="G129" s="134" t="s">
        <v>703</v>
      </c>
      <c r="H129" s="134"/>
      <c r="I129" s="143" t="str">
        <f t="shared" si="7"/>
        <v xml:space="preserve">- E- - </v>
      </c>
      <c r="J129" s="134"/>
      <c r="K129" s="134" t="s">
        <v>696</v>
      </c>
      <c r="L129" s="134"/>
      <c r="M129" s="134"/>
      <c r="N129" s="143" t="str">
        <f t="shared" si="8"/>
        <v xml:space="preserve">O  </v>
      </c>
      <c r="O129" s="134" t="s">
        <v>699</v>
      </c>
      <c r="P129" s="134"/>
      <c r="Q129" s="143" t="str">
        <f t="shared" si="9"/>
        <v xml:space="preserve">F   </v>
      </c>
      <c r="R129" s="134" t="s">
        <v>557</v>
      </c>
      <c r="S129" s="134"/>
    </row>
    <row r="130" spans="1:19">
      <c r="A130" s="133" t="s">
        <v>816</v>
      </c>
      <c r="B130" s="134">
        <v>7200</v>
      </c>
      <c r="C130" s="134" t="s">
        <v>822</v>
      </c>
      <c r="D130" s="133" t="s">
        <v>823</v>
      </c>
      <c r="E130" s="133" t="str">
        <f t="shared" si="5"/>
        <v>7200-61</v>
      </c>
      <c r="F130" s="147" t="str">
        <f t="shared" si="6"/>
        <v>AG ---AC -</v>
      </c>
      <c r="G130" s="134"/>
      <c r="H130" s="134"/>
      <c r="I130" s="143" t="str">
        <f t="shared" si="7"/>
        <v xml:space="preserve">- - - </v>
      </c>
      <c r="J130" s="134"/>
      <c r="K130" s="134"/>
      <c r="L130" s="134"/>
      <c r="M130" s="134"/>
      <c r="N130" s="143" t="str">
        <f t="shared" si="8"/>
        <v xml:space="preserve">  </v>
      </c>
      <c r="O130" s="134"/>
      <c r="P130" s="134"/>
      <c r="Q130" s="143" t="str">
        <f t="shared" si="9"/>
        <v xml:space="preserve">   </v>
      </c>
      <c r="R130" s="134"/>
      <c r="S130" s="134"/>
    </row>
    <row r="131" spans="1:19">
      <c r="A131" s="133" t="s">
        <v>816</v>
      </c>
      <c r="B131" s="134">
        <v>7200</v>
      </c>
      <c r="C131" s="134" t="s">
        <v>824</v>
      </c>
      <c r="D131" s="133" t="s">
        <v>825</v>
      </c>
      <c r="E131" s="133" t="str">
        <f t="shared" si="5"/>
        <v>7200-61.01</v>
      </c>
      <c r="F131" s="147" t="str">
        <f t="shared" si="6"/>
        <v>AG -3--AC -8</v>
      </c>
      <c r="G131" s="134" t="s">
        <v>703</v>
      </c>
      <c r="H131" s="134" t="s">
        <v>704</v>
      </c>
      <c r="I131" s="143" t="str">
        <f t="shared" si="7"/>
        <v xml:space="preserve">CT- - M- </v>
      </c>
      <c r="J131" s="134" t="s">
        <v>695</v>
      </c>
      <c r="K131" s="134"/>
      <c r="L131" s="134" t="s">
        <v>705</v>
      </c>
      <c r="M131" s="134"/>
      <c r="N131" s="143" t="str">
        <f t="shared" si="8"/>
        <v xml:space="preserve">O  </v>
      </c>
      <c r="O131" s="134" t="s">
        <v>699</v>
      </c>
      <c r="P131" s="134"/>
      <c r="Q131" s="143" t="str">
        <f t="shared" si="9"/>
        <v xml:space="preserve">F   </v>
      </c>
      <c r="R131" s="134" t="s">
        <v>557</v>
      </c>
      <c r="S131" s="134"/>
    </row>
    <row r="132" spans="1:19">
      <c r="A132" s="133" t="s">
        <v>816</v>
      </c>
      <c r="B132" s="134">
        <v>7200</v>
      </c>
      <c r="C132" s="134" t="s">
        <v>826</v>
      </c>
      <c r="D132" s="133" t="s">
        <v>827</v>
      </c>
      <c r="E132" s="133" t="str">
        <f t="shared" si="5"/>
        <v>7200-61.02</v>
      </c>
      <c r="F132" s="147" t="str">
        <f t="shared" si="6"/>
        <v>AG -3--AC -8</v>
      </c>
      <c r="G132" s="134" t="s">
        <v>703</v>
      </c>
      <c r="H132" s="134" t="s">
        <v>704</v>
      </c>
      <c r="I132" s="143" t="str">
        <f t="shared" si="7"/>
        <v xml:space="preserve">CT- - M- </v>
      </c>
      <c r="J132" s="134" t="s">
        <v>695</v>
      </c>
      <c r="K132" s="134"/>
      <c r="L132" s="134" t="s">
        <v>705</v>
      </c>
      <c r="M132" s="134"/>
      <c r="N132" s="143" t="str">
        <f t="shared" si="8"/>
        <v xml:space="preserve">O  </v>
      </c>
      <c r="O132" s="134" t="s">
        <v>699</v>
      </c>
      <c r="P132" s="134"/>
      <c r="Q132" s="143" t="str">
        <f t="shared" si="9"/>
        <v xml:space="preserve">F   </v>
      </c>
      <c r="R132" s="134" t="s">
        <v>557</v>
      </c>
      <c r="S132" s="134"/>
    </row>
    <row r="133" spans="1:19">
      <c r="A133" s="133" t="s">
        <v>816</v>
      </c>
      <c r="B133" s="134">
        <v>7200</v>
      </c>
      <c r="C133" s="134" t="s">
        <v>828</v>
      </c>
      <c r="D133" s="133" t="s">
        <v>829</v>
      </c>
      <c r="E133" s="133" t="str">
        <f t="shared" si="5"/>
        <v>7200-61.03</v>
      </c>
      <c r="F133" s="147" t="str">
        <f t="shared" si="6"/>
        <v>AG -3--AC -8</v>
      </c>
      <c r="G133" s="134" t="s">
        <v>703</v>
      </c>
      <c r="H133" s="134">
        <v>8</v>
      </c>
      <c r="I133" s="143" t="str">
        <f t="shared" si="7"/>
        <v xml:space="preserve">CT- - M- </v>
      </c>
      <c r="J133" s="134" t="s">
        <v>695</v>
      </c>
      <c r="K133" s="134"/>
      <c r="L133" s="134" t="s">
        <v>705</v>
      </c>
      <c r="M133" s="134"/>
      <c r="N133" s="143" t="str">
        <f t="shared" si="8"/>
        <v xml:space="preserve">O  </v>
      </c>
      <c r="O133" s="134" t="s">
        <v>699</v>
      </c>
      <c r="P133" s="134"/>
      <c r="Q133" s="143" t="str">
        <f t="shared" si="9"/>
        <v xml:space="preserve">F   </v>
      </c>
      <c r="R133" s="134" t="s">
        <v>557</v>
      </c>
      <c r="S133" s="134"/>
    </row>
    <row r="134" spans="1:19">
      <c r="A134" s="133"/>
      <c r="B134" s="134"/>
      <c r="C134" s="134"/>
      <c r="D134" s="133"/>
      <c r="E134" s="133" t="str">
        <f t="shared" ref="E134:E197" si="10">CONCATENATE(B134,"-",C134)</f>
        <v>-</v>
      </c>
      <c r="F134" s="147" t="str">
        <f t="shared" ref="F134:F197" si="11">CONCATENATE("AG"," -", G134,"--","AC -", H134)</f>
        <v>AG ---AC -</v>
      </c>
      <c r="G134" s="134"/>
      <c r="H134" s="134"/>
      <c r="I134" s="143" t="str">
        <f t="shared" ref="I134:I197" si="12">CONCATENATE(J134,"- ",K134,"- ",L134,"- ",M134,)</f>
        <v xml:space="preserve">- - - </v>
      </c>
      <c r="J134" s="134"/>
      <c r="K134" s="134"/>
      <c r="L134" s="134"/>
      <c r="M134" s="134"/>
      <c r="N134" s="143" t="str">
        <f t="shared" ref="N134:N197" si="13">CONCATENATE(O134,"  ",P134)</f>
        <v xml:space="preserve">  </v>
      </c>
      <c r="O134" s="134"/>
      <c r="P134" s="134"/>
      <c r="Q134" s="143" t="str">
        <f t="shared" ref="Q134:Q197" si="14">CONCATENATE(R134,"   ",S134)</f>
        <v xml:space="preserve">   </v>
      </c>
      <c r="R134" s="134"/>
      <c r="S134" s="134"/>
    </row>
    <row r="135" spans="1:19">
      <c r="A135" s="133" t="s">
        <v>272</v>
      </c>
      <c r="B135" s="134">
        <v>7210</v>
      </c>
      <c r="C135" s="134" t="s">
        <v>716</v>
      </c>
      <c r="D135" s="133" t="s">
        <v>717</v>
      </c>
      <c r="E135" s="133" t="str">
        <f t="shared" si="10"/>
        <v>7210-02</v>
      </c>
      <c r="F135" s="147" t="str">
        <f t="shared" si="11"/>
        <v>AG ---AC -</v>
      </c>
      <c r="G135" s="134"/>
      <c r="H135" s="134"/>
      <c r="I135" s="143" t="str">
        <f t="shared" si="12"/>
        <v xml:space="preserve">- - - </v>
      </c>
      <c r="J135" s="134"/>
      <c r="K135" s="134"/>
      <c r="L135" s="134"/>
      <c r="M135" s="134"/>
      <c r="N135" s="143" t="str">
        <f t="shared" si="13"/>
        <v xml:space="preserve">  </v>
      </c>
      <c r="O135" s="134"/>
      <c r="P135" s="134"/>
      <c r="Q135" s="143" t="str">
        <f t="shared" si="14"/>
        <v xml:space="preserve">   </v>
      </c>
      <c r="R135" s="134"/>
      <c r="S135" s="134"/>
    </row>
    <row r="136" spans="1:19">
      <c r="A136" s="133" t="s">
        <v>272</v>
      </c>
      <c r="B136" s="134">
        <v>7210</v>
      </c>
      <c r="C136" s="134" t="s">
        <v>830</v>
      </c>
      <c r="D136" s="133" t="s">
        <v>831</v>
      </c>
      <c r="E136" s="133" t="str">
        <f t="shared" si="10"/>
        <v>7210-02.13</v>
      </c>
      <c r="F136" s="147" t="str">
        <f t="shared" si="11"/>
        <v>AG -3--AC -8</v>
      </c>
      <c r="G136" s="134" t="s">
        <v>703</v>
      </c>
      <c r="H136" s="134" t="s">
        <v>704</v>
      </c>
      <c r="I136" s="143" t="str">
        <f t="shared" si="12"/>
        <v xml:space="preserve">CT- - M- </v>
      </c>
      <c r="J136" s="134" t="s">
        <v>695</v>
      </c>
      <c r="K136" s="134"/>
      <c r="L136" s="134" t="s">
        <v>705</v>
      </c>
      <c r="M136" s="134"/>
      <c r="N136" s="143" t="str">
        <f t="shared" si="13"/>
        <v xml:space="preserve">O  </v>
      </c>
      <c r="O136" s="134" t="s">
        <v>699</v>
      </c>
      <c r="P136" s="134"/>
      <c r="Q136" s="143" t="str">
        <f t="shared" si="14"/>
        <v xml:space="preserve">F   </v>
      </c>
      <c r="R136" s="134" t="s">
        <v>557</v>
      </c>
      <c r="S136" s="134"/>
    </row>
    <row r="137" spans="1:19">
      <c r="A137" s="133" t="s">
        <v>272</v>
      </c>
      <c r="B137" s="134">
        <v>7210</v>
      </c>
      <c r="C137" s="134" t="s">
        <v>680</v>
      </c>
      <c r="D137" s="133" t="s">
        <v>723</v>
      </c>
      <c r="E137" s="133" t="str">
        <f t="shared" si="10"/>
        <v>7210-23</v>
      </c>
      <c r="F137" s="147" t="str">
        <f t="shared" si="11"/>
        <v>AG -3--AC -18</v>
      </c>
      <c r="G137" s="134" t="s">
        <v>703</v>
      </c>
      <c r="H137" s="134" t="s">
        <v>722</v>
      </c>
      <c r="I137" s="143" t="str">
        <f t="shared" si="12"/>
        <v>- - M- S</v>
      </c>
      <c r="J137" s="134"/>
      <c r="K137" s="134"/>
      <c r="L137" s="134" t="s">
        <v>705</v>
      </c>
      <c r="M137" s="134" t="s">
        <v>698</v>
      </c>
      <c r="N137" s="143" t="str">
        <f t="shared" si="13"/>
        <v xml:space="preserve">O  </v>
      </c>
      <c r="O137" s="134" t="s">
        <v>699</v>
      </c>
      <c r="P137" s="134"/>
      <c r="Q137" s="143" t="str">
        <f t="shared" si="14"/>
        <v xml:space="preserve">F   </v>
      </c>
      <c r="R137" s="134" t="s">
        <v>557</v>
      </c>
      <c r="S137" s="134"/>
    </row>
    <row r="138" spans="1:19">
      <c r="A138" s="133" t="s">
        <v>272</v>
      </c>
      <c r="B138" s="134">
        <v>7210</v>
      </c>
      <c r="C138" s="134" t="s">
        <v>712</v>
      </c>
      <c r="D138" s="133" t="s">
        <v>709</v>
      </c>
      <c r="E138" s="133" t="str">
        <f t="shared" si="10"/>
        <v>7210-34</v>
      </c>
      <c r="F138" s="147" t="str">
        <f t="shared" si="11"/>
        <v>AG ---AC -</v>
      </c>
      <c r="G138" s="134"/>
      <c r="H138" s="134"/>
      <c r="I138" s="143" t="str">
        <f t="shared" si="12"/>
        <v xml:space="preserve">- - - </v>
      </c>
      <c r="J138" s="134"/>
      <c r="K138" s="134"/>
      <c r="L138" s="134"/>
      <c r="M138" s="134"/>
      <c r="N138" s="143" t="str">
        <f t="shared" si="13"/>
        <v xml:space="preserve">  </v>
      </c>
      <c r="O138" s="134"/>
      <c r="P138" s="134"/>
      <c r="Q138" s="143" t="str">
        <f t="shared" si="14"/>
        <v xml:space="preserve">   </v>
      </c>
      <c r="R138" s="134"/>
      <c r="S138" s="134"/>
    </row>
    <row r="139" spans="1:19" ht="17.25" customHeight="1">
      <c r="A139" s="133" t="s">
        <v>272</v>
      </c>
      <c r="B139" s="134">
        <v>7210</v>
      </c>
      <c r="C139" s="134" t="s">
        <v>678</v>
      </c>
      <c r="D139" s="133" t="s">
        <v>821</v>
      </c>
      <c r="E139" s="133" t="str">
        <f t="shared" si="10"/>
        <v>7210-34.01</v>
      </c>
      <c r="F139" s="147" t="str">
        <f t="shared" si="11"/>
        <v>AG -3--AC -8</v>
      </c>
      <c r="G139" s="134" t="s">
        <v>703</v>
      </c>
      <c r="H139" s="134" t="s">
        <v>704</v>
      </c>
      <c r="I139" s="143" t="str">
        <f t="shared" si="12"/>
        <v xml:space="preserve">CT- - M- </v>
      </c>
      <c r="J139" s="134" t="s">
        <v>695</v>
      </c>
      <c r="K139" s="134"/>
      <c r="L139" s="134" t="s">
        <v>705</v>
      </c>
      <c r="M139" s="134"/>
      <c r="N139" s="143" t="str">
        <f t="shared" si="13"/>
        <v xml:space="preserve">O  </v>
      </c>
      <c r="O139" s="134" t="s">
        <v>699</v>
      </c>
      <c r="P139" s="134"/>
      <c r="Q139" s="143" t="str">
        <f t="shared" si="14"/>
        <v xml:space="preserve">F   </v>
      </c>
      <c r="R139" s="134" t="s">
        <v>557</v>
      </c>
      <c r="S139" s="134"/>
    </row>
    <row r="140" spans="1:19">
      <c r="A140" s="133" t="s">
        <v>272</v>
      </c>
      <c r="B140" s="134">
        <v>7210</v>
      </c>
      <c r="C140" s="134" t="s">
        <v>657</v>
      </c>
      <c r="D140" s="133" t="s">
        <v>782</v>
      </c>
      <c r="E140" s="133" t="str">
        <f t="shared" si="10"/>
        <v>7210-34.03</v>
      </c>
      <c r="F140" s="147" t="str">
        <f t="shared" si="11"/>
        <v>AG -3--AC -</v>
      </c>
      <c r="G140" s="134" t="s">
        <v>703</v>
      </c>
      <c r="H140" s="134"/>
      <c r="I140" s="143" t="str">
        <f t="shared" si="12"/>
        <v xml:space="preserve">- E- - </v>
      </c>
      <c r="J140" s="134"/>
      <c r="K140" s="134" t="s">
        <v>696</v>
      </c>
      <c r="L140" s="134"/>
      <c r="M140" s="134"/>
      <c r="N140" s="143" t="str">
        <f t="shared" si="13"/>
        <v xml:space="preserve">O  </v>
      </c>
      <c r="O140" s="134" t="s">
        <v>699</v>
      </c>
      <c r="P140" s="134"/>
      <c r="Q140" s="143" t="str">
        <f t="shared" si="14"/>
        <v xml:space="preserve">F   </v>
      </c>
      <c r="R140" s="134" t="s">
        <v>557</v>
      </c>
      <c r="S140" s="134"/>
    </row>
    <row r="141" spans="1:19">
      <c r="A141" s="133" t="s">
        <v>272</v>
      </c>
      <c r="B141" s="134">
        <v>7210</v>
      </c>
      <c r="C141" s="134" t="s">
        <v>745</v>
      </c>
      <c r="D141" s="133" t="s">
        <v>785</v>
      </c>
      <c r="E141" s="133" t="str">
        <f t="shared" si="10"/>
        <v>7210-45</v>
      </c>
      <c r="F141" s="147" t="str">
        <f t="shared" si="11"/>
        <v>AG ---AC -</v>
      </c>
      <c r="G141" s="134"/>
      <c r="H141" s="134"/>
      <c r="I141" s="143" t="str">
        <f t="shared" si="12"/>
        <v xml:space="preserve">- - - </v>
      </c>
      <c r="J141" s="134"/>
      <c r="K141" s="134"/>
      <c r="L141" s="134"/>
      <c r="M141" s="134"/>
      <c r="N141" s="143" t="str">
        <f t="shared" si="13"/>
        <v xml:space="preserve">  </v>
      </c>
      <c r="O141" s="134"/>
      <c r="P141" s="134"/>
      <c r="Q141" s="143" t="str">
        <f t="shared" si="14"/>
        <v xml:space="preserve">   </v>
      </c>
      <c r="R141" s="134"/>
      <c r="S141" s="134"/>
    </row>
    <row r="142" spans="1:19">
      <c r="A142" s="133" t="s">
        <v>272</v>
      </c>
      <c r="B142" s="134">
        <v>7210</v>
      </c>
      <c r="C142" s="134" t="s">
        <v>832</v>
      </c>
      <c r="D142" s="133" t="s">
        <v>450</v>
      </c>
      <c r="E142" s="133" t="str">
        <f t="shared" si="10"/>
        <v>7210-45.12</v>
      </c>
      <c r="F142" s="147" t="str">
        <f t="shared" si="11"/>
        <v>AG -3--AC -8</v>
      </c>
      <c r="G142" s="134" t="s">
        <v>703</v>
      </c>
      <c r="H142" s="134" t="s">
        <v>704</v>
      </c>
      <c r="I142" s="143" t="str">
        <f t="shared" si="12"/>
        <v xml:space="preserve">CT- - M- </v>
      </c>
      <c r="J142" s="134" t="s">
        <v>695</v>
      </c>
      <c r="K142" s="134"/>
      <c r="L142" s="134" t="s">
        <v>705</v>
      </c>
      <c r="M142" s="134"/>
      <c r="N142" s="143" t="str">
        <f t="shared" si="13"/>
        <v xml:space="preserve">O  </v>
      </c>
      <c r="O142" s="134" t="s">
        <v>699</v>
      </c>
      <c r="P142" s="134"/>
      <c r="Q142" s="143" t="str">
        <f t="shared" si="14"/>
        <v xml:space="preserve">F   </v>
      </c>
      <c r="R142" s="134" t="s">
        <v>557</v>
      </c>
      <c r="S142" s="134"/>
    </row>
    <row r="143" spans="1:19">
      <c r="A143" s="133" t="s">
        <v>272</v>
      </c>
      <c r="B143" s="134">
        <v>7210</v>
      </c>
      <c r="C143" s="134" t="s">
        <v>791</v>
      </c>
      <c r="D143" s="133" t="s">
        <v>792</v>
      </c>
      <c r="E143" s="133" t="str">
        <f t="shared" si="10"/>
        <v>7210-46</v>
      </c>
      <c r="F143" s="147" t="str">
        <f t="shared" si="11"/>
        <v>AG ---AC -</v>
      </c>
      <c r="G143" s="134"/>
      <c r="H143" s="134"/>
      <c r="I143" s="143" t="str">
        <f t="shared" si="12"/>
        <v xml:space="preserve">- - - </v>
      </c>
      <c r="J143" s="134"/>
      <c r="K143" s="134"/>
      <c r="L143" s="134"/>
      <c r="M143" s="134"/>
      <c r="N143" s="143" t="str">
        <f t="shared" si="13"/>
        <v xml:space="preserve">  </v>
      </c>
      <c r="O143" s="134"/>
      <c r="P143" s="134"/>
      <c r="Q143" s="143" t="str">
        <f t="shared" si="14"/>
        <v xml:space="preserve">   </v>
      </c>
      <c r="R143" s="134"/>
      <c r="S143" s="134"/>
    </row>
    <row r="144" spans="1:19">
      <c r="A144" s="133" t="s">
        <v>272</v>
      </c>
      <c r="B144" s="134">
        <v>7210</v>
      </c>
      <c r="C144" s="134" t="s">
        <v>833</v>
      </c>
      <c r="D144" s="133" t="s">
        <v>834</v>
      </c>
      <c r="E144" s="133" t="str">
        <f t="shared" si="10"/>
        <v>7210-46.08</v>
      </c>
      <c r="F144" s="147" t="str">
        <f t="shared" si="11"/>
        <v>AG -3--AC -8</v>
      </c>
      <c r="G144" s="134" t="s">
        <v>703</v>
      </c>
      <c r="H144" s="134" t="s">
        <v>704</v>
      </c>
      <c r="I144" s="143" t="str">
        <f t="shared" si="12"/>
        <v xml:space="preserve">CT- - M- </v>
      </c>
      <c r="J144" s="134" t="s">
        <v>695</v>
      </c>
      <c r="K144" s="134"/>
      <c r="L144" s="134" t="s">
        <v>705</v>
      </c>
      <c r="M144" s="134"/>
      <c r="N144" s="143" t="str">
        <f t="shared" si="13"/>
        <v xml:space="preserve">O  </v>
      </c>
      <c r="O144" s="134" t="s">
        <v>699</v>
      </c>
      <c r="P144" s="134"/>
      <c r="Q144" s="143" t="str">
        <f t="shared" si="14"/>
        <v xml:space="preserve">F   </v>
      </c>
      <c r="R144" s="134" t="s">
        <v>557</v>
      </c>
      <c r="S144" s="134"/>
    </row>
    <row r="145" spans="1:19">
      <c r="A145" s="133" t="s">
        <v>272</v>
      </c>
      <c r="B145" s="134">
        <v>7210</v>
      </c>
      <c r="C145" s="134" t="s">
        <v>762</v>
      </c>
      <c r="D145" s="133" t="s">
        <v>710</v>
      </c>
      <c r="E145" s="133" t="str">
        <f t="shared" si="10"/>
        <v>7210-51</v>
      </c>
      <c r="F145" s="147" t="str">
        <f t="shared" si="11"/>
        <v>AG ---AC -</v>
      </c>
      <c r="G145" s="134"/>
      <c r="H145" s="134"/>
      <c r="I145" s="143" t="str">
        <f t="shared" si="12"/>
        <v xml:space="preserve">- - - </v>
      </c>
      <c r="J145" s="134"/>
      <c r="K145" s="134"/>
      <c r="L145" s="134"/>
      <c r="M145" s="134"/>
      <c r="N145" s="143" t="str">
        <f t="shared" si="13"/>
        <v xml:space="preserve">  </v>
      </c>
      <c r="O145" s="134"/>
      <c r="P145" s="134"/>
      <c r="Q145" s="143" t="str">
        <f t="shared" si="14"/>
        <v xml:space="preserve">   </v>
      </c>
      <c r="R145" s="134"/>
      <c r="S145" s="134"/>
    </row>
    <row r="146" spans="1:19" ht="17.25" customHeight="1">
      <c r="A146" s="133" t="s">
        <v>272</v>
      </c>
      <c r="B146" s="134">
        <v>7210</v>
      </c>
      <c r="C146" s="134" t="s">
        <v>679</v>
      </c>
      <c r="D146" s="133" t="s">
        <v>835</v>
      </c>
      <c r="E146" s="133" t="str">
        <f t="shared" si="10"/>
        <v>7210-51.13</v>
      </c>
      <c r="F146" s="147" t="str">
        <f t="shared" si="11"/>
        <v>AG -3--AC -8</v>
      </c>
      <c r="G146" s="134">
        <v>3</v>
      </c>
      <c r="H146" s="134">
        <v>8</v>
      </c>
      <c r="I146" s="143" t="str">
        <f t="shared" si="12"/>
        <v xml:space="preserve">CT- - M- </v>
      </c>
      <c r="J146" s="134" t="s">
        <v>695</v>
      </c>
      <c r="K146" s="134"/>
      <c r="L146" s="134" t="s">
        <v>705</v>
      </c>
      <c r="M146" s="134"/>
      <c r="N146" s="143" t="str">
        <f t="shared" si="13"/>
        <v xml:space="preserve">O  </v>
      </c>
      <c r="O146" s="134" t="s">
        <v>699</v>
      </c>
      <c r="P146" s="134"/>
      <c r="Q146" s="143" t="str">
        <f t="shared" si="14"/>
        <v xml:space="preserve">F   </v>
      </c>
      <c r="R146" s="134" t="s">
        <v>557</v>
      </c>
      <c r="S146" s="134"/>
    </row>
    <row r="147" spans="1:19">
      <c r="A147" s="133"/>
      <c r="B147" s="134"/>
      <c r="C147" s="134"/>
      <c r="D147" s="133"/>
      <c r="E147" s="133" t="str">
        <f t="shared" si="10"/>
        <v>-</v>
      </c>
      <c r="F147" s="147" t="str">
        <f t="shared" si="11"/>
        <v>AG ---AC -</v>
      </c>
      <c r="G147" s="134"/>
      <c r="H147" s="134"/>
      <c r="I147" s="143" t="str">
        <f t="shared" si="12"/>
        <v xml:space="preserve">- - - </v>
      </c>
      <c r="J147" s="134"/>
      <c r="K147" s="134"/>
      <c r="L147" s="134"/>
      <c r="M147" s="134"/>
      <c r="N147" s="143" t="str">
        <f t="shared" si="13"/>
        <v xml:space="preserve">  </v>
      </c>
      <c r="O147" s="134"/>
      <c r="P147" s="134"/>
      <c r="Q147" s="143" t="str">
        <f t="shared" si="14"/>
        <v xml:space="preserve">   </v>
      </c>
      <c r="R147" s="134"/>
      <c r="S147" s="134"/>
    </row>
    <row r="148" spans="1:19">
      <c r="A148" s="133"/>
      <c r="B148" s="134"/>
      <c r="C148" s="134"/>
      <c r="D148" s="133"/>
      <c r="E148" s="133" t="str">
        <f t="shared" si="10"/>
        <v>-</v>
      </c>
      <c r="F148" s="147" t="str">
        <f t="shared" si="11"/>
        <v>AG ---AC -</v>
      </c>
      <c r="G148" s="134"/>
      <c r="H148" s="134"/>
      <c r="I148" s="143" t="str">
        <f t="shared" si="12"/>
        <v xml:space="preserve">- - - </v>
      </c>
      <c r="J148" s="134"/>
      <c r="K148" s="134"/>
      <c r="L148" s="134"/>
      <c r="M148" s="134"/>
      <c r="N148" s="143" t="str">
        <f t="shared" si="13"/>
        <v xml:space="preserve">  </v>
      </c>
      <c r="O148" s="134"/>
      <c r="P148" s="134"/>
      <c r="Q148" s="143" t="str">
        <f t="shared" si="14"/>
        <v xml:space="preserve">   </v>
      </c>
      <c r="R148" s="134"/>
      <c r="S148" s="134"/>
    </row>
    <row r="149" spans="1:19">
      <c r="A149" s="133" t="s">
        <v>836</v>
      </c>
      <c r="B149" s="134">
        <v>7211</v>
      </c>
      <c r="C149" s="134" t="s">
        <v>680</v>
      </c>
      <c r="D149" s="133" t="s">
        <v>723</v>
      </c>
      <c r="E149" s="133" t="str">
        <f t="shared" si="10"/>
        <v>7211-23</v>
      </c>
      <c r="F149" s="147" t="str">
        <f t="shared" si="11"/>
        <v>AG -3--AC -18</v>
      </c>
      <c r="G149" s="134" t="s">
        <v>703</v>
      </c>
      <c r="H149" s="134" t="s">
        <v>722</v>
      </c>
      <c r="I149" s="143" t="str">
        <f t="shared" si="12"/>
        <v>- - M- S</v>
      </c>
      <c r="J149" s="134"/>
      <c r="K149" s="134"/>
      <c r="L149" s="134" t="s">
        <v>705</v>
      </c>
      <c r="M149" s="134" t="s">
        <v>698</v>
      </c>
      <c r="N149" s="143" t="str">
        <f t="shared" si="13"/>
        <v xml:space="preserve">O  </v>
      </c>
      <c r="O149" s="134" t="s">
        <v>699</v>
      </c>
      <c r="P149" s="134"/>
      <c r="Q149" s="143" t="str">
        <f t="shared" si="14"/>
        <v xml:space="preserve">F   </v>
      </c>
      <c r="R149" s="134" t="s">
        <v>557</v>
      </c>
      <c r="S149" s="134"/>
    </row>
    <row r="150" spans="1:19">
      <c r="A150" s="133" t="s">
        <v>836</v>
      </c>
      <c r="B150" s="134">
        <v>7211</v>
      </c>
      <c r="C150" s="134" t="s">
        <v>618</v>
      </c>
      <c r="D150" s="133" t="s">
        <v>837</v>
      </c>
      <c r="E150" s="133" t="str">
        <f t="shared" si="10"/>
        <v>7211-26</v>
      </c>
      <c r="F150" s="147" t="str">
        <f t="shared" si="11"/>
        <v>AG ---AC -</v>
      </c>
      <c r="G150" s="134"/>
      <c r="H150" s="134"/>
      <c r="I150" s="143" t="str">
        <f t="shared" si="12"/>
        <v xml:space="preserve">- - - </v>
      </c>
      <c r="J150" s="134"/>
      <c r="K150" s="134"/>
      <c r="L150" s="134"/>
      <c r="M150" s="134"/>
      <c r="N150" s="143" t="str">
        <f t="shared" si="13"/>
        <v xml:space="preserve">  </v>
      </c>
      <c r="O150" s="134"/>
      <c r="P150" s="134"/>
      <c r="Q150" s="143" t="str">
        <f t="shared" si="14"/>
        <v xml:space="preserve">   </v>
      </c>
      <c r="R150" s="134"/>
      <c r="S150" s="134"/>
    </row>
    <row r="151" spans="1:19">
      <c r="A151" s="133" t="s">
        <v>836</v>
      </c>
      <c r="B151" s="134">
        <v>7211</v>
      </c>
      <c r="C151" s="134" t="s">
        <v>838</v>
      </c>
      <c r="D151" s="133" t="s">
        <v>462</v>
      </c>
      <c r="E151" s="133" t="str">
        <f t="shared" si="10"/>
        <v>7211-26.01</v>
      </c>
      <c r="F151" s="147" t="str">
        <f t="shared" si="11"/>
        <v>AG -5--AC -15</v>
      </c>
      <c r="G151" s="134" t="s">
        <v>839</v>
      </c>
      <c r="H151" s="134" t="s">
        <v>619</v>
      </c>
      <c r="I151" s="143" t="str">
        <f t="shared" si="12"/>
        <v xml:space="preserve">CT- - M- </v>
      </c>
      <c r="J151" s="134" t="s">
        <v>695</v>
      </c>
      <c r="K151" s="134"/>
      <c r="L151" s="134" t="s">
        <v>705</v>
      </c>
      <c r="M151" s="134"/>
      <c r="N151" s="143" t="str">
        <f t="shared" si="13"/>
        <v xml:space="preserve">O  </v>
      </c>
      <c r="O151" s="134" t="s">
        <v>699</v>
      </c>
      <c r="P151" s="134"/>
      <c r="Q151" s="143" t="str">
        <f t="shared" si="14"/>
        <v xml:space="preserve">F   </v>
      </c>
      <c r="R151" s="134" t="s">
        <v>557</v>
      </c>
      <c r="S151" s="134"/>
    </row>
    <row r="152" spans="1:19">
      <c r="A152" s="133" t="s">
        <v>836</v>
      </c>
      <c r="B152" s="134">
        <v>7211</v>
      </c>
      <c r="C152" s="134" t="s">
        <v>840</v>
      </c>
      <c r="D152" s="133" t="s">
        <v>463</v>
      </c>
      <c r="E152" s="133" t="str">
        <f t="shared" si="10"/>
        <v>7211-26.02</v>
      </c>
      <c r="F152" s="147" t="str">
        <f t="shared" si="11"/>
        <v>AG -5--AC -15</v>
      </c>
      <c r="G152" s="134" t="s">
        <v>839</v>
      </c>
      <c r="H152" s="134" t="s">
        <v>619</v>
      </c>
      <c r="I152" s="143" t="str">
        <f t="shared" si="12"/>
        <v xml:space="preserve">- - M- </v>
      </c>
      <c r="J152" s="134"/>
      <c r="K152" s="134"/>
      <c r="L152" s="134" t="s">
        <v>705</v>
      </c>
      <c r="M152" s="134"/>
      <c r="N152" s="143" t="str">
        <f t="shared" si="13"/>
        <v xml:space="preserve">O  </v>
      </c>
      <c r="O152" s="134" t="s">
        <v>699</v>
      </c>
      <c r="P152" s="134"/>
      <c r="Q152" s="143" t="str">
        <f t="shared" si="14"/>
        <v xml:space="preserve">F   </v>
      </c>
      <c r="R152" s="134" t="s">
        <v>557</v>
      </c>
      <c r="S152" s="134"/>
    </row>
    <row r="153" spans="1:19">
      <c r="A153" s="133" t="s">
        <v>836</v>
      </c>
      <c r="B153" s="134">
        <v>7211</v>
      </c>
      <c r="C153" s="134" t="s">
        <v>841</v>
      </c>
      <c r="D153" s="133" t="s">
        <v>464</v>
      </c>
      <c r="E153" s="133" t="str">
        <f t="shared" si="10"/>
        <v>7211-26.03</v>
      </c>
      <c r="F153" s="147" t="str">
        <f t="shared" si="11"/>
        <v>AG -5--AC -15</v>
      </c>
      <c r="G153" s="134" t="s">
        <v>839</v>
      </c>
      <c r="H153" s="134" t="s">
        <v>619</v>
      </c>
      <c r="I153" s="143" t="str">
        <f t="shared" si="12"/>
        <v xml:space="preserve">CT- - M- </v>
      </c>
      <c r="J153" s="134" t="s">
        <v>695</v>
      </c>
      <c r="K153" s="134"/>
      <c r="L153" s="134" t="s">
        <v>705</v>
      </c>
      <c r="M153" s="134"/>
      <c r="N153" s="143" t="str">
        <f t="shared" si="13"/>
        <v xml:space="preserve">O  </v>
      </c>
      <c r="O153" s="134" t="s">
        <v>699</v>
      </c>
      <c r="P153" s="134"/>
      <c r="Q153" s="143" t="str">
        <f t="shared" si="14"/>
        <v xml:space="preserve">F   </v>
      </c>
      <c r="R153" s="134" t="s">
        <v>557</v>
      </c>
      <c r="S153" s="134"/>
    </row>
    <row r="154" spans="1:19">
      <c r="A154" s="133" t="s">
        <v>836</v>
      </c>
      <c r="B154" s="134">
        <v>7211</v>
      </c>
      <c r="C154" s="134" t="s">
        <v>681</v>
      </c>
      <c r="D154" s="133" t="s">
        <v>842</v>
      </c>
      <c r="E154" s="133" t="str">
        <f t="shared" si="10"/>
        <v>7211-28</v>
      </c>
      <c r="F154" s="147" t="str">
        <f t="shared" si="11"/>
        <v>AG -5--AC -15</v>
      </c>
      <c r="G154" s="134" t="s">
        <v>839</v>
      </c>
      <c r="H154" s="134" t="s">
        <v>619</v>
      </c>
      <c r="I154" s="143" t="str">
        <f t="shared" si="12"/>
        <v xml:space="preserve">CT- - M- </v>
      </c>
      <c r="J154" s="134" t="s">
        <v>695</v>
      </c>
      <c r="K154" s="134"/>
      <c r="L154" s="134" t="s">
        <v>705</v>
      </c>
      <c r="M154" s="134"/>
      <c r="N154" s="143" t="str">
        <f t="shared" si="13"/>
        <v xml:space="preserve">O  </v>
      </c>
      <c r="O154" s="134" t="s">
        <v>699</v>
      </c>
      <c r="P154" s="134"/>
      <c r="Q154" s="143" t="str">
        <f t="shared" si="14"/>
        <v xml:space="preserve">F   </v>
      </c>
      <c r="R154" s="134" t="s">
        <v>557</v>
      </c>
      <c r="S154" s="134"/>
    </row>
    <row r="155" spans="1:19">
      <c r="A155" s="133" t="s">
        <v>836</v>
      </c>
      <c r="B155" s="134">
        <v>7211</v>
      </c>
      <c r="C155" s="134" t="s">
        <v>682</v>
      </c>
      <c r="D155" s="133" t="s">
        <v>843</v>
      </c>
      <c r="E155" s="133" t="str">
        <f t="shared" si="10"/>
        <v>7211-31</v>
      </c>
      <c r="F155" s="147" t="str">
        <f t="shared" si="11"/>
        <v>AG -5--AC -15</v>
      </c>
      <c r="G155" s="134" t="s">
        <v>839</v>
      </c>
      <c r="H155" s="134" t="s">
        <v>619</v>
      </c>
      <c r="I155" s="143" t="str">
        <f t="shared" si="12"/>
        <v xml:space="preserve">CT- - M- </v>
      </c>
      <c r="J155" s="134" t="s">
        <v>695</v>
      </c>
      <c r="K155" s="134"/>
      <c r="L155" s="134" t="s">
        <v>705</v>
      </c>
      <c r="M155" s="134"/>
      <c r="N155" s="143" t="str">
        <f t="shared" si="13"/>
        <v xml:space="preserve">O  </v>
      </c>
      <c r="O155" s="134" t="s">
        <v>699</v>
      </c>
      <c r="P155" s="134"/>
      <c r="Q155" s="143" t="str">
        <f t="shared" si="14"/>
        <v xml:space="preserve">F   </v>
      </c>
      <c r="R155" s="134" t="s">
        <v>557</v>
      </c>
      <c r="S155" s="134"/>
    </row>
    <row r="156" spans="1:19">
      <c r="A156" s="133" t="s">
        <v>836</v>
      </c>
      <c r="B156" s="134">
        <v>7211</v>
      </c>
      <c r="C156" s="134" t="s">
        <v>712</v>
      </c>
      <c r="D156" s="133" t="s">
        <v>709</v>
      </c>
      <c r="E156" s="133" t="str">
        <f t="shared" si="10"/>
        <v>7211-34</v>
      </c>
      <c r="F156" s="147" t="str">
        <f t="shared" si="11"/>
        <v>AG ---AC -</v>
      </c>
      <c r="G156" s="134"/>
      <c r="H156" s="134"/>
      <c r="I156" s="143" t="str">
        <f t="shared" si="12"/>
        <v xml:space="preserve">- - - </v>
      </c>
      <c r="J156" s="134"/>
      <c r="K156" s="134"/>
      <c r="L156" s="134"/>
      <c r="M156" s="134"/>
      <c r="N156" s="143" t="str">
        <f t="shared" si="13"/>
        <v xml:space="preserve">  </v>
      </c>
      <c r="O156" s="134"/>
      <c r="P156" s="134"/>
      <c r="Q156" s="143" t="str">
        <f t="shared" si="14"/>
        <v xml:space="preserve">   </v>
      </c>
      <c r="R156" s="134"/>
      <c r="S156" s="134"/>
    </row>
    <row r="157" spans="1:19">
      <c r="A157" s="133" t="s">
        <v>836</v>
      </c>
      <c r="B157" s="134">
        <v>7211</v>
      </c>
      <c r="C157" s="134" t="s">
        <v>657</v>
      </c>
      <c r="D157" s="133" t="s">
        <v>782</v>
      </c>
      <c r="E157" s="133" t="str">
        <f t="shared" si="10"/>
        <v>7211-34.03</v>
      </c>
      <c r="F157" s="147" t="str">
        <f t="shared" si="11"/>
        <v>AG -3--AC -</v>
      </c>
      <c r="G157" s="134" t="s">
        <v>703</v>
      </c>
      <c r="H157" s="134"/>
      <c r="I157" s="143" t="str">
        <f t="shared" si="12"/>
        <v xml:space="preserve">- E- - </v>
      </c>
      <c r="J157" s="134"/>
      <c r="K157" s="134" t="s">
        <v>696</v>
      </c>
      <c r="L157" s="134"/>
      <c r="M157" s="134"/>
      <c r="N157" s="143" t="str">
        <f t="shared" si="13"/>
        <v xml:space="preserve">O  </v>
      </c>
      <c r="O157" s="134" t="s">
        <v>699</v>
      </c>
      <c r="P157" s="134"/>
      <c r="Q157" s="143" t="str">
        <f t="shared" si="14"/>
        <v xml:space="preserve">F   </v>
      </c>
      <c r="R157" s="134" t="s">
        <v>557</v>
      </c>
      <c r="S157" s="134"/>
    </row>
    <row r="158" spans="1:19">
      <c r="A158" s="133" t="s">
        <v>836</v>
      </c>
      <c r="B158" s="134">
        <v>7211</v>
      </c>
      <c r="C158" s="134" t="s">
        <v>762</v>
      </c>
      <c r="D158" s="133" t="s">
        <v>710</v>
      </c>
      <c r="E158" s="133" t="str">
        <f t="shared" si="10"/>
        <v>7211-51</v>
      </c>
      <c r="F158" s="147" t="str">
        <f t="shared" si="11"/>
        <v>AG ---AC -</v>
      </c>
      <c r="G158" s="134"/>
      <c r="H158" s="134"/>
      <c r="I158" s="143" t="str">
        <f t="shared" si="12"/>
        <v xml:space="preserve">- - - </v>
      </c>
      <c r="J158" s="134"/>
      <c r="K158" s="134"/>
      <c r="L158" s="134"/>
      <c r="M158" s="134"/>
      <c r="N158" s="143" t="str">
        <f t="shared" si="13"/>
        <v xml:space="preserve">  </v>
      </c>
      <c r="O158" s="134"/>
      <c r="P158" s="134"/>
      <c r="Q158" s="143" t="str">
        <f t="shared" si="14"/>
        <v xml:space="preserve">   </v>
      </c>
      <c r="R158" s="134"/>
      <c r="S158" s="134"/>
    </row>
    <row r="159" spans="1:19">
      <c r="A159" s="133" t="s">
        <v>836</v>
      </c>
      <c r="B159" s="134">
        <v>7211</v>
      </c>
      <c r="C159" s="134" t="s">
        <v>679</v>
      </c>
      <c r="D159" s="133" t="s">
        <v>316</v>
      </c>
      <c r="E159" s="133" t="str">
        <f t="shared" si="10"/>
        <v>7211-51.13</v>
      </c>
      <c r="F159" s="147" t="str">
        <f t="shared" si="11"/>
        <v>AG -3--AC -4</v>
      </c>
      <c r="G159" s="134">
        <v>3</v>
      </c>
      <c r="H159" s="134">
        <v>4</v>
      </c>
      <c r="I159" s="143" t="str">
        <f t="shared" si="12"/>
        <v xml:space="preserve">CT- - M- </v>
      </c>
      <c r="J159" s="134" t="s">
        <v>695</v>
      </c>
      <c r="K159" s="134"/>
      <c r="L159" s="134" t="s">
        <v>705</v>
      </c>
      <c r="M159" s="134"/>
      <c r="N159" s="143" t="str">
        <f t="shared" si="13"/>
        <v xml:space="preserve">O  </v>
      </c>
      <c r="O159" s="134" t="s">
        <v>699</v>
      </c>
      <c r="P159" s="134"/>
      <c r="Q159" s="143" t="str">
        <f t="shared" si="14"/>
        <v xml:space="preserve">F   </v>
      </c>
      <c r="R159" s="134" t="s">
        <v>557</v>
      </c>
      <c r="S159" s="134"/>
    </row>
    <row r="160" spans="1:19">
      <c r="A160" s="133" t="s">
        <v>836</v>
      </c>
      <c r="B160" s="134">
        <v>7211</v>
      </c>
      <c r="C160" s="134" t="s">
        <v>683</v>
      </c>
      <c r="D160" s="133" t="s">
        <v>844</v>
      </c>
      <c r="E160" s="133" t="str">
        <f t="shared" si="10"/>
        <v>7211-63</v>
      </c>
      <c r="F160" s="147" t="str">
        <f t="shared" si="11"/>
        <v>AG -5--AC -15</v>
      </c>
      <c r="G160" s="134" t="s">
        <v>839</v>
      </c>
      <c r="H160" s="134" t="s">
        <v>619</v>
      </c>
      <c r="I160" s="143" t="str">
        <f t="shared" si="12"/>
        <v xml:space="preserve">CT- - M- </v>
      </c>
      <c r="J160" s="134" t="s">
        <v>695</v>
      </c>
      <c r="K160" s="134"/>
      <c r="L160" s="134" t="s">
        <v>705</v>
      </c>
      <c r="M160" s="134"/>
      <c r="N160" s="143" t="str">
        <f t="shared" si="13"/>
        <v xml:space="preserve">O  </v>
      </c>
      <c r="O160" s="134" t="s">
        <v>699</v>
      </c>
      <c r="P160" s="134"/>
      <c r="Q160" s="143" t="str">
        <f t="shared" si="14"/>
        <v xml:space="preserve">F   </v>
      </c>
      <c r="R160" s="134" t="s">
        <v>557</v>
      </c>
      <c r="S160" s="134"/>
    </row>
    <row r="161" spans="1:19">
      <c r="A161" s="133" t="s">
        <v>836</v>
      </c>
      <c r="B161" s="134">
        <v>7211</v>
      </c>
      <c r="C161" s="134" t="s">
        <v>684</v>
      </c>
      <c r="D161" s="133" t="s">
        <v>845</v>
      </c>
      <c r="E161" s="133" t="str">
        <f t="shared" si="10"/>
        <v>7211-65</v>
      </c>
      <c r="F161" s="147" t="str">
        <f t="shared" si="11"/>
        <v>AG -5--AC -15</v>
      </c>
      <c r="G161" s="134" t="s">
        <v>839</v>
      </c>
      <c r="H161" s="134" t="s">
        <v>619</v>
      </c>
      <c r="I161" s="143" t="str">
        <f t="shared" si="12"/>
        <v xml:space="preserve">CT- - M- </v>
      </c>
      <c r="J161" s="134" t="s">
        <v>695</v>
      </c>
      <c r="K161" s="134"/>
      <c r="L161" s="134" t="s">
        <v>705</v>
      </c>
      <c r="M161" s="134"/>
      <c r="N161" s="143" t="str">
        <f t="shared" si="13"/>
        <v xml:space="preserve">O  </v>
      </c>
      <c r="O161" s="134" t="s">
        <v>699</v>
      </c>
      <c r="P161" s="134"/>
      <c r="Q161" s="143" t="str">
        <f t="shared" si="14"/>
        <v xml:space="preserve">F   </v>
      </c>
      <c r="R161" s="134" t="s">
        <v>557</v>
      </c>
      <c r="S161" s="134"/>
    </row>
    <row r="162" spans="1:19">
      <c r="A162" s="133"/>
      <c r="B162" s="134"/>
      <c r="C162" s="134"/>
      <c r="D162" s="133"/>
      <c r="E162" s="133" t="str">
        <f t="shared" si="10"/>
        <v>-</v>
      </c>
      <c r="F162" s="147" t="str">
        <f t="shared" si="11"/>
        <v>AG ---AC -</v>
      </c>
      <c r="G162" s="134"/>
      <c r="H162" s="134"/>
      <c r="I162" s="143" t="str">
        <f t="shared" si="12"/>
        <v xml:space="preserve">- - - </v>
      </c>
      <c r="J162" s="134"/>
      <c r="K162" s="134"/>
      <c r="L162" s="134"/>
      <c r="M162" s="134"/>
      <c r="N162" s="143" t="str">
        <f t="shared" si="13"/>
        <v xml:space="preserve">  </v>
      </c>
      <c r="O162" s="134"/>
      <c r="P162" s="134"/>
      <c r="Q162" s="143" t="str">
        <f t="shared" si="14"/>
        <v xml:space="preserve">   </v>
      </c>
      <c r="R162" s="134"/>
      <c r="S162" s="134"/>
    </row>
    <row r="163" spans="1:19">
      <c r="A163" s="133" t="s">
        <v>271</v>
      </c>
      <c r="B163" s="134">
        <v>7220</v>
      </c>
      <c r="C163" s="134" t="s">
        <v>680</v>
      </c>
      <c r="D163" s="133" t="s">
        <v>723</v>
      </c>
      <c r="E163" s="133" t="str">
        <f t="shared" si="10"/>
        <v>7220-23</v>
      </c>
      <c r="F163" s="147" t="str">
        <f t="shared" si="11"/>
        <v>AG -3--AC -18</v>
      </c>
      <c r="G163" s="134" t="s">
        <v>703</v>
      </c>
      <c r="H163" s="134" t="s">
        <v>722</v>
      </c>
      <c r="I163" s="143" t="str">
        <f t="shared" si="12"/>
        <v>- - M- S</v>
      </c>
      <c r="J163" s="134"/>
      <c r="K163" s="134"/>
      <c r="L163" s="134" t="s">
        <v>705</v>
      </c>
      <c r="M163" s="134" t="s">
        <v>698</v>
      </c>
      <c r="N163" s="143" t="str">
        <f t="shared" si="13"/>
        <v xml:space="preserve">O  </v>
      </c>
      <c r="O163" s="134" t="s">
        <v>699</v>
      </c>
      <c r="P163" s="134"/>
      <c r="Q163" s="143" t="str">
        <f t="shared" si="14"/>
        <v xml:space="preserve">F   </v>
      </c>
      <c r="R163" s="134" t="s">
        <v>557</v>
      </c>
      <c r="S163" s="134"/>
    </row>
    <row r="164" spans="1:19">
      <c r="A164" s="133" t="s">
        <v>271</v>
      </c>
      <c r="B164" s="134">
        <v>7220</v>
      </c>
      <c r="C164" s="134" t="s">
        <v>712</v>
      </c>
      <c r="D164" s="133" t="s">
        <v>709</v>
      </c>
      <c r="E164" s="133" t="str">
        <f t="shared" si="10"/>
        <v>7220-34</v>
      </c>
      <c r="F164" s="147" t="str">
        <f t="shared" si="11"/>
        <v>AG ---AC -</v>
      </c>
      <c r="G164" s="134"/>
      <c r="H164" s="134"/>
      <c r="I164" s="143" t="str">
        <f t="shared" si="12"/>
        <v xml:space="preserve">- - - </v>
      </c>
      <c r="J164" s="134"/>
      <c r="K164" s="134"/>
      <c r="L164" s="134"/>
      <c r="M164" s="134"/>
      <c r="N164" s="143" t="str">
        <f t="shared" si="13"/>
        <v xml:space="preserve">  </v>
      </c>
      <c r="O164" s="134"/>
      <c r="P164" s="134"/>
      <c r="Q164" s="143" t="str">
        <f t="shared" si="14"/>
        <v xml:space="preserve">   </v>
      </c>
      <c r="R164" s="134"/>
      <c r="S164" s="134"/>
    </row>
    <row r="165" spans="1:19">
      <c r="A165" s="133" t="s">
        <v>271</v>
      </c>
      <c r="B165" s="134">
        <v>7220</v>
      </c>
      <c r="C165" s="134" t="s">
        <v>678</v>
      </c>
      <c r="D165" s="133" t="s">
        <v>312</v>
      </c>
      <c r="E165" s="133" t="str">
        <f t="shared" si="10"/>
        <v>7220-34.01</v>
      </c>
      <c r="F165" s="147" t="str">
        <f t="shared" si="11"/>
        <v>AG -3--AC -8</v>
      </c>
      <c r="G165" s="134" t="s">
        <v>703</v>
      </c>
      <c r="H165" s="134" t="s">
        <v>704</v>
      </c>
      <c r="I165" s="143" t="str">
        <f t="shared" si="12"/>
        <v xml:space="preserve">CT- - M- </v>
      </c>
      <c r="J165" s="134" t="s">
        <v>695</v>
      </c>
      <c r="K165" s="134"/>
      <c r="L165" s="134" t="s">
        <v>705</v>
      </c>
      <c r="M165" s="134"/>
      <c r="N165" s="143" t="str">
        <f t="shared" si="13"/>
        <v xml:space="preserve">O  </v>
      </c>
      <c r="O165" s="134" t="s">
        <v>699</v>
      </c>
      <c r="P165" s="134"/>
      <c r="Q165" s="143" t="str">
        <f t="shared" si="14"/>
        <v xml:space="preserve">F   </v>
      </c>
      <c r="R165" s="134" t="s">
        <v>557</v>
      </c>
      <c r="S165" s="134"/>
    </row>
    <row r="166" spans="1:19">
      <c r="A166" s="133" t="s">
        <v>271</v>
      </c>
      <c r="B166" s="134">
        <v>7220</v>
      </c>
      <c r="C166" s="134" t="s">
        <v>657</v>
      </c>
      <c r="D166" s="133" t="s">
        <v>782</v>
      </c>
      <c r="E166" s="133" t="str">
        <f t="shared" si="10"/>
        <v>7220-34.03</v>
      </c>
      <c r="F166" s="147" t="str">
        <f t="shared" si="11"/>
        <v>AG -3--AC -</v>
      </c>
      <c r="G166" s="134" t="s">
        <v>703</v>
      </c>
      <c r="H166" s="134"/>
      <c r="I166" s="143" t="str">
        <f t="shared" si="12"/>
        <v xml:space="preserve">- E- - </v>
      </c>
      <c r="J166" s="134"/>
      <c r="K166" s="134" t="s">
        <v>696</v>
      </c>
      <c r="L166" s="134"/>
      <c r="M166" s="134"/>
      <c r="N166" s="143" t="str">
        <f t="shared" si="13"/>
        <v xml:space="preserve">O  </v>
      </c>
      <c r="O166" s="134" t="s">
        <v>699</v>
      </c>
      <c r="P166" s="134"/>
      <c r="Q166" s="143" t="str">
        <f t="shared" si="14"/>
        <v xml:space="preserve">F   </v>
      </c>
      <c r="R166" s="134" t="s">
        <v>557</v>
      </c>
      <c r="S166" s="134"/>
    </row>
    <row r="167" spans="1:19">
      <c r="A167" s="133"/>
      <c r="B167" s="134"/>
      <c r="C167" s="134"/>
      <c r="D167" s="133"/>
      <c r="E167" s="133" t="str">
        <f t="shared" si="10"/>
        <v>-</v>
      </c>
      <c r="F167" s="147" t="str">
        <f t="shared" si="11"/>
        <v>AG ---AC -</v>
      </c>
      <c r="G167" s="134"/>
      <c r="H167" s="134"/>
      <c r="I167" s="143" t="str">
        <f t="shared" si="12"/>
        <v xml:space="preserve">- - - </v>
      </c>
      <c r="J167" s="134"/>
      <c r="K167" s="134"/>
      <c r="L167" s="134"/>
      <c r="M167" s="134"/>
      <c r="N167" s="143" t="str">
        <f t="shared" si="13"/>
        <v xml:space="preserve">  </v>
      </c>
      <c r="O167" s="134"/>
      <c r="P167" s="134"/>
      <c r="Q167" s="143" t="str">
        <f t="shared" si="14"/>
        <v xml:space="preserve">   </v>
      </c>
      <c r="R167" s="134"/>
      <c r="S167" s="134"/>
    </row>
    <row r="168" spans="1:19">
      <c r="A168" s="133" t="s">
        <v>846</v>
      </c>
      <c r="B168" s="134">
        <v>7221</v>
      </c>
      <c r="C168" s="134">
        <v>4</v>
      </c>
      <c r="D168" s="133" t="s">
        <v>847</v>
      </c>
      <c r="E168" s="133" t="str">
        <f t="shared" si="10"/>
        <v>7221-4</v>
      </c>
      <c r="F168" s="147" t="str">
        <f t="shared" si="11"/>
        <v>AG -4--AC -16</v>
      </c>
      <c r="G168" s="134">
        <v>4</v>
      </c>
      <c r="H168" s="134">
        <v>16</v>
      </c>
      <c r="I168" s="143" t="str">
        <f t="shared" si="12"/>
        <v xml:space="preserve">CT- - M- </v>
      </c>
      <c r="J168" s="134" t="s">
        <v>695</v>
      </c>
      <c r="K168" s="134"/>
      <c r="L168" s="134" t="s">
        <v>705</v>
      </c>
      <c r="M168" s="134"/>
      <c r="N168" s="143" t="str">
        <f t="shared" si="13"/>
        <v xml:space="preserve">O  </v>
      </c>
      <c r="O168" s="134" t="s">
        <v>699</v>
      </c>
      <c r="P168" s="134"/>
      <c r="Q168" s="143" t="str">
        <f t="shared" si="14"/>
        <v xml:space="preserve">F   </v>
      </c>
      <c r="R168" s="134" t="s">
        <v>557</v>
      </c>
      <c r="S168" s="134"/>
    </row>
    <row r="169" spans="1:19">
      <c r="A169" s="133" t="s">
        <v>846</v>
      </c>
      <c r="B169" s="134">
        <v>7221</v>
      </c>
      <c r="C169" s="134">
        <v>7</v>
      </c>
      <c r="D169" s="133" t="s">
        <v>848</v>
      </c>
      <c r="E169" s="133" t="str">
        <f t="shared" si="10"/>
        <v>7221-7</v>
      </c>
      <c r="F169" s="147" t="str">
        <f t="shared" si="11"/>
        <v>AG ---AC -</v>
      </c>
      <c r="G169" s="134"/>
      <c r="H169" s="134"/>
      <c r="I169" s="143" t="str">
        <f t="shared" si="12"/>
        <v xml:space="preserve">- - - </v>
      </c>
      <c r="J169" s="134"/>
      <c r="K169" s="134"/>
      <c r="L169" s="134"/>
      <c r="M169" s="134"/>
      <c r="N169" s="143" t="str">
        <f t="shared" si="13"/>
        <v xml:space="preserve">  </v>
      </c>
      <c r="O169" s="134"/>
      <c r="P169" s="134"/>
      <c r="Q169" s="143" t="str">
        <f t="shared" si="14"/>
        <v xml:space="preserve">   </v>
      </c>
      <c r="R169" s="134"/>
      <c r="S169" s="134"/>
    </row>
    <row r="170" spans="1:19">
      <c r="A170" s="133" t="s">
        <v>846</v>
      </c>
      <c r="B170" s="134">
        <v>7221</v>
      </c>
      <c r="C170" s="134">
        <v>7.01</v>
      </c>
      <c r="D170" s="133" t="s">
        <v>849</v>
      </c>
      <c r="E170" s="133" t="str">
        <f t="shared" si="10"/>
        <v>7221-7.01</v>
      </c>
      <c r="F170" s="147" t="str">
        <f t="shared" si="11"/>
        <v>AG -3--AC -18</v>
      </c>
      <c r="G170" s="134" t="s">
        <v>703</v>
      </c>
      <c r="H170" s="134">
        <v>18</v>
      </c>
      <c r="I170" s="143" t="str">
        <f t="shared" si="12"/>
        <v xml:space="preserve">CT- - M- </v>
      </c>
      <c r="J170" s="134" t="s">
        <v>695</v>
      </c>
      <c r="K170" s="134"/>
      <c r="L170" s="134" t="s">
        <v>705</v>
      </c>
      <c r="M170" s="134"/>
      <c r="N170" s="143" t="str">
        <f t="shared" si="13"/>
        <v xml:space="preserve">O  </v>
      </c>
      <c r="O170" s="134" t="s">
        <v>699</v>
      </c>
      <c r="P170" s="134"/>
      <c r="Q170" s="143" t="str">
        <f t="shared" si="14"/>
        <v xml:space="preserve">F   </v>
      </c>
      <c r="R170" s="134" t="s">
        <v>557</v>
      </c>
      <c r="S170" s="134"/>
    </row>
    <row r="171" spans="1:19">
      <c r="A171" s="133" t="s">
        <v>846</v>
      </c>
      <c r="B171" s="134">
        <v>7221</v>
      </c>
      <c r="C171" s="134">
        <v>7.02</v>
      </c>
      <c r="D171" s="133" t="s">
        <v>479</v>
      </c>
      <c r="E171" s="133" t="str">
        <f t="shared" si="10"/>
        <v>7221-7.02</v>
      </c>
      <c r="F171" s="147" t="str">
        <f t="shared" si="11"/>
        <v>AG -3--AC -18</v>
      </c>
      <c r="G171" s="134" t="s">
        <v>703</v>
      </c>
      <c r="H171" s="134">
        <v>18</v>
      </c>
      <c r="I171" s="143" t="str">
        <f t="shared" si="12"/>
        <v xml:space="preserve">- - M- </v>
      </c>
      <c r="J171" s="134"/>
      <c r="K171" s="134"/>
      <c r="L171" s="134" t="s">
        <v>705</v>
      </c>
      <c r="M171" s="134"/>
      <c r="N171" s="143" t="str">
        <f t="shared" si="13"/>
        <v xml:space="preserve">O  </v>
      </c>
      <c r="O171" s="134" t="s">
        <v>699</v>
      </c>
      <c r="P171" s="134"/>
      <c r="Q171" s="143" t="str">
        <f t="shared" si="14"/>
        <v xml:space="preserve">F   </v>
      </c>
      <c r="R171" s="134" t="s">
        <v>557</v>
      </c>
      <c r="S171" s="134"/>
    </row>
    <row r="172" spans="1:19">
      <c r="A172" s="133" t="s">
        <v>846</v>
      </c>
      <c r="B172" s="134">
        <v>7221</v>
      </c>
      <c r="C172" s="134" t="s">
        <v>611</v>
      </c>
      <c r="D172" s="133" t="s">
        <v>850</v>
      </c>
      <c r="E172" s="133" t="str">
        <f t="shared" si="10"/>
        <v>7221-11</v>
      </c>
      <c r="F172" s="147" t="str">
        <f t="shared" si="11"/>
        <v>AG ---AC -</v>
      </c>
      <c r="G172" s="134"/>
      <c r="H172" s="134"/>
      <c r="I172" s="143" t="str">
        <f t="shared" si="12"/>
        <v xml:space="preserve">- - - </v>
      </c>
      <c r="J172" s="134"/>
      <c r="K172" s="134"/>
      <c r="L172" s="134"/>
      <c r="M172" s="134"/>
      <c r="N172" s="143" t="str">
        <f t="shared" si="13"/>
        <v xml:space="preserve">  </v>
      </c>
      <c r="O172" s="134"/>
      <c r="P172" s="134"/>
      <c r="Q172" s="143" t="str">
        <f t="shared" si="14"/>
        <v xml:space="preserve">   </v>
      </c>
      <c r="R172" s="134"/>
      <c r="S172" s="134"/>
    </row>
    <row r="173" spans="1:19">
      <c r="A173" s="133" t="s">
        <v>846</v>
      </c>
      <c r="B173" s="134">
        <v>7221</v>
      </c>
      <c r="C173" s="134">
        <v>11.01</v>
      </c>
      <c r="D173" s="133" t="s">
        <v>480</v>
      </c>
      <c r="E173" s="133" t="str">
        <f t="shared" si="10"/>
        <v>7221-11.01</v>
      </c>
      <c r="F173" s="147" t="str">
        <f t="shared" si="11"/>
        <v>AG -5--AC -5</v>
      </c>
      <c r="G173" s="134" t="s">
        <v>839</v>
      </c>
      <c r="H173" s="134" t="s">
        <v>839</v>
      </c>
      <c r="I173" s="143" t="str">
        <f t="shared" si="12"/>
        <v xml:space="preserve">CT- - M- </v>
      </c>
      <c r="J173" s="134" t="s">
        <v>695</v>
      </c>
      <c r="K173" s="134"/>
      <c r="L173" s="134" t="s">
        <v>705</v>
      </c>
      <c r="M173" s="134"/>
      <c r="N173" s="143" t="str">
        <f t="shared" si="13"/>
        <v xml:space="preserve">O  </v>
      </c>
      <c r="O173" s="134" t="s">
        <v>699</v>
      </c>
      <c r="P173" s="134"/>
      <c r="Q173" s="143" t="str">
        <f t="shared" si="14"/>
        <v xml:space="preserve">F   </v>
      </c>
      <c r="R173" s="134" t="s">
        <v>557</v>
      </c>
      <c r="S173" s="134"/>
    </row>
    <row r="174" spans="1:19">
      <c r="A174" s="133" t="s">
        <v>846</v>
      </c>
      <c r="B174" s="134">
        <v>7221</v>
      </c>
      <c r="C174" s="134">
        <v>11.01</v>
      </c>
      <c r="D174" s="133" t="s">
        <v>851</v>
      </c>
      <c r="E174" s="133" t="str">
        <f t="shared" si="10"/>
        <v>7221-11.01</v>
      </c>
      <c r="F174" s="147" t="str">
        <f t="shared" si="11"/>
        <v>AG -5--AC -5</v>
      </c>
      <c r="G174" s="134" t="s">
        <v>839</v>
      </c>
      <c r="H174" s="134" t="s">
        <v>839</v>
      </c>
      <c r="I174" s="143" t="str">
        <f t="shared" si="12"/>
        <v xml:space="preserve">CT- - M- </v>
      </c>
      <c r="J174" s="134" t="s">
        <v>695</v>
      </c>
      <c r="K174" s="134"/>
      <c r="L174" s="134" t="s">
        <v>705</v>
      </c>
      <c r="M174" s="134"/>
      <c r="N174" s="143" t="str">
        <f t="shared" si="13"/>
        <v xml:space="preserve">O  </v>
      </c>
      <c r="O174" s="134" t="s">
        <v>699</v>
      </c>
      <c r="P174" s="134"/>
      <c r="Q174" s="143" t="str">
        <f t="shared" si="14"/>
        <v xml:space="preserve">F   </v>
      </c>
      <c r="R174" s="134" t="s">
        <v>557</v>
      </c>
      <c r="S174" s="134"/>
    </row>
    <row r="175" spans="1:19">
      <c r="A175" s="133" t="s">
        <v>846</v>
      </c>
      <c r="B175" s="134">
        <v>7221</v>
      </c>
      <c r="C175" s="134">
        <v>11.01</v>
      </c>
      <c r="D175" s="133" t="s">
        <v>482</v>
      </c>
      <c r="E175" s="133" t="str">
        <f t="shared" si="10"/>
        <v>7221-11.01</v>
      </c>
      <c r="F175" s="147" t="str">
        <f t="shared" si="11"/>
        <v>AG -5--AC -5</v>
      </c>
      <c r="G175" s="134" t="s">
        <v>839</v>
      </c>
      <c r="H175" s="134" t="s">
        <v>839</v>
      </c>
      <c r="I175" s="143" t="str">
        <f t="shared" si="12"/>
        <v xml:space="preserve">CT- - M- </v>
      </c>
      <c r="J175" s="134" t="s">
        <v>695</v>
      </c>
      <c r="K175" s="134"/>
      <c r="L175" s="134" t="s">
        <v>705</v>
      </c>
      <c r="M175" s="134"/>
      <c r="N175" s="143" t="str">
        <f t="shared" si="13"/>
        <v xml:space="preserve">O  </v>
      </c>
      <c r="O175" s="134" t="s">
        <v>699</v>
      </c>
      <c r="P175" s="134"/>
      <c r="Q175" s="143" t="str">
        <f t="shared" si="14"/>
        <v xml:space="preserve">F   </v>
      </c>
      <c r="R175" s="134" t="s">
        <v>557</v>
      </c>
      <c r="S175" s="134"/>
    </row>
    <row r="176" spans="1:19">
      <c r="A176" s="133" t="s">
        <v>846</v>
      </c>
      <c r="B176" s="134">
        <v>7221</v>
      </c>
      <c r="C176" s="134">
        <v>11.01</v>
      </c>
      <c r="D176" s="133" t="s">
        <v>483</v>
      </c>
      <c r="E176" s="133" t="str">
        <f t="shared" si="10"/>
        <v>7221-11.01</v>
      </c>
      <c r="F176" s="147" t="str">
        <f t="shared" si="11"/>
        <v>AG -5--AC -5</v>
      </c>
      <c r="G176" s="134" t="s">
        <v>839</v>
      </c>
      <c r="H176" s="134" t="s">
        <v>839</v>
      </c>
      <c r="I176" s="143" t="str">
        <f t="shared" si="12"/>
        <v xml:space="preserve">CT- - M- </v>
      </c>
      <c r="J176" s="134" t="s">
        <v>695</v>
      </c>
      <c r="K176" s="134"/>
      <c r="L176" s="134" t="s">
        <v>705</v>
      </c>
      <c r="M176" s="134"/>
      <c r="N176" s="143" t="str">
        <f t="shared" si="13"/>
        <v xml:space="preserve">O  </v>
      </c>
      <c r="O176" s="134" t="s">
        <v>699</v>
      </c>
      <c r="P176" s="134"/>
      <c r="Q176" s="143" t="str">
        <f t="shared" si="14"/>
        <v xml:space="preserve">F   </v>
      </c>
      <c r="R176" s="134" t="s">
        <v>557</v>
      </c>
      <c r="S176" s="134"/>
    </row>
    <row r="177" spans="1:19">
      <c r="A177" s="133" t="s">
        <v>846</v>
      </c>
      <c r="B177" s="134">
        <v>7221</v>
      </c>
      <c r="C177" s="134">
        <v>11.01</v>
      </c>
      <c r="D177" s="133" t="s">
        <v>484</v>
      </c>
      <c r="E177" s="133" t="str">
        <f t="shared" si="10"/>
        <v>7221-11.01</v>
      </c>
      <c r="F177" s="147" t="str">
        <f t="shared" si="11"/>
        <v>AG -5--AC -5</v>
      </c>
      <c r="G177" s="134" t="s">
        <v>839</v>
      </c>
      <c r="H177" s="134" t="s">
        <v>839</v>
      </c>
      <c r="I177" s="143" t="str">
        <f t="shared" si="12"/>
        <v xml:space="preserve">CT- - M- </v>
      </c>
      <c r="J177" s="134" t="s">
        <v>695</v>
      </c>
      <c r="K177" s="134"/>
      <c r="L177" s="134" t="s">
        <v>705</v>
      </c>
      <c r="M177" s="134"/>
      <c r="N177" s="143" t="str">
        <f t="shared" si="13"/>
        <v xml:space="preserve">O  </v>
      </c>
      <c r="O177" s="134" t="s">
        <v>699</v>
      </c>
      <c r="P177" s="134"/>
      <c r="Q177" s="143" t="str">
        <f t="shared" si="14"/>
        <v xml:space="preserve">F   </v>
      </c>
      <c r="R177" s="134" t="s">
        <v>557</v>
      </c>
      <c r="S177" s="134"/>
    </row>
    <row r="178" spans="1:19">
      <c r="A178" s="133" t="s">
        <v>846</v>
      </c>
      <c r="B178" s="134">
        <v>7221</v>
      </c>
      <c r="C178" s="134">
        <v>11.01</v>
      </c>
      <c r="D178" s="133" t="s">
        <v>485</v>
      </c>
      <c r="E178" s="133" t="str">
        <f t="shared" si="10"/>
        <v>7221-11.01</v>
      </c>
      <c r="F178" s="147" t="str">
        <f t="shared" si="11"/>
        <v>AG -5--AC -5</v>
      </c>
      <c r="G178" s="134" t="s">
        <v>839</v>
      </c>
      <c r="H178" s="134" t="s">
        <v>839</v>
      </c>
      <c r="I178" s="143" t="str">
        <f t="shared" si="12"/>
        <v xml:space="preserve">CT- - M- </v>
      </c>
      <c r="J178" s="134" t="s">
        <v>695</v>
      </c>
      <c r="K178" s="134"/>
      <c r="L178" s="134" t="s">
        <v>705</v>
      </c>
      <c r="M178" s="134"/>
      <c r="N178" s="143" t="str">
        <f t="shared" si="13"/>
        <v xml:space="preserve">O  </v>
      </c>
      <c r="O178" s="134" t="s">
        <v>699</v>
      </c>
      <c r="P178" s="134"/>
      <c r="Q178" s="143" t="str">
        <f t="shared" si="14"/>
        <v xml:space="preserve">F   </v>
      </c>
      <c r="R178" s="134" t="s">
        <v>557</v>
      </c>
      <c r="S178" s="134"/>
    </row>
    <row r="179" spans="1:19">
      <c r="A179" s="133" t="s">
        <v>846</v>
      </c>
      <c r="B179" s="134">
        <v>7221</v>
      </c>
      <c r="C179" s="134">
        <v>11.01</v>
      </c>
      <c r="D179" s="133" t="s">
        <v>852</v>
      </c>
      <c r="E179" s="133" t="str">
        <f t="shared" si="10"/>
        <v>7221-11.01</v>
      </c>
      <c r="F179" s="147" t="str">
        <f t="shared" si="11"/>
        <v>AG -5--AC -5</v>
      </c>
      <c r="G179" s="134" t="s">
        <v>839</v>
      </c>
      <c r="H179" s="134" t="s">
        <v>839</v>
      </c>
      <c r="I179" s="143" t="str">
        <f t="shared" si="12"/>
        <v xml:space="preserve">CT- - M- </v>
      </c>
      <c r="J179" s="134" t="s">
        <v>695</v>
      </c>
      <c r="K179" s="134"/>
      <c r="L179" s="134" t="s">
        <v>705</v>
      </c>
      <c r="M179" s="134"/>
      <c r="N179" s="143" t="str">
        <f t="shared" si="13"/>
        <v xml:space="preserve">O  </v>
      </c>
      <c r="O179" s="134" t="s">
        <v>699</v>
      </c>
      <c r="P179" s="134"/>
      <c r="Q179" s="143" t="str">
        <f t="shared" si="14"/>
        <v xml:space="preserve">F   </v>
      </c>
      <c r="R179" s="134" t="s">
        <v>557</v>
      </c>
      <c r="S179" s="134"/>
    </row>
    <row r="180" spans="1:19">
      <c r="A180" s="133" t="s">
        <v>846</v>
      </c>
      <c r="B180" s="134">
        <v>7221</v>
      </c>
      <c r="C180" s="134">
        <v>11.01</v>
      </c>
      <c r="D180" s="133" t="s">
        <v>487</v>
      </c>
      <c r="E180" s="133" t="str">
        <f t="shared" si="10"/>
        <v>7221-11.01</v>
      </c>
      <c r="F180" s="147" t="str">
        <f t="shared" si="11"/>
        <v>AG -5--AC -5</v>
      </c>
      <c r="G180" s="134" t="s">
        <v>839</v>
      </c>
      <c r="H180" s="134" t="s">
        <v>839</v>
      </c>
      <c r="I180" s="143" t="str">
        <f t="shared" si="12"/>
        <v xml:space="preserve">CT- - M- </v>
      </c>
      <c r="J180" s="134" t="s">
        <v>695</v>
      </c>
      <c r="K180" s="134"/>
      <c r="L180" s="134" t="s">
        <v>705</v>
      </c>
      <c r="M180" s="134"/>
      <c r="N180" s="143" t="str">
        <f t="shared" si="13"/>
        <v xml:space="preserve">O  </v>
      </c>
      <c r="O180" s="134" t="s">
        <v>699</v>
      </c>
      <c r="P180" s="134"/>
      <c r="Q180" s="143" t="str">
        <f t="shared" si="14"/>
        <v xml:space="preserve">F   </v>
      </c>
      <c r="R180" s="134" t="s">
        <v>557</v>
      </c>
      <c r="S180" s="134"/>
    </row>
    <row r="181" spans="1:19">
      <c r="A181" s="133" t="s">
        <v>846</v>
      </c>
      <c r="B181" s="134">
        <v>7221</v>
      </c>
      <c r="C181" s="134">
        <v>11.01</v>
      </c>
      <c r="D181" s="133" t="s">
        <v>488</v>
      </c>
      <c r="E181" s="133" t="str">
        <f t="shared" si="10"/>
        <v>7221-11.01</v>
      </c>
      <c r="F181" s="147" t="str">
        <f t="shared" si="11"/>
        <v>AG -5--AC -5</v>
      </c>
      <c r="G181" s="134" t="s">
        <v>839</v>
      </c>
      <c r="H181" s="134" t="s">
        <v>839</v>
      </c>
      <c r="I181" s="143" t="str">
        <f t="shared" si="12"/>
        <v xml:space="preserve">CT- - M- </v>
      </c>
      <c r="J181" s="134" t="s">
        <v>695</v>
      </c>
      <c r="K181" s="134"/>
      <c r="L181" s="134" t="s">
        <v>705</v>
      </c>
      <c r="M181" s="134"/>
      <c r="N181" s="143" t="str">
        <f t="shared" si="13"/>
        <v xml:space="preserve">O  </v>
      </c>
      <c r="O181" s="134" t="s">
        <v>699</v>
      </c>
      <c r="P181" s="134"/>
      <c r="Q181" s="143" t="str">
        <f t="shared" si="14"/>
        <v xml:space="preserve">F   </v>
      </c>
      <c r="R181" s="134" t="s">
        <v>557</v>
      </c>
      <c r="S181" s="134"/>
    </row>
    <row r="182" spans="1:19">
      <c r="A182" s="133" t="s">
        <v>846</v>
      </c>
      <c r="B182" s="134">
        <v>7221</v>
      </c>
      <c r="C182" s="134">
        <v>11.01</v>
      </c>
      <c r="D182" s="133" t="s">
        <v>853</v>
      </c>
      <c r="E182" s="133" t="str">
        <f t="shared" si="10"/>
        <v>7221-11.01</v>
      </c>
      <c r="F182" s="147" t="str">
        <f t="shared" si="11"/>
        <v>AG -5--AC -5</v>
      </c>
      <c r="G182" s="134" t="s">
        <v>839</v>
      </c>
      <c r="H182" s="134" t="s">
        <v>839</v>
      </c>
      <c r="I182" s="143" t="str">
        <f t="shared" si="12"/>
        <v xml:space="preserve">CT- - M- </v>
      </c>
      <c r="J182" s="134" t="s">
        <v>695</v>
      </c>
      <c r="K182" s="134"/>
      <c r="L182" s="134" t="s">
        <v>705</v>
      </c>
      <c r="M182" s="134"/>
      <c r="N182" s="143" t="str">
        <f t="shared" si="13"/>
        <v xml:space="preserve">O  </v>
      </c>
      <c r="O182" s="134" t="s">
        <v>699</v>
      </c>
      <c r="P182" s="134"/>
      <c r="Q182" s="143" t="str">
        <f t="shared" si="14"/>
        <v xml:space="preserve">F   </v>
      </c>
      <c r="R182" s="134" t="s">
        <v>557</v>
      </c>
      <c r="S182" s="134"/>
    </row>
    <row r="183" spans="1:19">
      <c r="A183" s="133" t="s">
        <v>846</v>
      </c>
      <c r="B183" s="134">
        <v>7221</v>
      </c>
      <c r="C183" s="134">
        <v>23</v>
      </c>
      <c r="D183" s="133" t="s">
        <v>723</v>
      </c>
      <c r="E183" s="133" t="str">
        <f t="shared" si="10"/>
        <v>7221-23</v>
      </c>
      <c r="F183" s="147" t="str">
        <f t="shared" si="11"/>
        <v>AG -3--AC -18</v>
      </c>
      <c r="G183" s="134" t="s">
        <v>703</v>
      </c>
      <c r="H183" s="134" t="s">
        <v>722</v>
      </c>
      <c r="I183" s="143" t="str">
        <f t="shared" si="12"/>
        <v>- - M- S</v>
      </c>
      <c r="J183" s="134"/>
      <c r="K183" s="134"/>
      <c r="L183" s="134" t="s">
        <v>705</v>
      </c>
      <c r="M183" s="134" t="s">
        <v>698</v>
      </c>
      <c r="N183" s="143" t="str">
        <f t="shared" si="13"/>
        <v xml:space="preserve">O  </v>
      </c>
      <c r="O183" s="134" t="s">
        <v>699</v>
      </c>
      <c r="P183" s="134"/>
      <c r="Q183" s="143" t="str">
        <f t="shared" si="14"/>
        <v xml:space="preserve">F   </v>
      </c>
      <c r="R183" s="134" t="s">
        <v>557</v>
      </c>
      <c r="S183" s="134"/>
    </row>
    <row r="184" spans="1:19">
      <c r="A184" s="133" t="s">
        <v>846</v>
      </c>
      <c r="B184" s="134">
        <v>7221</v>
      </c>
      <c r="C184" s="134" t="s">
        <v>618</v>
      </c>
      <c r="D184" s="133" t="s">
        <v>837</v>
      </c>
      <c r="E184" s="133" t="str">
        <f t="shared" si="10"/>
        <v>7221-26</v>
      </c>
      <c r="F184" s="147" t="str">
        <f t="shared" si="11"/>
        <v>AG ---AC -</v>
      </c>
      <c r="G184" s="134"/>
      <c r="H184" s="134"/>
      <c r="I184" s="143" t="str">
        <f t="shared" si="12"/>
        <v xml:space="preserve">- - - </v>
      </c>
      <c r="J184" s="134"/>
      <c r="K184" s="134"/>
      <c r="L184" s="134"/>
      <c r="M184" s="134"/>
      <c r="N184" s="143" t="str">
        <f t="shared" si="13"/>
        <v xml:space="preserve">  </v>
      </c>
      <c r="O184" s="134"/>
      <c r="P184" s="134"/>
      <c r="Q184" s="143" t="str">
        <f t="shared" si="14"/>
        <v xml:space="preserve">   </v>
      </c>
      <c r="R184" s="134"/>
      <c r="S184" s="134"/>
    </row>
    <row r="185" spans="1:19">
      <c r="A185" s="133" t="s">
        <v>846</v>
      </c>
      <c r="B185" s="134">
        <v>7221</v>
      </c>
      <c r="C185" s="134" t="s">
        <v>677</v>
      </c>
      <c r="D185" s="133" t="s">
        <v>490</v>
      </c>
      <c r="E185" s="133" t="str">
        <f t="shared" si="10"/>
        <v>7221-26.04</v>
      </c>
      <c r="F185" s="147" t="str">
        <f t="shared" si="11"/>
        <v>AG -3--AC -5</v>
      </c>
      <c r="G185" s="134" t="s">
        <v>703</v>
      </c>
      <c r="H185" s="134" t="s">
        <v>839</v>
      </c>
      <c r="I185" s="143" t="str">
        <f t="shared" si="12"/>
        <v xml:space="preserve">CT- - M- </v>
      </c>
      <c r="J185" s="134" t="s">
        <v>695</v>
      </c>
      <c r="K185" s="134"/>
      <c r="L185" s="134" t="s">
        <v>705</v>
      </c>
      <c r="M185" s="134"/>
      <c r="N185" s="143" t="str">
        <f t="shared" si="13"/>
        <v xml:space="preserve">O  </v>
      </c>
      <c r="O185" s="134" t="s">
        <v>699</v>
      </c>
      <c r="P185" s="134"/>
      <c r="Q185" s="143" t="str">
        <f t="shared" si="14"/>
        <v xml:space="preserve">F   </v>
      </c>
      <c r="R185" s="134" t="s">
        <v>557</v>
      </c>
      <c r="S185" s="134"/>
    </row>
    <row r="186" spans="1:19">
      <c r="A186" s="133" t="s">
        <v>846</v>
      </c>
      <c r="B186" s="134">
        <v>7221</v>
      </c>
      <c r="C186" s="134" t="s">
        <v>712</v>
      </c>
      <c r="D186" s="133" t="s">
        <v>709</v>
      </c>
      <c r="E186" s="133" t="str">
        <f t="shared" si="10"/>
        <v>7221-34</v>
      </c>
      <c r="F186" s="147" t="str">
        <f t="shared" si="11"/>
        <v>AG ---AC -</v>
      </c>
      <c r="G186" s="134"/>
      <c r="H186" s="134"/>
      <c r="I186" s="143" t="str">
        <f t="shared" si="12"/>
        <v xml:space="preserve">- - - </v>
      </c>
      <c r="J186" s="134"/>
      <c r="K186" s="134"/>
      <c r="L186" s="134"/>
      <c r="M186" s="134"/>
      <c r="N186" s="143" t="str">
        <f t="shared" si="13"/>
        <v xml:space="preserve">  </v>
      </c>
      <c r="O186" s="134"/>
      <c r="P186" s="134"/>
      <c r="Q186" s="143" t="str">
        <f t="shared" si="14"/>
        <v xml:space="preserve">   </v>
      </c>
      <c r="R186" s="134"/>
      <c r="S186" s="134"/>
    </row>
    <row r="187" spans="1:19">
      <c r="A187" s="133" t="s">
        <v>846</v>
      </c>
      <c r="B187" s="134">
        <v>7221</v>
      </c>
      <c r="C187" s="134" t="s">
        <v>678</v>
      </c>
      <c r="D187" s="133" t="s">
        <v>312</v>
      </c>
      <c r="E187" s="133" t="str">
        <f t="shared" si="10"/>
        <v>7221-34.01</v>
      </c>
      <c r="F187" s="147" t="str">
        <f t="shared" si="11"/>
        <v>AG -3--AC -8</v>
      </c>
      <c r="G187" s="134" t="s">
        <v>703</v>
      </c>
      <c r="H187" s="134" t="s">
        <v>704</v>
      </c>
      <c r="I187" s="143" t="str">
        <f t="shared" si="12"/>
        <v xml:space="preserve">CT- - M- </v>
      </c>
      <c r="J187" s="134" t="s">
        <v>695</v>
      </c>
      <c r="K187" s="134"/>
      <c r="L187" s="134" t="s">
        <v>705</v>
      </c>
      <c r="M187" s="134"/>
      <c r="N187" s="143" t="str">
        <f t="shared" si="13"/>
        <v xml:space="preserve">O  </v>
      </c>
      <c r="O187" s="134" t="s">
        <v>699</v>
      </c>
      <c r="P187" s="134"/>
      <c r="Q187" s="143" t="str">
        <f t="shared" si="14"/>
        <v xml:space="preserve">F   </v>
      </c>
      <c r="R187" s="134" t="s">
        <v>557</v>
      </c>
      <c r="S187" s="134"/>
    </row>
    <row r="188" spans="1:19">
      <c r="A188" s="133" t="s">
        <v>846</v>
      </c>
      <c r="B188" s="134">
        <v>7221</v>
      </c>
      <c r="C188" s="134" t="s">
        <v>657</v>
      </c>
      <c r="D188" s="133" t="s">
        <v>782</v>
      </c>
      <c r="E188" s="133" t="str">
        <f t="shared" si="10"/>
        <v>7221-34.03</v>
      </c>
      <c r="F188" s="147" t="str">
        <f t="shared" si="11"/>
        <v>AG -3--AC -</v>
      </c>
      <c r="G188" s="134" t="s">
        <v>703</v>
      </c>
      <c r="H188" s="134"/>
      <c r="I188" s="143" t="str">
        <f t="shared" si="12"/>
        <v xml:space="preserve">- E- - </v>
      </c>
      <c r="J188" s="134"/>
      <c r="K188" s="134" t="s">
        <v>696</v>
      </c>
      <c r="L188" s="134"/>
      <c r="M188" s="134"/>
      <c r="N188" s="143" t="str">
        <f t="shared" si="13"/>
        <v xml:space="preserve">O  </v>
      </c>
      <c r="O188" s="134" t="s">
        <v>699</v>
      </c>
      <c r="P188" s="134"/>
      <c r="Q188" s="143" t="str">
        <f t="shared" si="14"/>
        <v xml:space="preserve">F   </v>
      </c>
      <c r="R188" s="134" t="s">
        <v>557</v>
      </c>
      <c r="S188" s="134"/>
    </row>
    <row r="189" spans="1:19">
      <c r="A189" s="133" t="s">
        <v>846</v>
      </c>
      <c r="B189" s="134">
        <v>7221</v>
      </c>
      <c r="C189" s="134" t="s">
        <v>854</v>
      </c>
      <c r="D189" s="133" t="s">
        <v>855</v>
      </c>
      <c r="E189" s="133" t="str">
        <f t="shared" si="10"/>
        <v>7221-41</v>
      </c>
      <c r="F189" s="147" t="str">
        <f t="shared" si="11"/>
        <v>AG ---AC -</v>
      </c>
      <c r="G189" s="134"/>
      <c r="H189" s="134"/>
      <c r="I189" s="143" t="str">
        <f t="shared" si="12"/>
        <v xml:space="preserve">- - - </v>
      </c>
      <c r="J189" s="134"/>
      <c r="K189" s="134"/>
      <c r="L189" s="134"/>
      <c r="M189" s="134"/>
      <c r="N189" s="143" t="str">
        <f t="shared" si="13"/>
        <v xml:space="preserve">  </v>
      </c>
      <c r="O189" s="134"/>
      <c r="P189" s="134"/>
      <c r="Q189" s="143" t="str">
        <f t="shared" si="14"/>
        <v xml:space="preserve">   </v>
      </c>
      <c r="R189" s="134"/>
      <c r="S189" s="134"/>
    </row>
    <row r="190" spans="1:19">
      <c r="A190" s="133" t="s">
        <v>846</v>
      </c>
      <c r="B190" s="134">
        <v>7221</v>
      </c>
      <c r="C190" s="134" t="s">
        <v>856</v>
      </c>
      <c r="D190" s="133" t="s">
        <v>857</v>
      </c>
      <c r="E190" s="133" t="str">
        <f t="shared" si="10"/>
        <v>7221-41.01</v>
      </c>
      <c r="F190" s="147" t="str">
        <f t="shared" si="11"/>
        <v>AG -5--AC -10</v>
      </c>
      <c r="G190" s="134" t="s">
        <v>839</v>
      </c>
      <c r="H190" s="134" t="s">
        <v>583</v>
      </c>
      <c r="I190" s="143" t="str">
        <f t="shared" si="12"/>
        <v xml:space="preserve">CT- - M- </v>
      </c>
      <c r="J190" s="134" t="s">
        <v>695</v>
      </c>
      <c r="K190" s="134"/>
      <c r="L190" s="134" t="s">
        <v>705</v>
      </c>
      <c r="M190" s="134"/>
      <c r="N190" s="143" t="str">
        <f t="shared" si="13"/>
        <v xml:space="preserve">O  </v>
      </c>
      <c r="O190" s="134" t="s">
        <v>699</v>
      </c>
      <c r="P190" s="134"/>
      <c r="Q190" s="143" t="str">
        <f t="shared" si="14"/>
        <v xml:space="preserve">F   </v>
      </c>
      <c r="R190" s="134" t="s">
        <v>557</v>
      </c>
      <c r="S190" s="134"/>
    </row>
    <row r="191" spans="1:19">
      <c r="A191" s="133" t="s">
        <v>846</v>
      </c>
      <c r="B191" s="134">
        <v>7221</v>
      </c>
      <c r="C191" s="134" t="s">
        <v>858</v>
      </c>
      <c r="D191" s="133" t="s">
        <v>859</v>
      </c>
      <c r="E191" s="133" t="str">
        <f t="shared" si="10"/>
        <v>7221-41.02</v>
      </c>
      <c r="F191" s="147" t="str">
        <f t="shared" si="11"/>
        <v>AG -5--AC -10</v>
      </c>
      <c r="G191" s="134" t="s">
        <v>839</v>
      </c>
      <c r="H191" s="134" t="s">
        <v>583</v>
      </c>
      <c r="I191" s="143" t="str">
        <f t="shared" si="12"/>
        <v xml:space="preserve">CT- - M- </v>
      </c>
      <c r="J191" s="134" t="s">
        <v>695</v>
      </c>
      <c r="K191" s="134"/>
      <c r="L191" s="134" t="s">
        <v>705</v>
      </c>
      <c r="M191" s="134"/>
      <c r="N191" s="143" t="str">
        <f t="shared" si="13"/>
        <v xml:space="preserve">O  </v>
      </c>
      <c r="O191" s="134" t="s">
        <v>699</v>
      </c>
      <c r="P191" s="134"/>
      <c r="Q191" s="143" t="str">
        <f t="shared" si="14"/>
        <v xml:space="preserve">F   </v>
      </c>
      <c r="R191" s="134" t="s">
        <v>557</v>
      </c>
      <c r="S191" s="134"/>
    </row>
    <row r="192" spans="1:19">
      <c r="A192" s="133" t="s">
        <v>846</v>
      </c>
      <c r="B192" s="134">
        <v>7221</v>
      </c>
      <c r="C192" s="134" t="s">
        <v>762</v>
      </c>
      <c r="D192" s="133" t="s">
        <v>710</v>
      </c>
      <c r="E192" s="133" t="str">
        <f t="shared" si="10"/>
        <v>7221-51</v>
      </c>
      <c r="F192" s="147" t="str">
        <f t="shared" si="11"/>
        <v>AG ---AC -</v>
      </c>
      <c r="G192" s="134"/>
      <c r="H192" s="134"/>
      <c r="I192" s="143" t="str">
        <f t="shared" si="12"/>
        <v xml:space="preserve">- - - </v>
      </c>
      <c r="J192" s="134"/>
      <c r="K192" s="134"/>
      <c r="L192" s="134"/>
      <c r="M192" s="134"/>
      <c r="N192" s="143" t="str">
        <f t="shared" si="13"/>
        <v xml:space="preserve">  </v>
      </c>
      <c r="O192" s="134"/>
      <c r="P192" s="134"/>
      <c r="Q192" s="143" t="str">
        <f t="shared" si="14"/>
        <v xml:space="preserve">   </v>
      </c>
      <c r="R192" s="134"/>
      <c r="S192" s="134"/>
    </row>
    <row r="193" spans="1:19">
      <c r="A193" s="133" t="s">
        <v>846</v>
      </c>
      <c r="B193" s="134">
        <v>7221</v>
      </c>
      <c r="C193" s="134" t="s">
        <v>679</v>
      </c>
      <c r="D193" s="133" t="s">
        <v>316</v>
      </c>
      <c r="E193" s="133" t="str">
        <f t="shared" si="10"/>
        <v>7221-51.13</v>
      </c>
      <c r="F193" s="147" t="str">
        <f t="shared" si="11"/>
        <v>AG -3--AC -8</v>
      </c>
      <c r="G193" s="134">
        <v>3</v>
      </c>
      <c r="H193" s="134">
        <v>8</v>
      </c>
      <c r="I193" s="143" t="str">
        <f t="shared" si="12"/>
        <v xml:space="preserve">CT- - M- </v>
      </c>
      <c r="J193" s="134" t="s">
        <v>695</v>
      </c>
      <c r="K193" s="134"/>
      <c r="L193" s="134" t="s">
        <v>705</v>
      </c>
      <c r="M193" s="134"/>
      <c r="N193" s="143" t="str">
        <f t="shared" si="13"/>
        <v xml:space="preserve">O  </v>
      </c>
      <c r="O193" s="134" t="s">
        <v>699</v>
      </c>
      <c r="P193" s="134"/>
      <c r="Q193" s="143" t="str">
        <f t="shared" si="14"/>
        <v xml:space="preserve">F   </v>
      </c>
      <c r="R193" s="134" t="s">
        <v>557</v>
      </c>
      <c r="S193" s="134"/>
    </row>
    <row r="194" spans="1:19">
      <c r="A194" s="133" t="s">
        <v>846</v>
      </c>
      <c r="B194" s="134">
        <v>7221</v>
      </c>
      <c r="C194" s="134" t="s">
        <v>860</v>
      </c>
      <c r="D194" s="133" t="s">
        <v>861</v>
      </c>
      <c r="E194" s="133" t="str">
        <f t="shared" si="10"/>
        <v>7221-57</v>
      </c>
      <c r="F194" s="147" t="str">
        <f t="shared" si="11"/>
        <v>AG ---AC -</v>
      </c>
      <c r="G194" s="134"/>
      <c r="H194" s="134"/>
      <c r="I194" s="143" t="str">
        <f t="shared" si="12"/>
        <v xml:space="preserve">- - - </v>
      </c>
      <c r="J194" s="134"/>
      <c r="K194" s="134"/>
      <c r="L194" s="134"/>
      <c r="M194" s="134"/>
      <c r="N194" s="143" t="str">
        <f t="shared" si="13"/>
        <v xml:space="preserve">  </v>
      </c>
      <c r="O194" s="134"/>
      <c r="P194" s="134"/>
      <c r="Q194" s="143" t="str">
        <f t="shared" si="14"/>
        <v xml:space="preserve">   </v>
      </c>
      <c r="R194" s="134"/>
      <c r="S194" s="134"/>
    </row>
    <row r="195" spans="1:19">
      <c r="A195" s="133" t="s">
        <v>846</v>
      </c>
      <c r="B195" s="134">
        <v>7221</v>
      </c>
      <c r="C195" s="134" t="s">
        <v>862</v>
      </c>
      <c r="D195" s="133" t="s">
        <v>863</v>
      </c>
      <c r="E195" s="133" t="str">
        <f t="shared" si="10"/>
        <v>7221-57.01</v>
      </c>
      <c r="F195" s="147" t="str">
        <f t="shared" si="11"/>
        <v>AG -4--AC -16</v>
      </c>
      <c r="G195" s="134" t="s">
        <v>864</v>
      </c>
      <c r="H195" s="134" t="s">
        <v>582</v>
      </c>
      <c r="I195" s="143" t="str">
        <f t="shared" si="12"/>
        <v xml:space="preserve">CT- - D- </v>
      </c>
      <c r="J195" s="134" t="s">
        <v>695</v>
      </c>
      <c r="K195" s="134"/>
      <c r="L195" s="134" t="s">
        <v>128</v>
      </c>
      <c r="M195" s="134"/>
      <c r="N195" s="143" t="str">
        <f t="shared" si="13"/>
        <v xml:space="preserve">O  </v>
      </c>
      <c r="O195" s="134" t="s">
        <v>699</v>
      </c>
      <c r="P195" s="134"/>
      <c r="Q195" s="143" t="str">
        <f t="shared" si="14"/>
        <v xml:space="preserve">   D</v>
      </c>
      <c r="R195" s="134"/>
      <c r="S195" s="134" t="s">
        <v>128</v>
      </c>
    </row>
    <row r="196" spans="1:19">
      <c r="A196" s="133" t="s">
        <v>846</v>
      </c>
      <c r="B196" s="134">
        <v>7221</v>
      </c>
      <c r="C196" s="134" t="s">
        <v>865</v>
      </c>
      <c r="D196" s="133" t="s">
        <v>866</v>
      </c>
      <c r="E196" s="133" t="str">
        <f t="shared" si="10"/>
        <v>7221-57.02</v>
      </c>
      <c r="F196" s="147" t="str">
        <f t="shared" si="11"/>
        <v>AG -4--AC -16</v>
      </c>
      <c r="G196" s="134" t="s">
        <v>864</v>
      </c>
      <c r="H196" s="134" t="s">
        <v>582</v>
      </c>
      <c r="I196" s="143" t="str">
        <f t="shared" si="12"/>
        <v xml:space="preserve">CT- - D- </v>
      </c>
      <c r="J196" s="134" t="s">
        <v>695</v>
      </c>
      <c r="K196" s="134"/>
      <c r="L196" s="134" t="s">
        <v>128</v>
      </c>
      <c r="M196" s="134"/>
      <c r="N196" s="143" t="str">
        <f t="shared" si="13"/>
        <v xml:space="preserve">O  </v>
      </c>
      <c r="O196" s="134" t="s">
        <v>699</v>
      </c>
      <c r="P196" s="134"/>
      <c r="Q196" s="143" t="str">
        <f t="shared" si="14"/>
        <v xml:space="preserve">   D</v>
      </c>
      <c r="R196" s="134"/>
      <c r="S196" s="134" t="s">
        <v>128</v>
      </c>
    </row>
    <row r="197" spans="1:19">
      <c r="A197" s="133"/>
      <c r="B197" s="134"/>
      <c r="C197" s="134"/>
      <c r="D197" s="133"/>
      <c r="E197" s="133" t="str">
        <f t="shared" si="10"/>
        <v>-</v>
      </c>
      <c r="F197" s="147" t="str">
        <f t="shared" si="11"/>
        <v>AG ---AC -</v>
      </c>
      <c r="G197" s="134"/>
      <c r="H197" s="134"/>
      <c r="I197" s="143" t="str">
        <f t="shared" si="12"/>
        <v xml:space="preserve">- - - </v>
      </c>
      <c r="J197" s="134"/>
      <c r="K197" s="134"/>
      <c r="L197" s="134"/>
      <c r="M197" s="134"/>
      <c r="N197" s="143" t="str">
        <f t="shared" si="13"/>
        <v xml:space="preserve">  </v>
      </c>
      <c r="O197" s="134"/>
      <c r="P197" s="134"/>
      <c r="Q197" s="143" t="str">
        <f t="shared" si="14"/>
        <v xml:space="preserve">   </v>
      </c>
      <c r="R197" s="134"/>
      <c r="S197" s="134"/>
    </row>
    <row r="198" spans="1:19">
      <c r="A198" s="133" t="s">
        <v>274</v>
      </c>
      <c r="B198" s="134">
        <v>7222</v>
      </c>
      <c r="C198" s="134" t="s">
        <v>867</v>
      </c>
      <c r="D198" s="133" t="s">
        <v>806</v>
      </c>
      <c r="E198" s="133" t="str">
        <f t="shared" ref="E198:E261" si="15">CONCATENATE(B198,"-",C198)</f>
        <v>7222-7222-13</v>
      </c>
      <c r="F198" s="147" t="str">
        <f t="shared" ref="F198:F261" si="16">CONCATENATE("AG"," -", G198,"--","AC -", H198)</f>
        <v>AG ---AC -</v>
      </c>
      <c r="G198" s="134"/>
      <c r="H198" s="134"/>
      <c r="I198" s="143" t="str">
        <f t="shared" ref="I198:I261" si="17">CONCATENATE(J198,"- ",K198,"- ",L198,"- ",M198,)</f>
        <v xml:space="preserve">- - - </v>
      </c>
      <c r="J198" s="134"/>
      <c r="K198" s="134"/>
      <c r="L198" s="134"/>
      <c r="M198" s="134"/>
      <c r="N198" s="143" t="str">
        <f t="shared" ref="N198:N261" si="18">CONCATENATE(O198,"  ",P198)</f>
        <v xml:space="preserve">  </v>
      </c>
      <c r="O198" s="134"/>
      <c r="P198" s="134"/>
      <c r="Q198" s="143" t="str">
        <f t="shared" ref="Q198:Q261" si="19">CONCATENATE(R198,"   ",S198)</f>
        <v xml:space="preserve">   </v>
      </c>
      <c r="R198" s="134"/>
      <c r="S198" s="134"/>
    </row>
    <row r="199" spans="1:19">
      <c r="A199" s="133" t="s">
        <v>274</v>
      </c>
      <c r="B199" s="134">
        <v>7222</v>
      </c>
      <c r="C199" s="134" t="s">
        <v>868</v>
      </c>
      <c r="D199" s="133" t="s">
        <v>311</v>
      </c>
      <c r="E199" s="133" t="str">
        <f t="shared" si="15"/>
        <v>7222-7222-13.01</v>
      </c>
      <c r="F199" s="147" t="str">
        <f t="shared" si="16"/>
        <v>AG -3--AC -</v>
      </c>
      <c r="G199" s="134" t="s">
        <v>703</v>
      </c>
      <c r="H199" s="134"/>
      <c r="I199" s="143" t="str">
        <f t="shared" si="17"/>
        <v xml:space="preserve">- E- - </v>
      </c>
      <c r="J199" s="134"/>
      <c r="K199" s="134" t="s">
        <v>696</v>
      </c>
      <c r="L199" s="134"/>
      <c r="M199" s="134"/>
      <c r="N199" s="143" t="str">
        <f t="shared" si="18"/>
        <v xml:space="preserve">O  </v>
      </c>
      <c r="O199" s="134" t="s">
        <v>699</v>
      </c>
      <c r="P199" s="134"/>
      <c r="Q199" s="143" t="str">
        <f t="shared" si="19"/>
        <v xml:space="preserve">F   </v>
      </c>
      <c r="R199" s="134" t="s">
        <v>557</v>
      </c>
      <c r="S199" s="134"/>
    </row>
    <row r="200" spans="1:19">
      <c r="A200" s="133" t="s">
        <v>274</v>
      </c>
      <c r="B200" s="134">
        <v>7222</v>
      </c>
      <c r="C200" s="134" t="s">
        <v>869</v>
      </c>
      <c r="D200" s="133" t="s">
        <v>723</v>
      </c>
      <c r="E200" s="133" t="str">
        <f t="shared" si="15"/>
        <v>7222-7222-23</v>
      </c>
      <c r="F200" s="147" t="str">
        <f t="shared" si="16"/>
        <v>AG -3--AC -18</v>
      </c>
      <c r="G200" s="134" t="s">
        <v>703</v>
      </c>
      <c r="H200" s="134" t="s">
        <v>722</v>
      </c>
      <c r="I200" s="143" t="str">
        <f t="shared" si="17"/>
        <v>- - M- S</v>
      </c>
      <c r="J200" s="134"/>
      <c r="K200" s="134"/>
      <c r="L200" s="134" t="s">
        <v>705</v>
      </c>
      <c r="M200" s="134" t="s">
        <v>698</v>
      </c>
      <c r="N200" s="143" t="str">
        <f t="shared" si="18"/>
        <v xml:space="preserve">O  </v>
      </c>
      <c r="O200" s="134" t="s">
        <v>699</v>
      </c>
      <c r="P200" s="134"/>
      <c r="Q200" s="143" t="str">
        <f t="shared" si="19"/>
        <v xml:space="preserve">F   </v>
      </c>
      <c r="R200" s="134" t="s">
        <v>557</v>
      </c>
      <c r="S200" s="134"/>
    </row>
    <row r="201" spans="1:19">
      <c r="A201" s="133" t="s">
        <v>274</v>
      </c>
      <c r="B201" s="134">
        <v>7222</v>
      </c>
      <c r="C201" s="134" t="s">
        <v>870</v>
      </c>
      <c r="D201" s="133" t="s">
        <v>709</v>
      </c>
      <c r="E201" s="133" t="str">
        <f t="shared" si="15"/>
        <v>7222-7222-34</v>
      </c>
      <c r="F201" s="147" t="str">
        <f t="shared" si="16"/>
        <v>AG ---AC -</v>
      </c>
      <c r="G201" s="134"/>
      <c r="H201" s="134"/>
      <c r="I201" s="143" t="str">
        <f t="shared" si="17"/>
        <v xml:space="preserve">- - - </v>
      </c>
      <c r="J201" s="134"/>
      <c r="K201" s="134"/>
      <c r="L201" s="134"/>
      <c r="M201" s="134"/>
      <c r="N201" s="143" t="str">
        <f t="shared" si="18"/>
        <v xml:space="preserve">  </v>
      </c>
      <c r="O201" s="134"/>
      <c r="P201" s="134"/>
      <c r="Q201" s="143" t="str">
        <f t="shared" si="19"/>
        <v xml:space="preserve">   </v>
      </c>
      <c r="R201" s="134"/>
      <c r="S201" s="134"/>
    </row>
    <row r="202" spans="1:19">
      <c r="A202" s="133" t="s">
        <v>274</v>
      </c>
      <c r="B202" s="134">
        <v>7222</v>
      </c>
      <c r="C202" s="134" t="s">
        <v>871</v>
      </c>
      <c r="D202" s="133" t="s">
        <v>312</v>
      </c>
      <c r="E202" s="133" t="str">
        <f t="shared" si="15"/>
        <v>7222-7222-34.01</v>
      </c>
      <c r="F202" s="147" t="str">
        <f t="shared" si="16"/>
        <v>AG -3--AC -8</v>
      </c>
      <c r="G202" s="134" t="s">
        <v>703</v>
      </c>
      <c r="H202" s="134" t="s">
        <v>704</v>
      </c>
      <c r="I202" s="143" t="str">
        <f t="shared" si="17"/>
        <v xml:space="preserve">CT- - M- </v>
      </c>
      <c r="J202" s="134" t="s">
        <v>695</v>
      </c>
      <c r="K202" s="134"/>
      <c r="L202" s="134" t="s">
        <v>705</v>
      </c>
      <c r="M202" s="134"/>
      <c r="N202" s="143" t="str">
        <f t="shared" si="18"/>
        <v xml:space="preserve">O  </v>
      </c>
      <c r="O202" s="134" t="s">
        <v>699</v>
      </c>
      <c r="P202" s="134"/>
      <c r="Q202" s="143" t="str">
        <f t="shared" si="19"/>
        <v xml:space="preserve">F   </v>
      </c>
      <c r="R202" s="134" t="s">
        <v>557</v>
      </c>
      <c r="S202" s="134"/>
    </row>
    <row r="203" spans="1:19">
      <c r="A203" s="133" t="s">
        <v>274</v>
      </c>
      <c r="B203" s="134">
        <v>7222</v>
      </c>
      <c r="C203" s="134" t="s">
        <v>872</v>
      </c>
      <c r="D203" s="133" t="s">
        <v>782</v>
      </c>
      <c r="E203" s="133" t="str">
        <f t="shared" si="15"/>
        <v>7222-7222-34.03</v>
      </c>
      <c r="F203" s="147" t="str">
        <f t="shared" si="16"/>
        <v>AG -3--AC -</v>
      </c>
      <c r="G203" s="134" t="s">
        <v>703</v>
      </c>
      <c r="H203" s="134"/>
      <c r="I203" s="143" t="str">
        <f t="shared" si="17"/>
        <v xml:space="preserve">- E- - </v>
      </c>
      <c r="J203" s="134"/>
      <c r="K203" s="134" t="s">
        <v>696</v>
      </c>
      <c r="L203" s="134"/>
      <c r="M203" s="134"/>
      <c r="N203" s="143" t="str">
        <f t="shared" si="18"/>
        <v xml:space="preserve">O  </v>
      </c>
      <c r="O203" s="134" t="s">
        <v>699</v>
      </c>
      <c r="P203" s="134"/>
      <c r="Q203" s="143" t="str">
        <f t="shared" si="19"/>
        <v xml:space="preserve">F   </v>
      </c>
      <c r="R203" s="134" t="s">
        <v>557</v>
      </c>
      <c r="S203" s="134"/>
    </row>
    <row r="204" spans="1:19">
      <c r="A204" s="133" t="s">
        <v>274</v>
      </c>
      <c r="B204" s="134">
        <v>7222</v>
      </c>
      <c r="C204" s="134" t="s">
        <v>873</v>
      </c>
      <c r="D204" s="133" t="s">
        <v>710</v>
      </c>
      <c r="E204" s="133" t="str">
        <f t="shared" si="15"/>
        <v>7222-7222-51</v>
      </c>
      <c r="F204" s="147" t="str">
        <f t="shared" si="16"/>
        <v>AG ---AC -</v>
      </c>
      <c r="G204" s="134"/>
      <c r="H204" s="134"/>
      <c r="I204" s="143" t="str">
        <f t="shared" si="17"/>
        <v xml:space="preserve">- - - </v>
      </c>
      <c r="J204" s="134"/>
      <c r="K204" s="134"/>
      <c r="L204" s="134"/>
      <c r="M204" s="134"/>
      <c r="N204" s="143" t="str">
        <f t="shared" si="18"/>
        <v xml:space="preserve">  </v>
      </c>
      <c r="O204" s="134"/>
      <c r="P204" s="134"/>
      <c r="Q204" s="143" t="str">
        <f t="shared" si="19"/>
        <v xml:space="preserve">   </v>
      </c>
      <c r="R204" s="134"/>
      <c r="S204" s="134"/>
    </row>
    <row r="205" spans="1:19">
      <c r="A205" s="133" t="s">
        <v>274</v>
      </c>
      <c r="B205" s="134">
        <v>7222</v>
      </c>
      <c r="C205" s="134" t="s">
        <v>874</v>
      </c>
      <c r="D205" s="133" t="s">
        <v>875</v>
      </c>
      <c r="E205" s="133" t="str">
        <f t="shared" si="15"/>
        <v>7222-7222-51.16</v>
      </c>
      <c r="F205" s="147" t="str">
        <f t="shared" si="16"/>
        <v>AG -5--AC -8</v>
      </c>
      <c r="G205" s="134" t="s">
        <v>839</v>
      </c>
      <c r="H205" s="134" t="s">
        <v>704</v>
      </c>
      <c r="I205" s="143" t="str">
        <f t="shared" si="17"/>
        <v xml:space="preserve">CT- - M- </v>
      </c>
      <c r="J205" s="134" t="s">
        <v>695</v>
      </c>
      <c r="K205" s="134"/>
      <c r="L205" s="134" t="s">
        <v>705</v>
      </c>
      <c r="M205" s="134"/>
      <c r="N205" s="143" t="str">
        <f t="shared" si="18"/>
        <v xml:space="preserve">O  </v>
      </c>
      <c r="O205" s="134" t="s">
        <v>699</v>
      </c>
      <c r="P205" s="134"/>
      <c r="Q205" s="143" t="str">
        <f t="shared" si="19"/>
        <v xml:space="preserve">F   </v>
      </c>
      <c r="R205" s="134" t="s">
        <v>557</v>
      </c>
      <c r="S205" s="134"/>
    </row>
    <row r="206" spans="1:19">
      <c r="A206" s="133" t="s">
        <v>274</v>
      </c>
      <c r="B206" s="134">
        <v>7222</v>
      </c>
      <c r="C206" s="134" t="s">
        <v>876</v>
      </c>
      <c r="D206" s="133" t="s">
        <v>877</v>
      </c>
      <c r="E206" s="133" t="str">
        <f t="shared" si="15"/>
        <v>7222-7222-51.20</v>
      </c>
      <c r="F206" s="147" t="str">
        <f t="shared" si="16"/>
        <v>AG -5--AC -8</v>
      </c>
      <c r="G206" s="134" t="s">
        <v>839</v>
      </c>
      <c r="H206" s="134" t="s">
        <v>704</v>
      </c>
      <c r="I206" s="143" t="str">
        <f t="shared" si="17"/>
        <v xml:space="preserve">CT- - M- </v>
      </c>
      <c r="J206" s="134" t="s">
        <v>695</v>
      </c>
      <c r="K206" s="134"/>
      <c r="L206" s="134" t="s">
        <v>705</v>
      </c>
      <c r="M206" s="134"/>
      <c r="N206" s="143" t="str">
        <f t="shared" si="18"/>
        <v xml:space="preserve">O  </v>
      </c>
      <c r="O206" s="134" t="s">
        <v>699</v>
      </c>
      <c r="P206" s="134"/>
      <c r="Q206" s="143" t="str">
        <f t="shared" si="19"/>
        <v xml:space="preserve">F   </v>
      </c>
      <c r="R206" s="134" t="s">
        <v>557</v>
      </c>
      <c r="S206" s="134"/>
    </row>
    <row r="207" spans="1:19">
      <c r="A207" s="133" t="s">
        <v>274</v>
      </c>
      <c r="B207" s="134">
        <v>7222</v>
      </c>
      <c r="C207" s="134" t="s">
        <v>878</v>
      </c>
      <c r="D207" s="133" t="s">
        <v>472</v>
      </c>
      <c r="E207" s="133" t="str">
        <f t="shared" si="15"/>
        <v>7222-7222-51.22</v>
      </c>
      <c r="F207" s="147" t="str">
        <f t="shared" si="16"/>
        <v>AG -5--AC -8</v>
      </c>
      <c r="G207" s="134" t="s">
        <v>839</v>
      </c>
      <c r="H207" s="134" t="s">
        <v>704</v>
      </c>
      <c r="I207" s="143" t="str">
        <f t="shared" si="17"/>
        <v xml:space="preserve">CT- - M- </v>
      </c>
      <c r="J207" s="134" t="s">
        <v>695</v>
      </c>
      <c r="K207" s="134"/>
      <c r="L207" s="134" t="s">
        <v>705</v>
      </c>
      <c r="M207" s="134"/>
      <c r="N207" s="143" t="str">
        <f t="shared" si="18"/>
        <v xml:space="preserve">O  </v>
      </c>
      <c r="O207" s="134" t="s">
        <v>699</v>
      </c>
      <c r="P207" s="134"/>
      <c r="Q207" s="143" t="str">
        <f t="shared" si="19"/>
        <v xml:space="preserve">F   </v>
      </c>
      <c r="R207" s="134" t="s">
        <v>557</v>
      </c>
      <c r="S207" s="134"/>
    </row>
    <row r="208" spans="1:19">
      <c r="A208" s="133" t="s">
        <v>274</v>
      </c>
      <c r="B208" s="134">
        <v>7222</v>
      </c>
      <c r="C208" s="134" t="s">
        <v>879</v>
      </c>
      <c r="D208" s="133" t="s">
        <v>880</v>
      </c>
      <c r="E208" s="133" t="str">
        <f t="shared" si="15"/>
        <v>7222-7222-51.23</v>
      </c>
      <c r="F208" s="147" t="str">
        <f t="shared" si="16"/>
        <v>AG -5--AC -8</v>
      </c>
      <c r="G208" s="134" t="s">
        <v>839</v>
      </c>
      <c r="H208" s="134" t="s">
        <v>704</v>
      </c>
      <c r="I208" s="143" t="str">
        <f t="shared" si="17"/>
        <v xml:space="preserve">CT- - M- </v>
      </c>
      <c r="J208" s="134" t="s">
        <v>695</v>
      </c>
      <c r="K208" s="134"/>
      <c r="L208" s="134" t="s">
        <v>705</v>
      </c>
      <c r="M208" s="134"/>
      <c r="N208" s="143" t="str">
        <f t="shared" si="18"/>
        <v xml:space="preserve">O  </v>
      </c>
      <c r="O208" s="134" t="s">
        <v>699</v>
      </c>
      <c r="P208" s="134"/>
      <c r="Q208" s="143" t="str">
        <f t="shared" si="19"/>
        <v xml:space="preserve">F   </v>
      </c>
      <c r="R208" s="134" t="s">
        <v>557</v>
      </c>
      <c r="S208" s="134"/>
    </row>
    <row r="209" spans="1:19">
      <c r="A209" s="133" t="s">
        <v>274</v>
      </c>
      <c r="B209" s="134">
        <v>7222</v>
      </c>
      <c r="C209" s="134" t="s">
        <v>881</v>
      </c>
      <c r="D209" s="133" t="s">
        <v>882</v>
      </c>
      <c r="E209" s="133" t="str">
        <f t="shared" si="15"/>
        <v>7222-7222-51.24</v>
      </c>
      <c r="F209" s="147" t="str">
        <f t="shared" si="16"/>
        <v>AG -5--AC -8</v>
      </c>
      <c r="G209" s="134" t="s">
        <v>839</v>
      </c>
      <c r="H209" s="134" t="s">
        <v>704</v>
      </c>
      <c r="I209" s="143" t="str">
        <f t="shared" si="17"/>
        <v xml:space="preserve">CT- - M- </v>
      </c>
      <c r="J209" s="134" t="s">
        <v>695</v>
      </c>
      <c r="K209" s="134"/>
      <c r="L209" s="134" t="s">
        <v>705</v>
      </c>
      <c r="M209" s="134"/>
      <c r="N209" s="143" t="str">
        <f t="shared" si="18"/>
        <v xml:space="preserve">O  </v>
      </c>
      <c r="O209" s="134" t="s">
        <v>699</v>
      </c>
      <c r="P209" s="134"/>
      <c r="Q209" s="143" t="str">
        <f t="shared" si="19"/>
        <v xml:space="preserve">F   </v>
      </c>
      <c r="R209" s="134" t="s">
        <v>557</v>
      </c>
      <c r="S209" s="134"/>
    </row>
    <row r="210" spans="1:19">
      <c r="A210" s="133" t="s">
        <v>274</v>
      </c>
      <c r="B210" s="134">
        <v>7222</v>
      </c>
      <c r="C210" s="134" t="s">
        <v>883</v>
      </c>
      <c r="D210" s="133" t="s">
        <v>715</v>
      </c>
      <c r="E210" s="133" t="str">
        <f t="shared" si="15"/>
        <v>7222-7222-53</v>
      </c>
      <c r="F210" s="147" t="str">
        <f t="shared" si="16"/>
        <v>AG ---AC -</v>
      </c>
      <c r="G210" s="134"/>
      <c r="H210" s="134"/>
      <c r="I210" s="143" t="str">
        <f t="shared" si="17"/>
        <v xml:space="preserve">- - - </v>
      </c>
      <c r="J210" s="134"/>
      <c r="K210" s="134"/>
      <c r="L210" s="134"/>
      <c r="M210" s="134"/>
      <c r="N210" s="143" t="str">
        <f t="shared" si="18"/>
        <v xml:space="preserve">  </v>
      </c>
      <c r="O210" s="134"/>
      <c r="P210" s="134"/>
      <c r="Q210" s="143" t="str">
        <f t="shared" si="19"/>
        <v xml:space="preserve">   </v>
      </c>
      <c r="R210" s="134"/>
      <c r="S210" s="134"/>
    </row>
    <row r="211" spans="1:19">
      <c r="A211" s="133" t="s">
        <v>274</v>
      </c>
      <c r="B211" s="134">
        <v>7222</v>
      </c>
      <c r="C211" s="134" t="s">
        <v>884</v>
      </c>
      <c r="D211" s="133" t="s">
        <v>475</v>
      </c>
      <c r="E211" s="133" t="str">
        <f t="shared" si="15"/>
        <v>7222-7222-53.01</v>
      </c>
      <c r="F211" s="147" t="str">
        <f t="shared" si="16"/>
        <v>AG -3--AC -18</v>
      </c>
      <c r="G211" s="134" t="s">
        <v>703</v>
      </c>
      <c r="H211" s="134" t="s">
        <v>722</v>
      </c>
      <c r="I211" s="143" t="str">
        <f t="shared" si="17"/>
        <v>- - M- S</v>
      </c>
      <c r="J211" s="134"/>
      <c r="K211" s="134"/>
      <c r="L211" s="134" t="s">
        <v>705</v>
      </c>
      <c r="M211" s="134" t="s">
        <v>698</v>
      </c>
      <c r="N211" s="143" t="str">
        <f t="shared" si="18"/>
        <v xml:space="preserve">O  </v>
      </c>
      <c r="O211" s="134" t="s">
        <v>699</v>
      </c>
      <c r="P211" s="134"/>
      <c r="Q211" s="143" t="str">
        <f t="shared" si="19"/>
        <v xml:space="preserve">F   </v>
      </c>
      <c r="R211" s="134" t="s">
        <v>557</v>
      </c>
      <c r="S211" s="134"/>
    </row>
    <row r="212" spans="1:19">
      <c r="A212" s="133"/>
      <c r="B212" s="134"/>
      <c r="C212" s="134"/>
      <c r="D212" s="133"/>
      <c r="E212" s="133" t="str">
        <f t="shared" si="15"/>
        <v>-</v>
      </c>
      <c r="F212" s="147" t="str">
        <f t="shared" si="16"/>
        <v>AG ---AC -</v>
      </c>
      <c r="G212" s="134"/>
      <c r="H212" s="134"/>
      <c r="I212" s="143" t="str">
        <f t="shared" si="17"/>
        <v xml:space="preserve">- - - </v>
      </c>
      <c r="J212" s="134"/>
      <c r="K212" s="134"/>
      <c r="L212" s="134"/>
      <c r="M212" s="134"/>
      <c r="N212" s="143" t="str">
        <f t="shared" si="18"/>
        <v xml:space="preserve">  </v>
      </c>
      <c r="O212" s="134"/>
      <c r="P212" s="134"/>
      <c r="Q212" s="143" t="str">
        <f t="shared" si="19"/>
        <v xml:space="preserve">   </v>
      </c>
      <c r="R212" s="134"/>
      <c r="S212" s="134"/>
    </row>
    <row r="213" spans="1:19">
      <c r="A213" s="133" t="s">
        <v>85</v>
      </c>
      <c r="B213" s="134">
        <v>7230</v>
      </c>
      <c r="C213" s="134" t="s">
        <v>712</v>
      </c>
      <c r="D213" s="133" t="s">
        <v>709</v>
      </c>
      <c r="E213" s="133" t="str">
        <f t="shared" si="15"/>
        <v>7230-34</v>
      </c>
      <c r="F213" s="147" t="str">
        <f t="shared" si="16"/>
        <v>AG ---AC -</v>
      </c>
      <c r="G213" s="134"/>
      <c r="H213" s="134"/>
      <c r="I213" s="143" t="str">
        <f t="shared" si="17"/>
        <v xml:space="preserve">- - - </v>
      </c>
      <c r="J213" s="134"/>
      <c r="K213" s="134"/>
      <c r="L213" s="134"/>
      <c r="M213" s="134"/>
      <c r="N213" s="143" t="str">
        <f t="shared" si="18"/>
        <v xml:space="preserve">  </v>
      </c>
      <c r="O213" s="134"/>
      <c r="P213" s="134"/>
      <c r="Q213" s="143" t="str">
        <f t="shared" si="19"/>
        <v xml:space="preserve">   </v>
      </c>
      <c r="R213" s="134"/>
      <c r="S213" s="134"/>
    </row>
    <row r="214" spans="1:19">
      <c r="A214" s="133" t="s">
        <v>85</v>
      </c>
      <c r="B214" s="134">
        <v>7230</v>
      </c>
      <c r="C214" s="134" t="s">
        <v>657</v>
      </c>
      <c r="D214" s="133" t="s">
        <v>782</v>
      </c>
      <c r="E214" s="133" t="str">
        <f t="shared" si="15"/>
        <v>7230-34.03</v>
      </c>
      <c r="F214" s="147" t="str">
        <f t="shared" si="16"/>
        <v>AG -3--AC -</v>
      </c>
      <c r="G214" s="134" t="s">
        <v>703</v>
      </c>
      <c r="H214" s="134"/>
      <c r="I214" s="143" t="str">
        <f t="shared" si="17"/>
        <v xml:space="preserve">- E- - </v>
      </c>
      <c r="J214" s="134"/>
      <c r="K214" s="134" t="s">
        <v>696</v>
      </c>
      <c r="L214" s="134"/>
      <c r="M214" s="134"/>
      <c r="N214" s="143" t="str">
        <f t="shared" si="18"/>
        <v xml:space="preserve">O  </v>
      </c>
      <c r="O214" s="134" t="s">
        <v>699</v>
      </c>
      <c r="P214" s="134"/>
      <c r="Q214" s="143" t="str">
        <f t="shared" si="19"/>
        <v xml:space="preserve">F   </v>
      </c>
      <c r="R214" s="134" t="s">
        <v>557</v>
      </c>
      <c r="S214" s="134"/>
    </row>
    <row r="215" spans="1:19">
      <c r="A215" s="133" t="s">
        <v>85</v>
      </c>
      <c r="B215" s="134">
        <v>7230</v>
      </c>
      <c r="C215" s="134" t="s">
        <v>745</v>
      </c>
      <c r="D215" s="133" t="s">
        <v>746</v>
      </c>
      <c r="E215" s="133" t="str">
        <f t="shared" si="15"/>
        <v>7230-45</v>
      </c>
      <c r="F215" s="147" t="str">
        <f t="shared" si="16"/>
        <v>AG ---AC -</v>
      </c>
      <c r="G215" s="134"/>
      <c r="H215" s="134"/>
      <c r="I215" s="143" t="str">
        <f t="shared" si="17"/>
        <v xml:space="preserve">- - - </v>
      </c>
      <c r="J215" s="134"/>
      <c r="K215" s="134"/>
      <c r="L215" s="134"/>
      <c r="M215" s="134"/>
      <c r="N215" s="143" t="str">
        <f t="shared" si="18"/>
        <v xml:space="preserve">  </v>
      </c>
      <c r="O215" s="134"/>
      <c r="P215" s="134"/>
      <c r="Q215" s="143" t="str">
        <f t="shared" si="19"/>
        <v xml:space="preserve">   </v>
      </c>
      <c r="R215" s="134"/>
      <c r="S215" s="134"/>
    </row>
    <row r="216" spans="1:19">
      <c r="A216" s="133" t="s">
        <v>85</v>
      </c>
      <c r="B216" s="134">
        <v>7230</v>
      </c>
      <c r="C216" s="134" t="s">
        <v>786</v>
      </c>
      <c r="D216" s="133" t="s">
        <v>325</v>
      </c>
      <c r="E216" s="133" t="str">
        <f t="shared" si="15"/>
        <v>7230-45.01</v>
      </c>
      <c r="F216" s="147" t="str">
        <f t="shared" si="16"/>
        <v>AG -3--AC -2</v>
      </c>
      <c r="G216" s="134" t="s">
        <v>703</v>
      </c>
      <c r="H216" s="134" t="s">
        <v>808</v>
      </c>
      <c r="I216" s="143" t="str">
        <f t="shared" si="17"/>
        <v xml:space="preserve">- E- - </v>
      </c>
      <c r="J216" s="134"/>
      <c r="K216" s="134" t="s">
        <v>696</v>
      </c>
      <c r="L216" s="134"/>
      <c r="M216" s="134"/>
      <c r="N216" s="143" t="str">
        <f t="shared" si="18"/>
        <v xml:space="preserve">O  </v>
      </c>
      <c r="O216" s="134" t="s">
        <v>699</v>
      </c>
      <c r="P216" s="134"/>
      <c r="Q216" s="143" t="str">
        <f t="shared" si="19"/>
        <v xml:space="preserve">F   </v>
      </c>
      <c r="R216" s="134" t="s">
        <v>557</v>
      </c>
      <c r="S216" s="134"/>
    </row>
    <row r="217" spans="1:19">
      <c r="A217" s="133" t="s">
        <v>85</v>
      </c>
      <c r="B217" s="134">
        <v>7230</v>
      </c>
      <c r="C217" s="134" t="s">
        <v>885</v>
      </c>
      <c r="D217" s="133" t="s">
        <v>293</v>
      </c>
      <c r="E217" s="133" t="str">
        <f t="shared" si="15"/>
        <v>7230-45.06</v>
      </c>
      <c r="F217" s="147" t="str">
        <f t="shared" si="16"/>
        <v>AG -3--AC -2</v>
      </c>
      <c r="G217" s="134" t="s">
        <v>703</v>
      </c>
      <c r="H217" s="134" t="s">
        <v>808</v>
      </c>
      <c r="I217" s="143" t="str">
        <f t="shared" si="17"/>
        <v xml:space="preserve">- E- - </v>
      </c>
      <c r="J217" s="134"/>
      <c r="K217" s="134" t="s">
        <v>696</v>
      </c>
      <c r="L217" s="134"/>
      <c r="M217" s="134"/>
      <c r="N217" s="143" t="str">
        <f t="shared" si="18"/>
        <v xml:space="preserve">O  </v>
      </c>
      <c r="O217" s="134" t="s">
        <v>699</v>
      </c>
      <c r="P217" s="134"/>
      <c r="Q217" s="143" t="str">
        <f t="shared" si="19"/>
        <v xml:space="preserve">F   </v>
      </c>
      <c r="R217" s="134" t="s">
        <v>557</v>
      </c>
      <c r="S217" s="134"/>
    </row>
    <row r="218" spans="1:19">
      <c r="A218" s="133" t="s">
        <v>85</v>
      </c>
      <c r="B218" s="134">
        <v>7230</v>
      </c>
      <c r="C218" s="134" t="s">
        <v>795</v>
      </c>
      <c r="D218" s="133" t="s">
        <v>796</v>
      </c>
      <c r="E218" s="133" t="str">
        <f t="shared" si="15"/>
        <v>7230-49</v>
      </c>
      <c r="F218" s="147" t="str">
        <f t="shared" si="16"/>
        <v>AG ---AC -</v>
      </c>
      <c r="G218" s="134"/>
      <c r="H218" s="134"/>
      <c r="I218" s="143" t="str">
        <f t="shared" si="17"/>
        <v xml:space="preserve">- - - </v>
      </c>
      <c r="J218" s="134"/>
      <c r="K218" s="134"/>
      <c r="L218" s="134"/>
      <c r="M218" s="134"/>
      <c r="N218" s="143" t="str">
        <f t="shared" si="18"/>
        <v xml:space="preserve">  </v>
      </c>
      <c r="O218" s="134"/>
      <c r="P218" s="134"/>
      <c r="Q218" s="143" t="str">
        <f t="shared" si="19"/>
        <v xml:space="preserve">   </v>
      </c>
      <c r="R218" s="134"/>
      <c r="S218" s="134"/>
    </row>
    <row r="219" spans="1:19">
      <c r="A219" s="133" t="s">
        <v>85</v>
      </c>
      <c r="B219" s="134">
        <v>7230</v>
      </c>
      <c r="C219" s="134" t="s">
        <v>886</v>
      </c>
      <c r="D219" s="133" t="s">
        <v>887</v>
      </c>
      <c r="E219" s="133" t="str">
        <f t="shared" si="15"/>
        <v>7230-49.20</v>
      </c>
      <c r="F219" s="147" t="str">
        <f t="shared" si="16"/>
        <v>AG -3--AC -8</v>
      </c>
      <c r="G219" s="134" t="s">
        <v>703</v>
      </c>
      <c r="H219" s="134" t="s">
        <v>704</v>
      </c>
      <c r="I219" s="143" t="str">
        <f t="shared" si="17"/>
        <v xml:space="preserve">CT- - M- </v>
      </c>
      <c r="J219" s="134" t="s">
        <v>695</v>
      </c>
      <c r="K219" s="134"/>
      <c r="L219" s="134" t="s">
        <v>705</v>
      </c>
      <c r="M219" s="134"/>
      <c r="N219" s="143" t="str">
        <f t="shared" si="18"/>
        <v xml:space="preserve">O  </v>
      </c>
      <c r="O219" s="134" t="s">
        <v>699</v>
      </c>
      <c r="P219" s="134"/>
      <c r="Q219" s="143" t="str">
        <f t="shared" si="19"/>
        <v xml:space="preserve">F   </v>
      </c>
      <c r="R219" s="134" t="s">
        <v>557</v>
      </c>
      <c r="S219" s="134"/>
    </row>
    <row r="220" spans="1:19">
      <c r="A220" s="133" t="s">
        <v>85</v>
      </c>
      <c r="B220" s="134">
        <v>7230</v>
      </c>
      <c r="C220" s="134" t="s">
        <v>762</v>
      </c>
      <c r="D220" s="133" t="s">
        <v>710</v>
      </c>
      <c r="E220" s="133" t="str">
        <f t="shared" si="15"/>
        <v>7230-51</v>
      </c>
      <c r="F220" s="147" t="str">
        <f t="shared" si="16"/>
        <v>AG ---AC -</v>
      </c>
      <c r="G220" s="134"/>
      <c r="H220" s="134"/>
      <c r="I220" s="143" t="str">
        <f t="shared" si="17"/>
        <v xml:space="preserve">- - - </v>
      </c>
      <c r="J220" s="134"/>
      <c r="K220" s="134"/>
      <c r="L220" s="134"/>
      <c r="M220" s="134"/>
      <c r="N220" s="143" t="str">
        <f t="shared" si="18"/>
        <v xml:space="preserve">  </v>
      </c>
      <c r="O220" s="134"/>
      <c r="P220" s="134"/>
      <c r="Q220" s="143" t="str">
        <f t="shared" si="19"/>
        <v xml:space="preserve">   </v>
      </c>
      <c r="R220" s="134"/>
      <c r="S220" s="134"/>
    </row>
    <row r="221" spans="1:19">
      <c r="A221" s="133" t="s">
        <v>85</v>
      </c>
      <c r="B221" s="134">
        <v>7230</v>
      </c>
      <c r="C221" s="134" t="s">
        <v>888</v>
      </c>
      <c r="D221" s="133" t="s">
        <v>889</v>
      </c>
      <c r="E221" s="133" t="str">
        <f t="shared" si="15"/>
        <v>7230-51.17</v>
      </c>
      <c r="F221" s="147" t="str">
        <f t="shared" si="16"/>
        <v>AG -3--AC -8</v>
      </c>
      <c r="G221" s="134" t="s">
        <v>703</v>
      </c>
      <c r="H221" s="134" t="s">
        <v>704</v>
      </c>
      <c r="I221" s="143" t="str">
        <f t="shared" si="17"/>
        <v xml:space="preserve">CT- - M- </v>
      </c>
      <c r="J221" s="134" t="s">
        <v>695</v>
      </c>
      <c r="K221" s="134"/>
      <c r="L221" s="134" t="s">
        <v>705</v>
      </c>
      <c r="M221" s="134"/>
      <c r="N221" s="143" t="str">
        <f t="shared" si="18"/>
        <v xml:space="preserve">O  </v>
      </c>
      <c r="O221" s="134" t="s">
        <v>699</v>
      </c>
      <c r="P221" s="134"/>
      <c r="Q221" s="143" t="str">
        <f t="shared" si="19"/>
        <v xml:space="preserve">F   </v>
      </c>
      <c r="R221" s="134" t="s">
        <v>557</v>
      </c>
      <c r="S221" s="134"/>
    </row>
    <row r="222" spans="1:19">
      <c r="A222" s="133" t="s">
        <v>85</v>
      </c>
      <c r="B222" s="134">
        <v>7230</v>
      </c>
      <c r="C222" s="134" t="s">
        <v>890</v>
      </c>
      <c r="D222" s="133" t="s">
        <v>535</v>
      </c>
      <c r="E222" s="133" t="str">
        <f t="shared" si="15"/>
        <v>7230-51.18</v>
      </c>
      <c r="F222" s="147" t="str">
        <f t="shared" si="16"/>
        <v>AG -3--AC -8</v>
      </c>
      <c r="G222" s="134" t="s">
        <v>703</v>
      </c>
      <c r="H222" s="134" t="s">
        <v>704</v>
      </c>
      <c r="I222" s="143" t="str">
        <f t="shared" si="17"/>
        <v xml:space="preserve">CT- - M- </v>
      </c>
      <c r="J222" s="134" t="s">
        <v>695</v>
      </c>
      <c r="K222" s="134"/>
      <c r="L222" s="134" t="s">
        <v>705</v>
      </c>
      <c r="M222" s="134"/>
      <c r="N222" s="143" t="str">
        <f t="shared" si="18"/>
        <v xml:space="preserve">O  </v>
      </c>
      <c r="O222" s="134" t="s">
        <v>699</v>
      </c>
      <c r="P222" s="134"/>
      <c r="Q222" s="143" t="str">
        <f t="shared" si="19"/>
        <v xml:space="preserve">F   </v>
      </c>
      <c r="R222" s="134" t="s">
        <v>557</v>
      </c>
      <c r="S222" s="134"/>
    </row>
    <row r="223" spans="1:19">
      <c r="A223" s="133" t="s">
        <v>85</v>
      </c>
      <c r="B223" s="134">
        <v>7230</v>
      </c>
      <c r="C223" s="134" t="s">
        <v>891</v>
      </c>
      <c r="D223" s="133" t="s">
        <v>892</v>
      </c>
      <c r="E223" s="133" t="str">
        <f t="shared" si="15"/>
        <v>7230-51.19</v>
      </c>
      <c r="F223" s="147" t="str">
        <f t="shared" si="16"/>
        <v>AG -3--AC -8</v>
      </c>
      <c r="G223" s="134" t="s">
        <v>703</v>
      </c>
      <c r="H223" s="134" t="s">
        <v>704</v>
      </c>
      <c r="I223" s="143" t="str">
        <f t="shared" si="17"/>
        <v xml:space="preserve">CT- - M- </v>
      </c>
      <c r="J223" s="134" t="s">
        <v>695</v>
      </c>
      <c r="K223" s="134"/>
      <c r="L223" s="134" t="s">
        <v>705</v>
      </c>
      <c r="M223" s="134"/>
      <c r="N223" s="143" t="str">
        <f t="shared" si="18"/>
        <v xml:space="preserve">O  </v>
      </c>
      <c r="O223" s="134" t="s">
        <v>699</v>
      </c>
      <c r="P223" s="134"/>
      <c r="Q223" s="143" t="str">
        <f t="shared" si="19"/>
        <v xml:space="preserve">F   </v>
      </c>
      <c r="R223" s="134" t="s">
        <v>557</v>
      </c>
      <c r="S223" s="134"/>
    </row>
    <row r="224" spans="1:19">
      <c r="A224" s="133"/>
      <c r="B224" s="134"/>
      <c r="C224" s="134"/>
      <c r="D224" s="133"/>
      <c r="E224" s="133" t="str">
        <f t="shared" si="15"/>
        <v>-</v>
      </c>
      <c r="F224" s="147" t="str">
        <f t="shared" si="16"/>
        <v>AG ---AC -</v>
      </c>
      <c r="G224" s="134"/>
      <c r="H224" s="134"/>
      <c r="I224" s="143" t="str">
        <f t="shared" si="17"/>
        <v xml:space="preserve">- - - </v>
      </c>
      <c r="J224" s="134"/>
      <c r="K224" s="134"/>
      <c r="L224" s="134"/>
      <c r="M224" s="134"/>
      <c r="N224" s="143" t="str">
        <f t="shared" si="18"/>
        <v xml:space="preserve">  </v>
      </c>
      <c r="O224" s="134"/>
      <c r="P224" s="134"/>
      <c r="Q224" s="143" t="str">
        <f t="shared" si="19"/>
        <v xml:space="preserve">   </v>
      </c>
      <c r="R224" s="134"/>
      <c r="S224" s="134"/>
    </row>
    <row r="225" spans="1:19">
      <c r="A225" s="133" t="s">
        <v>893</v>
      </c>
      <c r="B225" s="134">
        <v>7231</v>
      </c>
      <c r="C225" s="134">
        <v>23</v>
      </c>
      <c r="D225" s="133" t="s">
        <v>723</v>
      </c>
      <c r="E225" s="133" t="str">
        <f t="shared" si="15"/>
        <v>7231-23</v>
      </c>
      <c r="F225" s="147" t="str">
        <f t="shared" si="16"/>
        <v>AG -3--AC -18</v>
      </c>
      <c r="G225" s="134" t="s">
        <v>703</v>
      </c>
      <c r="H225" s="134" t="s">
        <v>722</v>
      </c>
      <c r="I225" s="143" t="str">
        <f t="shared" si="17"/>
        <v>- - M- S</v>
      </c>
      <c r="J225" s="134"/>
      <c r="K225" s="134"/>
      <c r="L225" s="134" t="s">
        <v>705</v>
      </c>
      <c r="M225" s="134" t="s">
        <v>698</v>
      </c>
      <c r="N225" s="143" t="str">
        <f t="shared" si="18"/>
        <v xml:space="preserve">O  </v>
      </c>
      <c r="O225" s="134" t="s">
        <v>699</v>
      </c>
      <c r="P225" s="134"/>
      <c r="Q225" s="143" t="str">
        <f t="shared" si="19"/>
        <v xml:space="preserve">F   </v>
      </c>
      <c r="R225" s="134" t="s">
        <v>557</v>
      </c>
      <c r="S225" s="134"/>
    </row>
    <row r="226" spans="1:19">
      <c r="A226" s="133" t="s">
        <v>893</v>
      </c>
      <c r="B226" s="134">
        <v>7231</v>
      </c>
      <c r="C226" s="134">
        <v>34</v>
      </c>
      <c r="D226" s="133" t="s">
        <v>709</v>
      </c>
      <c r="E226" s="133" t="str">
        <f t="shared" si="15"/>
        <v>7231-34</v>
      </c>
      <c r="F226" s="147" t="str">
        <f t="shared" si="16"/>
        <v>AG ---AC -</v>
      </c>
      <c r="G226" s="134"/>
      <c r="H226" s="134"/>
      <c r="I226" s="143" t="str">
        <f t="shared" si="17"/>
        <v xml:space="preserve">- - - </v>
      </c>
      <c r="J226" s="134"/>
      <c r="K226" s="134"/>
      <c r="L226" s="134"/>
      <c r="M226" s="134"/>
      <c r="N226" s="143" t="str">
        <f t="shared" si="18"/>
        <v xml:space="preserve">  </v>
      </c>
      <c r="O226" s="134"/>
      <c r="P226" s="134"/>
      <c r="Q226" s="143" t="str">
        <f t="shared" si="19"/>
        <v xml:space="preserve">   </v>
      </c>
      <c r="R226" s="134"/>
      <c r="S226" s="134"/>
    </row>
    <row r="227" spans="1:19">
      <c r="A227" s="133" t="s">
        <v>893</v>
      </c>
      <c r="B227" s="134">
        <v>7231</v>
      </c>
      <c r="C227" s="134">
        <v>34.03</v>
      </c>
      <c r="D227" s="133" t="s">
        <v>234</v>
      </c>
      <c r="E227" s="133" t="str">
        <f t="shared" si="15"/>
        <v>7231-34.03</v>
      </c>
      <c r="F227" s="147" t="str">
        <f t="shared" si="16"/>
        <v>AG -3--AC -</v>
      </c>
      <c r="G227" s="134" t="s">
        <v>703</v>
      </c>
      <c r="H227" s="134"/>
      <c r="I227" s="143" t="str">
        <f t="shared" si="17"/>
        <v xml:space="preserve">- E- - </v>
      </c>
      <c r="J227" s="134"/>
      <c r="K227" s="134" t="s">
        <v>696</v>
      </c>
      <c r="L227" s="134"/>
      <c r="M227" s="134"/>
      <c r="N227" s="143" t="str">
        <f t="shared" si="18"/>
        <v xml:space="preserve">O  </v>
      </c>
      <c r="O227" s="134" t="s">
        <v>699</v>
      </c>
      <c r="P227" s="134"/>
      <c r="Q227" s="143" t="str">
        <f t="shared" si="19"/>
        <v xml:space="preserve">F   </v>
      </c>
      <c r="R227" s="134" t="s">
        <v>557</v>
      </c>
      <c r="S227" s="134"/>
    </row>
    <row r="228" spans="1:19">
      <c r="A228" s="133" t="s">
        <v>893</v>
      </c>
      <c r="B228" s="134">
        <v>7231</v>
      </c>
      <c r="C228" s="134">
        <v>46</v>
      </c>
      <c r="D228" s="133" t="s">
        <v>792</v>
      </c>
      <c r="E228" s="133" t="str">
        <f t="shared" si="15"/>
        <v>7231-46</v>
      </c>
      <c r="F228" s="147" t="str">
        <f t="shared" si="16"/>
        <v>AG ---AC -</v>
      </c>
      <c r="G228" s="134"/>
      <c r="H228" s="134"/>
      <c r="I228" s="143" t="str">
        <f t="shared" si="17"/>
        <v xml:space="preserve">- - - </v>
      </c>
      <c r="J228" s="134"/>
      <c r="K228" s="134"/>
      <c r="L228" s="134"/>
      <c r="M228" s="134"/>
      <c r="N228" s="143" t="str">
        <f t="shared" si="18"/>
        <v xml:space="preserve">  </v>
      </c>
      <c r="O228" s="134"/>
      <c r="P228" s="134"/>
      <c r="Q228" s="143" t="str">
        <f t="shared" si="19"/>
        <v xml:space="preserve">   </v>
      </c>
      <c r="R228" s="134"/>
      <c r="S228" s="134"/>
    </row>
    <row r="229" spans="1:19">
      <c r="A229" s="133" t="s">
        <v>893</v>
      </c>
      <c r="B229" s="134">
        <v>7231</v>
      </c>
      <c r="C229" s="134">
        <v>46.07</v>
      </c>
      <c r="D229" s="133" t="s">
        <v>894</v>
      </c>
      <c r="E229" s="133" t="str">
        <f t="shared" si="15"/>
        <v>7231-46.07</v>
      </c>
      <c r="F229" s="147" t="str">
        <f t="shared" si="16"/>
        <v>AG -3--AC -8</v>
      </c>
      <c r="G229" s="134" t="s">
        <v>703</v>
      </c>
      <c r="H229" s="134" t="s">
        <v>704</v>
      </c>
      <c r="I229" s="143" t="str">
        <f t="shared" si="17"/>
        <v xml:space="preserve">CT- - M- </v>
      </c>
      <c r="J229" s="134" t="s">
        <v>695</v>
      </c>
      <c r="K229" s="134"/>
      <c r="L229" s="134" t="s">
        <v>705</v>
      </c>
      <c r="M229" s="134"/>
      <c r="N229" s="143" t="str">
        <f t="shared" si="18"/>
        <v xml:space="preserve">O  </v>
      </c>
      <c r="O229" s="134" t="s">
        <v>699</v>
      </c>
      <c r="P229" s="134"/>
      <c r="Q229" s="143" t="str">
        <f t="shared" si="19"/>
        <v xml:space="preserve">F   </v>
      </c>
      <c r="R229" s="134" t="s">
        <v>557</v>
      </c>
      <c r="S229" s="134"/>
    </row>
    <row r="230" spans="1:19">
      <c r="A230" s="133" t="s">
        <v>893</v>
      </c>
      <c r="B230" s="134">
        <v>7231</v>
      </c>
      <c r="C230" s="134">
        <v>51</v>
      </c>
      <c r="D230" s="133" t="s">
        <v>710</v>
      </c>
      <c r="E230" s="133" t="str">
        <f t="shared" si="15"/>
        <v>7231-51</v>
      </c>
      <c r="F230" s="147" t="str">
        <f t="shared" si="16"/>
        <v>AG ---AC -</v>
      </c>
      <c r="G230" s="134"/>
      <c r="H230" s="134"/>
      <c r="I230" s="143" t="str">
        <f t="shared" si="17"/>
        <v xml:space="preserve">- - - </v>
      </c>
      <c r="J230" s="134"/>
      <c r="K230" s="134"/>
      <c r="L230" s="134"/>
      <c r="M230" s="134"/>
      <c r="N230" s="143" t="str">
        <f t="shared" si="18"/>
        <v xml:space="preserve">  </v>
      </c>
      <c r="O230" s="134"/>
      <c r="P230" s="134"/>
      <c r="Q230" s="143" t="str">
        <f t="shared" si="19"/>
        <v xml:space="preserve">   </v>
      </c>
      <c r="R230" s="134"/>
      <c r="S230" s="134"/>
    </row>
    <row r="231" spans="1:19">
      <c r="A231" s="133" t="s">
        <v>893</v>
      </c>
      <c r="B231" s="134">
        <v>7231</v>
      </c>
      <c r="C231" s="134">
        <v>51.13</v>
      </c>
      <c r="D231" s="133" t="s">
        <v>316</v>
      </c>
      <c r="E231" s="133" t="str">
        <f t="shared" si="15"/>
        <v>7231-51.13</v>
      </c>
      <c r="F231" s="147" t="str">
        <f t="shared" si="16"/>
        <v>AG -3--AC -8</v>
      </c>
      <c r="G231" s="134">
        <v>3</v>
      </c>
      <c r="H231" s="134">
        <v>8</v>
      </c>
      <c r="I231" s="143" t="str">
        <f t="shared" si="17"/>
        <v xml:space="preserve">CT- - M- </v>
      </c>
      <c r="J231" s="134" t="s">
        <v>695</v>
      </c>
      <c r="K231" s="134"/>
      <c r="L231" s="134" t="s">
        <v>705</v>
      </c>
      <c r="M231" s="134"/>
      <c r="N231" s="143" t="str">
        <f t="shared" si="18"/>
        <v xml:space="preserve">O  </v>
      </c>
      <c r="O231" s="134" t="s">
        <v>699</v>
      </c>
      <c r="P231" s="134"/>
      <c r="Q231" s="143" t="str">
        <f t="shared" si="19"/>
        <v xml:space="preserve">F   </v>
      </c>
      <c r="R231" s="134" t="s">
        <v>557</v>
      </c>
      <c r="S231" s="134"/>
    </row>
    <row r="232" spans="1:19">
      <c r="A232" s="133"/>
      <c r="B232" s="134"/>
      <c r="C232" s="134"/>
      <c r="D232" s="133"/>
      <c r="E232" s="133" t="str">
        <f t="shared" si="15"/>
        <v>-</v>
      </c>
      <c r="F232" s="147" t="str">
        <f t="shared" si="16"/>
        <v>AG ---AC -</v>
      </c>
      <c r="G232" s="134"/>
      <c r="H232" s="134"/>
      <c r="I232" s="143" t="str">
        <f t="shared" si="17"/>
        <v xml:space="preserve">- - - </v>
      </c>
      <c r="J232" s="134"/>
      <c r="K232" s="134"/>
      <c r="L232" s="134"/>
      <c r="M232" s="134"/>
      <c r="N232" s="143" t="str">
        <f t="shared" si="18"/>
        <v xml:space="preserve">  </v>
      </c>
      <c r="O232" s="134"/>
      <c r="P232" s="134"/>
      <c r="Q232" s="143" t="str">
        <f t="shared" si="19"/>
        <v xml:space="preserve">   </v>
      </c>
      <c r="R232" s="134"/>
      <c r="S232" s="134"/>
    </row>
    <row r="233" spans="1:19">
      <c r="A233" s="133" t="s">
        <v>87</v>
      </c>
      <c r="B233" s="134">
        <v>7232</v>
      </c>
      <c r="C233" s="134" t="s">
        <v>895</v>
      </c>
      <c r="D233" s="133" t="s">
        <v>896</v>
      </c>
      <c r="E233" s="133" t="str">
        <f t="shared" si="15"/>
        <v>7232-7232-05</v>
      </c>
      <c r="F233" s="147" t="str">
        <f t="shared" si="16"/>
        <v>AG -4--AC -10</v>
      </c>
      <c r="G233" s="134" t="s">
        <v>864</v>
      </c>
      <c r="H233" s="134" t="s">
        <v>583</v>
      </c>
      <c r="I233" s="143" t="str">
        <f t="shared" si="17"/>
        <v xml:space="preserve">CT- - M- </v>
      </c>
      <c r="J233" s="134" t="s">
        <v>695</v>
      </c>
      <c r="K233" s="134"/>
      <c r="L233" s="134" t="s">
        <v>705</v>
      </c>
      <c r="M233" s="134"/>
      <c r="N233" s="143" t="str">
        <f t="shared" si="18"/>
        <v xml:space="preserve">O  </v>
      </c>
      <c r="O233" s="134" t="s">
        <v>699</v>
      </c>
      <c r="P233" s="134"/>
      <c r="Q233" s="143" t="str">
        <f t="shared" si="19"/>
        <v xml:space="preserve">F   </v>
      </c>
      <c r="R233" s="134" t="s">
        <v>557</v>
      </c>
      <c r="S233" s="134"/>
    </row>
    <row r="234" spans="1:19">
      <c r="A234" s="133" t="s">
        <v>87</v>
      </c>
      <c r="B234" s="134">
        <v>7232</v>
      </c>
      <c r="C234" s="134" t="s">
        <v>897</v>
      </c>
      <c r="D234" s="133" t="s">
        <v>709</v>
      </c>
      <c r="E234" s="133" t="str">
        <f t="shared" si="15"/>
        <v>7232-7232-34</v>
      </c>
      <c r="F234" s="147" t="str">
        <f t="shared" si="16"/>
        <v>AG ---AC -</v>
      </c>
      <c r="G234" s="134"/>
      <c r="H234" s="134"/>
      <c r="I234" s="143" t="str">
        <f t="shared" si="17"/>
        <v xml:space="preserve">- - - </v>
      </c>
      <c r="J234" s="134"/>
      <c r="K234" s="134"/>
      <c r="L234" s="134"/>
      <c r="M234" s="134"/>
      <c r="N234" s="143" t="str">
        <f t="shared" si="18"/>
        <v xml:space="preserve">  </v>
      </c>
      <c r="O234" s="134"/>
      <c r="P234" s="134"/>
      <c r="Q234" s="143" t="str">
        <f t="shared" si="19"/>
        <v xml:space="preserve">   </v>
      </c>
      <c r="R234" s="134"/>
      <c r="S234" s="134"/>
    </row>
    <row r="235" spans="1:19">
      <c r="A235" s="133" t="s">
        <v>87</v>
      </c>
      <c r="B235" s="134">
        <v>7232</v>
      </c>
      <c r="C235" s="134" t="s">
        <v>898</v>
      </c>
      <c r="D235" s="133" t="s">
        <v>782</v>
      </c>
      <c r="E235" s="133" t="str">
        <f t="shared" si="15"/>
        <v>7232-7232-34.03</v>
      </c>
      <c r="F235" s="147" t="str">
        <f t="shared" si="16"/>
        <v>AG -3--AC -</v>
      </c>
      <c r="G235" s="134" t="s">
        <v>703</v>
      </c>
      <c r="H235" s="134"/>
      <c r="I235" s="143" t="str">
        <f t="shared" si="17"/>
        <v xml:space="preserve">- E- - </v>
      </c>
      <c r="J235" s="134"/>
      <c r="K235" s="134" t="s">
        <v>696</v>
      </c>
      <c r="L235" s="134"/>
      <c r="M235" s="134"/>
      <c r="N235" s="143" t="str">
        <f t="shared" si="18"/>
        <v xml:space="preserve">O  </v>
      </c>
      <c r="O235" s="134" t="s">
        <v>699</v>
      </c>
      <c r="P235" s="134"/>
      <c r="Q235" s="143" t="str">
        <f t="shared" si="19"/>
        <v xml:space="preserve">F   </v>
      </c>
      <c r="R235" s="134" t="s">
        <v>557</v>
      </c>
      <c r="S235" s="134"/>
    </row>
    <row r="236" spans="1:19">
      <c r="A236" s="133" t="s">
        <v>87</v>
      </c>
      <c r="B236" s="134">
        <v>7232</v>
      </c>
      <c r="C236" s="134" t="s">
        <v>899</v>
      </c>
      <c r="D236" s="133" t="s">
        <v>785</v>
      </c>
      <c r="E236" s="133" t="str">
        <f t="shared" si="15"/>
        <v>7232-7232-45</v>
      </c>
      <c r="F236" s="147" t="str">
        <f t="shared" si="16"/>
        <v>AG ---AC -</v>
      </c>
      <c r="G236" s="134"/>
      <c r="H236" s="134"/>
      <c r="I236" s="143" t="str">
        <f t="shared" si="17"/>
        <v xml:space="preserve">- - - </v>
      </c>
      <c r="J236" s="134"/>
      <c r="K236" s="134"/>
      <c r="L236" s="134"/>
      <c r="M236" s="134"/>
      <c r="N236" s="143" t="str">
        <f t="shared" si="18"/>
        <v xml:space="preserve">  </v>
      </c>
      <c r="O236" s="134"/>
      <c r="P236" s="134"/>
      <c r="Q236" s="143" t="str">
        <f t="shared" si="19"/>
        <v xml:space="preserve">   </v>
      </c>
      <c r="R236" s="134"/>
      <c r="S236" s="134"/>
    </row>
    <row r="237" spans="1:19">
      <c r="A237" s="133" t="s">
        <v>87</v>
      </c>
      <c r="B237" s="134">
        <v>7232</v>
      </c>
      <c r="C237" s="134" t="s">
        <v>900</v>
      </c>
      <c r="D237" s="133" t="s">
        <v>538</v>
      </c>
      <c r="E237" s="133" t="str">
        <f t="shared" si="15"/>
        <v>7232-7232-45.07</v>
      </c>
      <c r="F237" s="147" t="str">
        <f t="shared" si="16"/>
        <v>AG -4--AC -10</v>
      </c>
      <c r="G237" s="134" t="s">
        <v>864</v>
      </c>
      <c r="H237" s="134" t="s">
        <v>583</v>
      </c>
      <c r="I237" s="143" t="str">
        <f t="shared" si="17"/>
        <v xml:space="preserve">CT- - M- </v>
      </c>
      <c r="J237" s="134" t="s">
        <v>695</v>
      </c>
      <c r="K237" s="134"/>
      <c r="L237" s="134" t="s">
        <v>705</v>
      </c>
      <c r="M237" s="134"/>
      <c r="N237" s="143" t="str">
        <f t="shared" si="18"/>
        <v xml:space="preserve">O  </v>
      </c>
      <c r="O237" s="134" t="s">
        <v>699</v>
      </c>
      <c r="P237" s="134"/>
      <c r="Q237" s="143" t="str">
        <f t="shared" si="19"/>
        <v xml:space="preserve">F   </v>
      </c>
      <c r="R237" s="134" t="s">
        <v>557</v>
      </c>
      <c r="S237" s="134"/>
    </row>
    <row r="238" spans="1:19">
      <c r="A238" s="133" t="s">
        <v>87</v>
      </c>
      <c r="B238" s="134">
        <v>7232</v>
      </c>
      <c r="C238" s="134" t="s">
        <v>901</v>
      </c>
      <c r="D238" s="133" t="s">
        <v>710</v>
      </c>
      <c r="E238" s="133" t="str">
        <f t="shared" si="15"/>
        <v>7232-7232-51</v>
      </c>
      <c r="F238" s="147" t="str">
        <f t="shared" si="16"/>
        <v>AG ---AC -</v>
      </c>
      <c r="G238" s="134"/>
      <c r="H238" s="134"/>
      <c r="I238" s="143" t="str">
        <f t="shared" si="17"/>
        <v xml:space="preserve">- - - </v>
      </c>
      <c r="J238" s="134"/>
      <c r="K238" s="134"/>
      <c r="L238" s="134"/>
      <c r="M238" s="134"/>
      <c r="N238" s="143" t="str">
        <f t="shared" si="18"/>
        <v xml:space="preserve">  </v>
      </c>
      <c r="O238" s="134"/>
      <c r="P238" s="134"/>
      <c r="Q238" s="143" t="str">
        <f t="shared" si="19"/>
        <v xml:space="preserve">   </v>
      </c>
      <c r="R238" s="134"/>
      <c r="S238" s="134"/>
    </row>
    <row r="239" spans="1:19">
      <c r="A239" s="133" t="s">
        <v>87</v>
      </c>
      <c r="B239" s="134">
        <v>7232</v>
      </c>
      <c r="C239" s="134" t="s">
        <v>902</v>
      </c>
      <c r="D239" s="133" t="s">
        <v>539</v>
      </c>
      <c r="E239" s="133" t="str">
        <f t="shared" si="15"/>
        <v>7232-7232-51.15</v>
      </c>
      <c r="F239" s="147" t="str">
        <f t="shared" si="16"/>
        <v>AG -4--AC -10</v>
      </c>
      <c r="G239" s="134" t="s">
        <v>864</v>
      </c>
      <c r="H239" s="134" t="s">
        <v>583</v>
      </c>
      <c r="I239" s="143" t="str">
        <f t="shared" si="17"/>
        <v xml:space="preserve">CT- - M- </v>
      </c>
      <c r="J239" s="134" t="s">
        <v>695</v>
      </c>
      <c r="K239" s="134"/>
      <c r="L239" s="134" t="s">
        <v>705</v>
      </c>
      <c r="M239" s="134"/>
      <c r="N239" s="143" t="str">
        <f t="shared" si="18"/>
        <v xml:space="preserve">O  </v>
      </c>
      <c r="O239" s="134" t="s">
        <v>699</v>
      </c>
      <c r="P239" s="134"/>
      <c r="Q239" s="143" t="str">
        <f t="shared" si="19"/>
        <v xml:space="preserve">F   </v>
      </c>
      <c r="R239" s="134" t="s">
        <v>557</v>
      </c>
      <c r="S239" s="134"/>
    </row>
    <row r="240" spans="1:19">
      <c r="A240" s="133"/>
      <c r="B240" s="134"/>
      <c r="C240" s="134"/>
      <c r="D240" s="133"/>
      <c r="E240" s="133" t="str">
        <f t="shared" si="15"/>
        <v>-</v>
      </c>
      <c r="F240" s="147" t="str">
        <f t="shared" si="16"/>
        <v>AG ---AC -</v>
      </c>
      <c r="G240" s="134"/>
      <c r="H240" s="134"/>
      <c r="I240" s="143" t="str">
        <f t="shared" si="17"/>
        <v xml:space="preserve">- - - </v>
      </c>
      <c r="J240" s="134"/>
      <c r="K240" s="134"/>
      <c r="L240" s="134"/>
      <c r="M240" s="134"/>
      <c r="N240" s="143" t="str">
        <f t="shared" si="18"/>
        <v xml:space="preserve">  </v>
      </c>
      <c r="O240" s="134"/>
      <c r="P240" s="134"/>
      <c r="Q240" s="143" t="str">
        <f t="shared" si="19"/>
        <v xml:space="preserve">   </v>
      </c>
      <c r="R240" s="134"/>
      <c r="S240" s="134"/>
    </row>
    <row r="241" spans="1:19">
      <c r="A241" s="133" t="s">
        <v>277</v>
      </c>
      <c r="B241" s="134">
        <v>7300</v>
      </c>
      <c r="C241" s="134">
        <v>13</v>
      </c>
      <c r="D241" s="133" t="s">
        <v>806</v>
      </c>
      <c r="E241" s="133" t="str">
        <f t="shared" si="15"/>
        <v>7300-13</v>
      </c>
      <c r="F241" s="147" t="str">
        <f t="shared" si="16"/>
        <v>AG ---AC -</v>
      </c>
      <c r="G241" s="134"/>
      <c r="H241" s="134"/>
      <c r="I241" s="143" t="str">
        <f t="shared" si="17"/>
        <v xml:space="preserve">- - - </v>
      </c>
      <c r="J241" s="134"/>
      <c r="K241" s="134"/>
      <c r="L241" s="134"/>
      <c r="M241" s="134"/>
      <c r="N241" s="143" t="str">
        <f t="shared" si="18"/>
        <v xml:space="preserve">  </v>
      </c>
      <c r="O241" s="134"/>
      <c r="P241" s="134"/>
      <c r="Q241" s="143" t="str">
        <f t="shared" si="19"/>
        <v xml:space="preserve">   </v>
      </c>
      <c r="R241" s="134"/>
      <c r="S241" s="134"/>
    </row>
    <row r="242" spans="1:19">
      <c r="A242" s="133" t="s">
        <v>277</v>
      </c>
      <c r="B242" s="134">
        <v>7300</v>
      </c>
      <c r="C242" s="134">
        <v>13.01</v>
      </c>
      <c r="D242" s="133" t="s">
        <v>903</v>
      </c>
      <c r="E242" s="133" t="str">
        <f t="shared" si="15"/>
        <v>7300-13.01</v>
      </c>
      <c r="F242" s="147" t="str">
        <f t="shared" si="16"/>
        <v>AG -3--AC -</v>
      </c>
      <c r="G242" s="134" t="s">
        <v>703</v>
      </c>
      <c r="H242" s="134"/>
      <c r="I242" s="143" t="str">
        <f t="shared" si="17"/>
        <v xml:space="preserve">- E- - </v>
      </c>
      <c r="J242" s="134"/>
      <c r="K242" s="134" t="s">
        <v>696</v>
      </c>
      <c r="L242" s="134"/>
      <c r="M242" s="134"/>
      <c r="N242" s="143" t="str">
        <f t="shared" si="18"/>
        <v xml:space="preserve">O  </v>
      </c>
      <c r="O242" s="134" t="s">
        <v>699</v>
      </c>
      <c r="P242" s="134"/>
      <c r="Q242" s="143" t="str">
        <f t="shared" si="19"/>
        <v xml:space="preserve">F   </v>
      </c>
      <c r="R242" s="134" t="s">
        <v>557</v>
      </c>
      <c r="S242" s="134"/>
    </row>
    <row r="243" spans="1:19">
      <c r="A243" s="133" t="s">
        <v>277</v>
      </c>
      <c r="B243" s="134">
        <v>7300</v>
      </c>
      <c r="C243" s="134" t="s">
        <v>712</v>
      </c>
      <c r="D243" s="133" t="s">
        <v>709</v>
      </c>
      <c r="E243" s="133" t="str">
        <f t="shared" si="15"/>
        <v>7300-34</v>
      </c>
      <c r="F243" s="147" t="str">
        <f t="shared" si="16"/>
        <v>AG ---AC -</v>
      </c>
      <c r="G243" s="134"/>
      <c r="H243" s="134"/>
      <c r="I243" s="143" t="str">
        <f t="shared" si="17"/>
        <v xml:space="preserve">- - - </v>
      </c>
      <c r="J243" s="134"/>
      <c r="K243" s="134"/>
      <c r="L243" s="134"/>
      <c r="M243" s="134"/>
      <c r="N243" s="143" t="str">
        <f t="shared" si="18"/>
        <v xml:space="preserve">  </v>
      </c>
      <c r="O243" s="134"/>
      <c r="P243" s="134"/>
      <c r="Q243" s="143" t="str">
        <f t="shared" si="19"/>
        <v xml:space="preserve">   </v>
      </c>
      <c r="R243" s="134"/>
      <c r="S243" s="134"/>
    </row>
    <row r="244" spans="1:19">
      <c r="A244" s="133" t="s">
        <v>277</v>
      </c>
      <c r="B244" s="134">
        <v>7300</v>
      </c>
      <c r="C244" s="134" t="s">
        <v>657</v>
      </c>
      <c r="D244" s="133" t="s">
        <v>234</v>
      </c>
      <c r="E244" s="133" t="str">
        <f t="shared" si="15"/>
        <v>7300-34.03</v>
      </c>
      <c r="F244" s="147" t="str">
        <f t="shared" si="16"/>
        <v>AG -3--AC -</v>
      </c>
      <c r="G244" s="134" t="s">
        <v>703</v>
      </c>
      <c r="H244" s="134"/>
      <c r="I244" s="143" t="str">
        <f t="shared" si="17"/>
        <v xml:space="preserve">- E- - </v>
      </c>
      <c r="J244" s="134"/>
      <c r="K244" s="134" t="s">
        <v>696</v>
      </c>
      <c r="L244" s="134"/>
      <c r="M244" s="134"/>
      <c r="N244" s="143" t="str">
        <f t="shared" si="18"/>
        <v xml:space="preserve">O  </v>
      </c>
      <c r="O244" s="134" t="s">
        <v>699</v>
      </c>
      <c r="P244" s="134"/>
      <c r="Q244" s="143" t="str">
        <f t="shared" si="19"/>
        <v xml:space="preserve">F   </v>
      </c>
      <c r="R244" s="134" t="s">
        <v>557</v>
      </c>
      <c r="S244" s="134"/>
    </row>
    <row r="245" spans="1:19">
      <c r="A245" s="133"/>
      <c r="B245" s="134"/>
      <c r="C245" s="134"/>
      <c r="D245" s="133"/>
      <c r="E245" s="133" t="str">
        <f t="shared" si="15"/>
        <v>-</v>
      </c>
      <c r="F245" s="147" t="str">
        <f t="shared" si="16"/>
        <v>AG ---AC -</v>
      </c>
      <c r="G245" s="134"/>
      <c r="H245" s="134"/>
      <c r="I245" s="143" t="str">
        <f t="shared" si="17"/>
        <v xml:space="preserve">- - - </v>
      </c>
      <c r="J245" s="134"/>
      <c r="K245" s="134"/>
      <c r="L245" s="134"/>
      <c r="M245" s="134"/>
      <c r="N245" s="143" t="str">
        <f t="shared" si="18"/>
        <v xml:space="preserve">  </v>
      </c>
      <c r="O245" s="134"/>
      <c r="P245" s="134"/>
      <c r="Q245" s="143" t="str">
        <f t="shared" si="19"/>
        <v xml:space="preserve">   </v>
      </c>
      <c r="R245" s="134"/>
      <c r="S245" s="134"/>
    </row>
    <row r="246" spans="1:19">
      <c r="A246" s="133" t="s">
        <v>89</v>
      </c>
      <c r="B246" s="134">
        <v>7310</v>
      </c>
      <c r="C246" s="134">
        <v>23</v>
      </c>
      <c r="D246" s="133" t="s">
        <v>723</v>
      </c>
      <c r="E246" s="133" t="str">
        <f t="shared" si="15"/>
        <v>7310-23</v>
      </c>
      <c r="F246" s="147" t="str">
        <f t="shared" si="16"/>
        <v>AG -3--AC -18</v>
      </c>
      <c r="G246" s="134" t="s">
        <v>703</v>
      </c>
      <c r="H246" s="134" t="s">
        <v>722</v>
      </c>
      <c r="I246" s="143" t="str">
        <f t="shared" si="17"/>
        <v>- - M- S</v>
      </c>
      <c r="J246" s="134"/>
      <c r="K246" s="134"/>
      <c r="L246" s="134" t="s">
        <v>705</v>
      </c>
      <c r="M246" s="134" t="s">
        <v>698</v>
      </c>
      <c r="N246" s="143" t="str">
        <f t="shared" si="18"/>
        <v xml:space="preserve">O  </v>
      </c>
      <c r="O246" s="134" t="s">
        <v>699</v>
      </c>
      <c r="P246" s="134"/>
      <c r="Q246" s="143" t="str">
        <f t="shared" si="19"/>
        <v xml:space="preserve">F   </v>
      </c>
      <c r="R246" s="134" t="s">
        <v>557</v>
      </c>
      <c r="S246" s="134"/>
    </row>
    <row r="247" spans="1:19">
      <c r="A247" s="133" t="s">
        <v>89</v>
      </c>
      <c r="B247" s="134">
        <v>7310</v>
      </c>
      <c r="C247" s="134">
        <v>34</v>
      </c>
      <c r="D247" s="133" t="s">
        <v>709</v>
      </c>
      <c r="E247" s="133" t="str">
        <f t="shared" si="15"/>
        <v>7310-34</v>
      </c>
      <c r="F247" s="147" t="str">
        <f t="shared" si="16"/>
        <v>AG ---AC -</v>
      </c>
      <c r="G247" s="134"/>
      <c r="H247" s="134"/>
      <c r="I247" s="143" t="str">
        <f t="shared" si="17"/>
        <v xml:space="preserve">- - - </v>
      </c>
      <c r="J247" s="134"/>
      <c r="K247" s="134"/>
      <c r="L247" s="134"/>
      <c r="M247" s="134"/>
      <c r="N247" s="143" t="str">
        <f t="shared" si="18"/>
        <v xml:space="preserve">  </v>
      </c>
      <c r="O247" s="134"/>
      <c r="P247" s="134"/>
      <c r="Q247" s="143" t="str">
        <f t="shared" si="19"/>
        <v xml:space="preserve">   </v>
      </c>
      <c r="R247" s="134"/>
      <c r="S247" s="134"/>
    </row>
    <row r="248" spans="1:19">
      <c r="A248" s="133" t="s">
        <v>89</v>
      </c>
      <c r="B248" s="134">
        <v>7310</v>
      </c>
      <c r="C248" s="134">
        <v>34.01</v>
      </c>
      <c r="D248" s="133" t="s">
        <v>286</v>
      </c>
      <c r="E248" s="133" t="str">
        <f t="shared" si="15"/>
        <v>7310-34.01</v>
      </c>
      <c r="F248" s="147" t="str">
        <f t="shared" si="16"/>
        <v>AG -3--AC -8</v>
      </c>
      <c r="G248" s="134" t="s">
        <v>703</v>
      </c>
      <c r="H248" s="134" t="s">
        <v>704</v>
      </c>
      <c r="I248" s="143" t="str">
        <f t="shared" si="17"/>
        <v xml:space="preserve">CT- - M- </v>
      </c>
      <c r="J248" s="134" t="s">
        <v>695</v>
      </c>
      <c r="K248" s="134"/>
      <c r="L248" s="134" t="s">
        <v>705</v>
      </c>
      <c r="M248" s="134"/>
      <c r="N248" s="143" t="str">
        <f t="shared" si="18"/>
        <v xml:space="preserve">O  </v>
      </c>
      <c r="O248" s="134" t="s">
        <v>699</v>
      </c>
      <c r="P248" s="134"/>
      <c r="Q248" s="143" t="str">
        <f t="shared" si="19"/>
        <v xml:space="preserve">F   </v>
      </c>
      <c r="R248" s="134" t="s">
        <v>557</v>
      </c>
      <c r="S248" s="134"/>
    </row>
    <row r="249" spans="1:19">
      <c r="A249" s="133" t="s">
        <v>89</v>
      </c>
      <c r="B249" s="134">
        <v>7310</v>
      </c>
      <c r="C249" s="134">
        <v>34.03</v>
      </c>
      <c r="D249" s="133" t="s">
        <v>234</v>
      </c>
      <c r="E249" s="133" t="str">
        <f t="shared" si="15"/>
        <v>7310-34.03</v>
      </c>
      <c r="F249" s="147" t="str">
        <f t="shared" si="16"/>
        <v>AG -3--AC -</v>
      </c>
      <c r="G249" s="134" t="s">
        <v>703</v>
      </c>
      <c r="H249" s="134"/>
      <c r="I249" s="143" t="str">
        <f t="shared" si="17"/>
        <v xml:space="preserve">- E- - </v>
      </c>
      <c r="J249" s="134"/>
      <c r="K249" s="134" t="s">
        <v>696</v>
      </c>
      <c r="L249" s="134"/>
      <c r="M249" s="134"/>
      <c r="N249" s="143" t="str">
        <f t="shared" si="18"/>
        <v xml:space="preserve">O  </v>
      </c>
      <c r="O249" s="134" t="s">
        <v>699</v>
      </c>
      <c r="P249" s="134"/>
      <c r="Q249" s="143" t="str">
        <f t="shared" si="19"/>
        <v xml:space="preserve">F   </v>
      </c>
      <c r="R249" s="134" t="s">
        <v>557</v>
      </c>
      <c r="S249" s="134"/>
    </row>
    <row r="250" spans="1:19">
      <c r="A250" s="133"/>
      <c r="B250" s="134"/>
      <c r="C250" s="134"/>
      <c r="D250" s="133"/>
      <c r="E250" s="133" t="str">
        <f t="shared" si="15"/>
        <v>-</v>
      </c>
      <c r="F250" s="147" t="str">
        <f t="shared" si="16"/>
        <v>AG ---AC -</v>
      </c>
      <c r="G250" s="134"/>
      <c r="H250" s="134"/>
      <c r="I250" s="143" t="str">
        <f t="shared" si="17"/>
        <v xml:space="preserve">- - - </v>
      </c>
      <c r="J250" s="134"/>
      <c r="K250" s="134"/>
      <c r="L250" s="134"/>
      <c r="M250" s="134"/>
      <c r="N250" s="143" t="str">
        <f t="shared" si="18"/>
        <v xml:space="preserve">  </v>
      </c>
      <c r="O250" s="134"/>
      <c r="P250" s="134"/>
      <c r="Q250" s="143" t="str">
        <f t="shared" si="19"/>
        <v xml:space="preserve">   </v>
      </c>
      <c r="R250" s="134"/>
      <c r="S250" s="134"/>
    </row>
    <row r="251" spans="1:19">
      <c r="A251" s="133" t="s">
        <v>904</v>
      </c>
      <c r="B251" s="134">
        <v>7311</v>
      </c>
      <c r="C251" s="134">
        <v>13</v>
      </c>
      <c r="D251" s="133" t="s">
        <v>806</v>
      </c>
      <c r="E251" s="133" t="str">
        <f t="shared" si="15"/>
        <v>7311-13</v>
      </c>
      <c r="F251" s="147" t="str">
        <f t="shared" si="16"/>
        <v>AG ---AC -</v>
      </c>
      <c r="G251" s="134"/>
      <c r="H251" s="134"/>
      <c r="I251" s="143" t="str">
        <f t="shared" si="17"/>
        <v xml:space="preserve">- - - </v>
      </c>
      <c r="J251" s="134"/>
      <c r="K251" s="134"/>
      <c r="L251" s="134"/>
      <c r="M251" s="134"/>
      <c r="N251" s="143" t="str">
        <f t="shared" si="18"/>
        <v xml:space="preserve">  </v>
      </c>
      <c r="O251" s="134"/>
      <c r="P251" s="134"/>
      <c r="Q251" s="143" t="str">
        <f t="shared" si="19"/>
        <v xml:space="preserve">   </v>
      </c>
      <c r="R251" s="134"/>
      <c r="S251" s="134"/>
    </row>
    <row r="252" spans="1:19">
      <c r="A252" s="133" t="s">
        <v>904</v>
      </c>
      <c r="B252" s="134">
        <v>7311</v>
      </c>
      <c r="C252" s="134">
        <v>13.01</v>
      </c>
      <c r="D252" s="133" t="s">
        <v>903</v>
      </c>
      <c r="E252" s="133" t="str">
        <f t="shared" si="15"/>
        <v>7311-13.01</v>
      </c>
      <c r="F252" s="147" t="str">
        <f t="shared" si="16"/>
        <v>AG -3--AC -</v>
      </c>
      <c r="G252" s="134" t="s">
        <v>703</v>
      </c>
      <c r="H252" s="134"/>
      <c r="I252" s="143" t="str">
        <f t="shared" si="17"/>
        <v xml:space="preserve">- E- - </v>
      </c>
      <c r="J252" s="134"/>
      <c r="K252" s="134" t="s">
        <v>696</v>
      </c>
      <c r="L252" s="134"/>
      <c r="M252" s="134"/>
      <c r="N252" s="143" t="str">
        <f t="shared" si="18"/>
        <v xml:space="preserve">O  </v>
      </c>
      <c r="O252" s="134" t="s">
        <v>699</v>
      </c>
      <c r="P252" s="134"/>
      <c r="Q252" s="143" t="str">
        <f t="shared" si="19"/>
        <v xml:space="preserve">F   </v>
      </c>
      <c r="R252" s="134" t="s">
        <v>557</v>
      </c>
      <c r="S252" s="134"/>
    </row>
    <row r="253" spans="1:19">
      <c r="A253" s="133" t="s">
        <v>904</v>
      </c>
      <c r="B253" s="134">
        <v>7311</v>
      </c>
      <c r="C253" s="134">
        <v>23</v>
      </c>
      <c r="D253" s="133" t="s">
        <v>723</v>
      </c>
      <c r="E253" s="133" t="str">
        <f t="shared" si="15"/>
        <v>7311-23</v>
      </c>
      <c r="F253" s="147" t="str">
        <f t="shared" si="16"/>
        <v>AG -3--AC -18</v>
      </c>
      <c r="G253" s="134" t="s">
        <v>703</v>
      </c>
      <c r="H253" s="134" t="s">
        <v>722</v>
      </c>
      <c r="I253" s="143" t="str">
        <f t="shared" si="17"/>
        <v>- - M- S</v>
      </c>
      <c r="J253" s="134"/>
      <c r="K253" s="134"/>
      <c r="L253" s="134" t="s">
        <v>705</v>
      </c>
      <c r="M253" s="134" t="s">
        <v>698</v>
      </c>
      <c r="N253" s="143" t="str">
        <f t="shared" si="18"/>
        <v xml:space="preserve">O  </v>
      </c>
      <c r="O253" s="134" t="s">
        <v>699</v>
      </c>
      <c r="P253" s="134"/>
      <c r="Q253" s="143" t="str">
        <f t="shared" si="19"/>
        <v xml:space="preserve">F   </v>
      </c>
      <c r="R253" s="134" t="s">
        <v>557</v>
      </c>
      <c r="S253" s="134"/>
    </row>
    <row r="254" spans="1:19">
      <c r="A254" s="133" t="s">
        <v>904</v>
      </c>
      <c r="B254" s="134">
        <v>7311</v>
      </c>
      <c r="C254" s="134">
        <v>34</v>
      </c>
      <c r="D254" s="133" t="s">
        <v>709</v>
      </c>
      <c r="E254" s="133" t="str">
        <f t="shared" si="15"/>
        <v>7311-34</v>
      </c>
      <c r="F254" s="147" t="str">
        <f t="shared" si="16"/>
        <v>AG ---AC -</v>
      </c>
      <c r="G254" s="134"/>
      <c r="H254" s="134"/>
      <c r="I254" s="143" t="str">
        <f t="shared" si="17"/>
        <v xml:space="preserve">- - - </v>
      </c>
      <c r="J254" s="134"/>
      <c r="K254" s="134"/>
      <c r="L254" s="134"/>
      <c r="M254" s="134"/>
      <c r="N254" s="143" t="str">
        <f t="shared" si="18"/>
        <v xml:space="preserve">  </v>
      </c>
      <c r="O254" s="134"/>
      <c r="P254" s="134"/>
      <c r="Q254" s="143" t="str">
        <f t="shared" si="19"/>
        <v xml:space="preserve">   </v>
      </c>
      <c r="R254" s="134"/>
      <c r="S254" s="134"/>
    </row>
    <row r="255" spans="1:19">
      <c r="A255" s="133" t="s">
        <v>904</v>
      </c>
      <c r="B255" s="134">
        <v>7311</v>
      </c>
      <c r="C255" s="134">
        <v>34.03</v>
      </c>
      <c r="D255" s="133" t="s">
        <v>234</v>
      </c>
      <c r="E255" s="133" t="str">
        <f t="shared" si="15"/>
        <v>7311-34.03</v>
      </c>
      <c r="F255" s="147" t="str">
        <f t="shared" si="16"/>
        <v>AG -3--AC -</v>
      </c>
      <c r="G255" s="134" t="s">
        <v>703</v>
      </c>
      <c r="H255" s="134"/>
      <c r="I255" s="143" t="str">
        <f t="shared" si="17"/>
        <v xml:space="preserve">- E- - </v>
      </c>
      <c r="J255" s="134"/>
      <c r="K255" s="134" t="s">
        <v>696</v>
      </c>
      <c r="L255" s="134"/>
      <c r="M255" s="134"/>
      <c r="N255" s="143" t="str">
        <f t="shared" si="18"/>
        <v xml:space="preserve">O  </v>
      </c>
      <c r="O255" s="134" t="s">
        <v>699</v>
      </c>
      <c r="P255" s="134"/>
      <c r="Q255" s="143" t="str">
        <f t="shared" si="19"/>
        <v xml:space="preserve">F   </v>
      </c>
      <c r="R255" s="134" t="s">
        <v>557</v>
      </c>
      <c r="S255" s="134"/>
    </row>
    <row r="256" spans="1:19">
      <c r="A256" s="133" t="s">
        <v>904</v>
      </c>
      <c r="B256" s="134">
        <v>7311</v>
      </c>
      <c r="C256" s="134">
        <v>45</v>
      </c>
      <c r="D256" s="133" t="s">
        <v>785</v>
      </c>
      <c r="E256" s="133" t="str">
        <f t="shared" si="15"/>
        <v>7311-45</v>
      </c>
      <c r="F256" s="147" t="str">
        <f t="shared" si="16"/>
        <v>AG ---AC -</v>
      </c>
      <c r="G256" s="134"/>
      <c r="H256" s="134"/>
      <c r="I256" s="143" t="str">
        <f t="shared" si="17"/>
        <v xml:space="preserve">- - - </v>
      </c>
      <c r="J256" s="134"/>
      <c r="K256" s="134"/>
      <c r="L256" s="134"/>
      <c r="M256" s="134"/>
      <c r="N256" s="143" t="str">
        <f t="shared" si="18"/>
        <v xml:space="preserve">  </v>
      </c>
      <c r="O256" s="134"/>
      <c r="P256" s="134"/>
      <c r="Q256" s="143" t="str">
        <f t="shared" si="19"/>
        <v xml:space="preserve">   </v>
      </c>
      <c r="R256" s="134"/>
      <c r="S256" s="134"/>
    </row>
    <row r="257" spans="1:19">
      <c r="A257" s="133" t="s">
        <v>904</v>
      </c>
      <c r="B257" s="134">
        <v>7311</v>
      </c>
      <c r="C257" s="134">
        <v>45.01</v>
      </c>
      <c r="D257" s="133" t="s">
        <v>325</v>
      </c>
      <c r="E257" s="133" t="str">
        <f t="shared" si="15"/>
        <v>7311-45.01</v>
      </c>
      <c r="F257" s="147" t="str">
        <f t="shared" si="16"/>
        <v>AG -3--AC -2</v>
      </c>
      <c r="G257" s="134" t="s">
        <v>703</v>
      </c>
      <c r="H257" s="134" t="s">
        <v>808</v>
      </c>
      <c r="I257" s="143" t="str">
        <f t="shared" si="17"/>
        <v xml:space="preserve">- E- - </v>
      </c>
      <c r="J257" s="134"/>
      <c r="K257" s="134" t="s">
        <v>696</v>
      </c>
      <c r="L257" s="134"/>
      <c r="M257" s="134"/>
      <c r="N257" s="143" t="str">
        <f t="shared" si="18"/>
        <v xml:space="preserve">O  </v>
      </c>
      <c r="O257" s="134" t="s">
        <v>699</v>
      </c>
      <c r="P257" s="134"/>
      <c r="Q257" s="143" t="str">
        <f t="shared" si="19"/>
        <v xml:space="preserve">F   </v>
      </c>
      <c r="R257" s="134" t="s">
        <v>557</v>
      </c>
      <c r="S257" s="134"/>
    </row>
    <row r="258" spans="1:19">
      <c r="A258" s="133" t="s">
        <v>904</v>
      </c>
      <c r="B258" s="134">
        <v>7311</v>
      </c>
      <c r="C258" s="134">
        <v>46</v>
      </c>
      <c r="D258" s="133" t="s">
        <v>792</v>
      </c>
      <c r="E258" s="133" t="str">
        <f t="shared" si="15"/>
        <v>7311-46</v>
      </c>
      <c r="F258" s="147" t="str">
        <f t="shared" si="16"/>
        <v>AG ---AC -</v>
      </c>
      <c r="G258" s="134"/>
      <c r="H258" s="134"/>
      <c r="I258" s="143" t="str">
        <f t="shared" si="17"/>
        <v xml:space="preserve">- - - </v>
      </c>
      <c r="J258" s="134"/>
      <c r="K258" s="134"/>
      <c r="L258" s="134"/>
      <c r="M258" s="134"/>
      <c r="N258" s="143" t="str">
        <f t="shared" si="18"/>
        <v xml:space="preserve">  </v>
      </c>
      <c r="O258" s="134"/>
      <c r="P258" s="134"/>
      <c r="Q258" s="143" t="str">
        <f t="shared" si="19"/>
        <v xml:space="preserve">   </v>
      </c>
      <c r="R258" s="134"/>
      <c r="S258" s="134"/>
    </row>
    <row r="259" spans="1:19">
      <c r="A259" s="133" t="s">
        <v>904</v>
      </c>
      <c r="B259" s="134">
        <v>7311</v>
      </c>
      <c r="C259" s="134">
        <v>46.06</v>
      </c>
      <c r="D259" s="133" t="s">
        <v>905</v>
      </c>
      <c r="E259" s="133" t="str">
        <f t="shared" si="15"/>
        <v>7311-46.06</v>
      </c>
      <c r="F259" s="147" t="str">
        <f t="shared" si="16"/>
        <v>AG -3--AC -8</v>
      </c>
      <c r="G259" s="134" t="s">
        <v>703</v>
      </c>
      <c r="H259" s="134" t="s">
        <v>704</v>
      </c>
      <c r="I259" s="143" t="str">
        <f t="shared" si="17"/>
        <v xml:space="preserve">CT- - M- </v>
      </c>
      <c r="J259" s="134" t="s">
        <v>695</v>
      </c>
      <c r="K259" s="134"/>
      <c r="L259" s="134" t="s">
        <v>705</v>
      </c>
      <c r="M259" s="134"/>
      <c r="N259" s="143" t="str">
        <f t="shared" si="18"/>
        <v xml:space="preserve">O  </v>
      </c>
      <c r="O259" s="134" t="s">
        <v>699</v>
      </c>
      <c r="P259" s="134"/>
      <c r="Q259" s="143" t="str">
        <f t="shared" si="19"/>
        <v xml:space="preserve">F   </v>
      </c>
      <c r="R259" s="134" t="s">
        <v>557</v>
      </c>
      <c r="S259" s="134"/>
    </row>
    <row r="260" spans="1:19">
      <c r="A260" s="133" t="s">
        <v>904</v>
      </c>
      <c r="B260" s="134">
        <v>7311</v>
      </c>
      <c r="C260" s="134">
        <v>51</v>
      </c>
      <c r="D260" s="133" t="s">
        <v>710</v>
      </c>
      <c r="E260" s="133" t="str">
        <f t="shared" si="15"/>
        <v>7311-51</v>
      </c>
      <c r="F260" s="147" t="str">
        <f t="shared" si="16"/>
        <v>AG ---AC -</v>
      </c>
      <c r="G260" s="134"/>
      <c r="H260" s="134"/>
      <c r="I260" s="143" t="str">
        <f t="shared" si="17"/>
        <v xml:space="preserve">- - - </v>
      </c>
      <c r="J260" s="134"/>
      <c r="K260" s="134"/>
      <c r="L260" s="134"/>
      <c r="M260" s="134"/>
      <c r="N260" s="143" t="str">
        <f t="shared" si="18"/>
        <v xml:space="preserve">  </v>
      </c>
      <c r="O260" s="134"/>
      <c r="P260" s="134"/>
      <c r="Q260" s="143" t="str">
        <f t="shared" si="19"/>
        <v xml:space="preserve">   </v>
      </c>
      <c r="R260" s="134"/>
      <c r="S260" s="134"/>
    </row>
    <row r="261" spans="1:19">
      <c r="A261" s="133" t="s">
        <v>904</v>
      </c>
      <c r="B261" s="134">
        <v>7311</v>
      </c>
      <c r="C261" s="134">
        <v>51.13</v>
      </c>
      <c r="D261" s="133" t="s">
        <v>316</v>
      </c>
      <c r="E261" s="133" t="str">
        <f t="shared" si="15"/>
        <v>7311-51.13</v>
      </c>
      <c r="F261" s="147" t="str">
        <f t="shared" si="16"/>
        <v>AG -3--AC -8</v>
      </c>
      <c r="G261" s="134" t="s">
        <v>703</v>
      </c>
      <c r="H261" s="134" t="s">
        <v>704</v>
      </c>
      <c r="I261" s="143" t="str">
        <f t="shared" si="17"/>
        <v xml:space="preserve">CT- - M- </v>
      </c>
      <c r="J261" s="134" t="s">
        <v>695</v>
      </c>
      <c r="K261" s="134"/>
      <c r="L261" s="134" t="s">
        <v>705</v>
      </c>
      <c r="M261" s="134"/>
      <c r="N261" s="143" t="str">
        <f t="shared" si="18"/>
        <v xml:space="preserve">O  </v>
      </c>
      <c r="O261" s="134" t="s">
        <v>699</v>
      </c>
      <c r="P261" s="134"/>
      <c r="Q261" s="143" t="str">
        <f t="shared" si="19"/>
        <v xml:space="preserve">F   </v>
      </c>
      <c r="R261" s="134" t="s">
        <v>557</v>
      </c>
      <c r="S261" s="134"/>
    </row>
    <row r="262" spans="1:19">
      <c r="A262" s="133" t="s">
        <v>904</v>
      </c>
      <c r="B262" s="134">
        <v>7311</v>
      </c>
      <c r="C262" s="134">
        <v>54</v>
      </c>
      <c r="D262" s="133" t="s">
        <v>906</v>
      </c>
      <c r="E262" s="133" t="str">
        <f t="shared" ref="E262:E325" si="20">CONCATENATE(B262,"-",C262)</f>
        <v>7311-54</v>
      </c>
      <c r="F262" s="147" t="str">
        <f t="shared" ref="F262:F325" si="21">CONCATENATE("AG"," -", G262,"--","AC -", H262)</f>
        <v>AG ---AC -</v>
      </c>
      <c r="G262" s="134"/>
      <c r="H262" s="134"/>
      <c r="I262" s="143" t="str">
        <f t="shared" ref="I262:I325" si="22">CONCATENATE(J262,"- ",K262,"- ",L262,"- ",M262,)</f>
        <v xml:space="preserve">- - - </v>
      </c>
      <c r="J262" s="134"/>
      <c r="K262" s="134"/>
      <c r="L262" s="134"/>
      <c r="M262" s="134"/>
      <c r="N262" s="143" t="str">
        <f t="shared" ref="N262:N325" si="23">CONCATENATE(O262,"  ",P262)</f>
        <v xml:space="preserve">  </v>
      </c>
      <c r="O262" s="134"/>
      <c r="P262" s="134"/>
      <c r="Q262" s="143" t="str">
        <f t="shared" ref="Q262:Q325" si="24">CONCATENATE(R262,"   ",S262)</f>
        <v xml:space="preserve">   </v>
      </c>
      <c r="R262" s="134"/>
      <c r="S262" s="134"/>
    </row>
    <row r="263" spans="1:19">
      <c r="A263" s="133" t="s">
        <v>904</v>
      </c>
      <c r="B263" s="134">
        <v>7311</v>
      </c>
      <c r="C263" s="134">
        <v>54.01</v>
      </c>
      <c r="D263" s="133" t="s">
        <v>907</v>
      </c>
      <c r="E263" s="133" t="str">
        <f t="shared" si="20"/>
        <v>7311-54.01</v>
      </c>
      <c r="F263" s="147" t="str">
        <f t="shared" si="21"/>
        <v>AG -3--AC -8</v>
      </c>
      <c r="G263" s="134">
        <v>3</v>
      </c>
      <c r="H263" s="134">
        <v>8</v>
      </c>
      <c r="I263" s="143" t="str">
        <f t="shared" si="22"/>
        <v xml:space="preserve">CT- - M- </v>
      </c>
      <c r="J263" s="134" t="s">
        <v>695</v>
      </c>
      <c r="K263" s="134"/>
      <c r="L263" s="134" t="s">
        <v>705</v>
      </c>
      <c r="M263" s="134"/>
      <c r="N263" s="143" t="str">
        <f t="shared" si="23"/>
        <v xml:space="preserve">O  </v>
      </c>
      <c r="O263" s="134" t="s">
        <v>699</v>
      </c>
      <c r="P263" s="134"/>
      <c r="Q263" s="143" t="str">
        <f t="shared" si="24"/>
        <v xml:space="preserve">F   </v>
      </c>
      <c r="R263" s="134" t="s">
        <v>557</v>
      </c>
      <c r="S263" s="134"/>
    </row>
    <row r="264" spans="1:19">
      <c r="A264" s="133"/>
      <c r="B264" s="134"/>
      <c r="C264" s="134"/>
      <c r="D264" s="133"/>
      <c r="E264" s="133" t="str">
        <f t="shared" si="20"/>
        <v>-</v>
      </c>
      <c r="F264" s="147" t="str">
        <f t="shared" si="21"/>
        <v>AG ---AC -</v>
      </c>
      <c r="G264" s="134"/>
      <c r="H264" s="134"/>
      <c r="I264" s="143" t="str">
        <f t="shared" si="22"/>
        <v xml:space="preserve">- - - </v>
      </c>
      <c r="J264" s="134"/>
      <c r="K264" s="134"/>
      <c r="L264" s="134"/>
      <c r="M264" s="134"/>
      <c r="N264" s="143" t="str">
        <f t="shared" si="23"/>
        <v xml:space="preserve">  </v>
      </c>
      <c r="O264" s="134"/>
      <c r="P264" s="134"/>
      <c r="Q264" s="143" t="str">
        <f t="shared" si="24"/>
        <v xml:space="preserve">   </v>
      </c>
      <c r="R264" s="134"/>
      <c r="S264" s="134"/>
    </row>
    <row r="265" spans="1:19">
      <c r="A265" s="133" t="s">
        <v>908</v>
      </c>
      <c r="B265" s="134">
        <v>7312</v>
      </c>
      <c r="C265" s="134">
        <v>23</v>
      </c>
      <c r="D265" s="133" t="s">
        <v>723</v>
      </c>
      <c r="E265" s="133" t="str">
        <f t="shared" si="20"/>
        <v>7312-23</v>
      </c>
      <c r="F265" s="147" t="str">
        <f t="shared" si="21"/>
        <v>AG -3--AC -18</v>
      </c>
      <c r="G265" s="134" t="s">
        <v>703</v>
      </c>
      <c r="H265" s="134" t="s">
        <v>722</v>
      </c>
      <c r="I265" s="143" t="str">
        <f t="shared" si="22"/>
        <v>- - M- S</v>
      </c>
      <c r="J265" s="134"/>
      <c r="K265" s="134"/>
      <c r="L265" s="134" t="s">
        <v>705</v>
      </c>
      <c r="M265" s="134" t="s">
        <v>698</v>
      </c>
      <c r="N265" s="143" t="str">
        <f t="shared" si="23"/>
        <v xml:space="preserve">O  </v>
      </c>
      <c r="O265" s="134" t="s">
        <v>699</v>
      </c>
      <c r="P265" s="134"/>
      <c r="Q265" s="143" t="str">
        <f t="shared" si="24"/>
        <v xml:space="preserve">F   </v>
      </c>
      <c r="R265" s="134" t="s">
        <v>557</v>
      </c>
      <c r="S265" s="134"/>
    </row>
    <row r="266" spans="1:19">
      <c r="A266" s="133" t="s">
        <v>908</v>
      </c>
      <c r="B266" s="134">
        <v>7312</v>
      </c>
      <c r="C266" s="134" t="s">
        <v>712</v>
      </c>
      <c r="D266" s="133" t="s">
        <v>709</v>
      </c>
      <c r="E266" s="133" t="str">
        <f t="shared" si="20"/>
        <v>7312-34</v>
      </c>
      <c r="F266" s="147" t="str">
        <f t="shared" si="21"/>
        <v>AG ---AC -</v>
      </c>
      <c r="G266" s="134"/>
      <c r="H266" s="134"/>
      <c r="I266" s="143" t="str">
        <f t="shared" si="22"/>
        <v xml:space="preserve">- - - </v>
      </c>
      <c r="J266" s="134"/>
      <c r="K266" s="134"/>
      <c r="L266" s="134"/>
      <c r="M266" s="134"/>
      <c r="N266" s="143" t="str">
        <f t="shared" si="23"/>
        <v xml:space="preserve">  </v>
      </c>
      <c r="O266" s="134"/>
      <c r="P266" s="134"/>
      <c r="Q266" s="143" t="str">
        <f t="shared" si="24"/>
        <v xml:space="preserve">   </v>
      </c>
      <c r="R266" s="134"/>
      <c r="S266" s="134"/>
    </row>
    <row r="267" spans="1:19">
      <c r="A267" s="133" t="s">
        <v>908</v>
      </c>
      <c r="B267" s="134">
        <v>7312</v>
      </c>
      <c r="C267" s="134" t="s">
        <v>678</v>
      </c>
      <c r="D267" s="133" t="s">
        <v>286</v>
      </c>
      <c r="E267" s="133" t="str">
        <f t="shared" si="20"/>
        <v>7312-34.01</v>
      </c>
      <c r="F267" s="147" t="str">
        <f t="shared" si="21"/>
        <v>AG -3--AC -8</v>
      </c>
      <c r="G267" s="134" t="s">
        <v>703</v>
      </c>
      <c r="H267" s="134" t="s">
        <v>704</v>
      </c>
      <c r="I267" s="143" t="str">
        <f t="shared" si="22"/>
        <v xml:space="preserve">CT- - M- </v>
      </c>
      <c r="J267" s="134" t="s">
        <v>695</v>
      </c>
      <c r="K267" s="134"/>
      <c r="L267" s="134" t="s">
        <v>705</v>
      </c>
      <c r="M267" s="134"/>
      <c r="N267" s="143" t="str">
        <f t="shared" si="23"/>
        <v xml:space="preserve">O  </v>
      </c>
      <c r="O267" s="134" t="s">
        <v>699</v>
      </c>
      <c r="P267" s="134"/>
      <c r="Q267" s="143" t="str">
        <f t="shared" si="24"/>
        <v xml:space="preserve">F   </v>
      </c>
      <c r="R267" s="134" t="s">
        <v>557</v>
      </c>
      <c r="S267" s="134"/>
    </row>
    <row r="268" spans="1:19">
      <c r="A268" s="133" t="s">
        <v>908</v>
      </c>
      <c r="B268" s="134">
        <v>7312</v>
      </c>
      <c r="C268" s="134" t="s">
        <v>657</v>
      </c>
      <c r="D268" s="133" t="s">
        <v>234</v>
      </c>
      <c r="E268" s="133" t="str">
        <f t="shared" si="20"/>
        <v>7312-34.03</v>
      </c>
      <c r="F268" s="147" t="str">
        <f t="shared" si="21"/>
        <v>AG -3--AC -</v>
      </c>
      <c r="G268" s="134" t="s">
        <v>703</v>
      </c>
      <c r="H268" s="134"/>
      <c r="I268" s="143" t="str">
        <f t="shared" si="22"/>
        <v xml:space="preserve">- E- - </v>
      </c>
      <c r="J268" s="134"/>
      <c r="K268" s="134" t="s">
        <v>696</v>
      </c>
      <c r="L268" s="134"/>
      <c r="M268" s="134"/>
      <c r="N268" s="143" t="str">
        <f t="shared" si="23"/>
        <v xml:space="preserve">O  </v>
      </c>
      <c r="O268" s="134" t="s">
        <v>699</v>
      </c>
      <c r="P268" s="134"/>
      <c r="Q268" s="143" t="str">
        <f t="shared" si="24"/>
        <v xml:space="preserve">F   </v>
      </c>
      <c r="R268" s="134" t="s">
        <v>557</v>
      </c>
      <c r="S268" s="134"/>
    </row>
    <row r="269" spans="1:19">
      <c r="A269" s="133" t="s">
        <v>908</v>
      </c>
      <c r="B269" s="134">
        <v>7312</v>
      </c>
      <c r="C269" s="134" t="s">
        <v>795</v>
      </c>
      <c r="D269" s="133" t="s">
        <v>796</v>
      </c>
      <c r="E269" s="133" t="str">
        <f t="shared" si="20"/>
        <v>7312-49</v>
      </c>
      <c r="F269" s="147" t="str">
        <f t="shared" si="21"/>
        <v>AG ---AC -</v>
      </c>
      <c r="G269" s="134"/>
      <c r="H269" s="134"/>
      <c r="I269" s="143" t="str">
        <f t="shared" si="22"/>
        <v xml:space="preserve">- - - </v>
      </c>
      <c r="J269" s="134"/>
      <c r="K269" s="134"/>
      <c r="L269" s="134"/>
      <c r="M269" s="134"/>
      <c r="N269" s="143" t="str">
        <f t="shared" si="23"/>
        <v xml:space="preserve">  </v>
      </c>
      <c r="O269" s="134"/>
      <c r="P269" s="134"/>
      <c r="Q269" s="143" t="str">
        <f t="shared" si="24"/>
        <v xml:space="preserve">   </v>
      </c>
      <c r="R269" s="134"/>
      <c r="S269" s="134"/>
    </row>
    <row r="270" spans="1:19">
      <c r="A270" s="133" t="s">
        <v>908</v>
      </c>
      <c r="B270" s="134">
        <v>7312</v>
      </c>
      <c r="C270" s="134" t="s">
        <v>909</v>
      </c>
      <c r="D270" s="133" t="s">
        <v>502</v>
      </c>
      <c r="E270" s="133" t="str">
        <f t="shared" si="20"/>
        <v>7312-49.10</v>
      </c>
      <c r="F270" s="147" t="str">
        <f t="shared" si="21"/>
        <v>AG -3--AC -8</v>
      </c>
      <c r="G270" s="134" t="s">
        <v>703</v>
      </c>
      <c r="H270" s="134" t="s">
        <v>704</v>
      </c>
      <c r="I270" s="143" t="str">
        <f t="shared" si="22"/>
        <v xml:space="preserve">CT- - M- </v>
      </c>
      <c r="J270" s="134" t="s">
        <v>695</v>
      </c>
      <c r="K270" s="134"/>
      <c r="L270" s="134" t="s">
        <v>705</v>
      </c>
      <c r="M270" s="134"/>
      <c r="N270" s="143" t="str">
        <f t="shared" si="23"/>
        <v xml:space="preserve">O  </v>
      </c>
      <c r="O270" s="134" t="s">
        <v>699</v>
      </c>
      <c r="P270" s="134"/>
      <c r="Q270" s="143" t="str">
        <f t="shared" si="24"/>
        <v xml:space="preserve">F   </v>
      </c>
      <c r="R270" s="134" t="s">
        <v>557</v>
      </c>
      <c r="S270" s="134"/>
    </row>
    <row r="271" spans="1:19">
      <c r="A271" s="133" t="s">
        <v>908</v>
      </c>
      <c r="B271" s="134">
        <v>7312</v>
      </c>
      <c r="C271" s="134" t="s">
        <v>762</v>
      </c>
      <c r="D271" s="133" t="s">
        <v>710</v>
      </c>
      <c r="E271" s="133" t="str">
        <f t="shared" si="20"/>
        <v>7312-51</v>
      </c>
      <c r="F271" s="147" t="str">
        <f t="shared" si="21"/>
        <v>AG ---AC -</v>
      </c>
      <c r="G271" s="134"/>
      <c r="H271" s="134"/>
      <c r="I271" s="143" t="str">
        <f t="shared" si="22"/>
        <v xml:space="preserve">- - - </v>
      </c>
      <c r="J271" s="134"/>
      <c r="K271" s="134"/>
      <c r="L271" s="134"/>
      <c r="M271" s="134"/>
      <c r="N271" s="143" t="str">
        <f t="shared" si="23"/>
        <v xml:space="preserve">  </v>
      </c>
      <c r="O271" s="134"/>
      <c r="P271" s="134"/>
      <c r="Q271" s="143" t="str">
        <f t="shared" si="24"/>
        <v xml:space="preserve">   </v>
      </c>
      <c r="R271" s="134"/>
      <c r="S271" s="134"/>
    </row>
    <row r="272" spans="1:19">
      <c r="A272" s="133" t="s">
        <v>908</v>
      </c>
      <c r="B272" s="134">
        <v>7312</v>
      </c>
      <c r="C272" s="134" t="s">
        <v>679</v>
      </c>
      <c r="D272" s="133" t="s">
        <v>910</v>
      </c>
      <c r="E272" s="133" t="str">
        <f t="shared" si="20"/>
        <v>7312-51.13</v>
      </c>
      <c r="F272" s="147" t="str">
        <f t="shared" si="21"/>
        <v>AG -3--AC -8</v>
      </c>
      <c r="G272" s="134" t="s">
        <v>703</v>
      </c>
      <c r="H272" s="134" t="s">
        <v>704</v>
      </c>
      <c r="I272" s="143" t="str">
        <f t="shared" si="22"/>
        <v xml:space="preserve">CT- - M- </v>
      </c>
      <c r="J272" s="134" t="s">
        <v>695</v>
      </c>
      <c r="K272" s="134"/>
      <c r="L272" s="134" t="s">
        <v>705</v>
      </c>
      <c r="M272" s="134"/>
      <c r="N272" s="143" t="str">
        <f t="shared" si="23"/>
        <v xml:space="preserve">O  </v>
      </c>
      <c r="O272" s="134" t="s">
        <v>699</v>
      </c>
      <c r="P272" s="134"/>
      <c r="Q272" s="143" t="str">
        <f t="shared" si="24"/>
        <v xml:space="preserve">F   </v>
      </c>
      <c r="R272" s="134" t="s">
        <v>557</v>
      </c>
      <c r="S272" s="134"/>
    </row>
    <row r="273" spans="1:19">
      <c r="A273" s="133" t="s">
        <v>908</v>
      </c>
      <c r="B273" s="134">
        <v>7312</v>
      </c>
      <c r="C273" s="134" t="s">
        <v>911</v>
      </c>
      <c r="D273" s="133" t="s">
        <v>503</v>
      </c>
      <c r="E273" s="133" t="str">
        <f t="shared" si="20"/>
        <v>7312-51.14</v>
      </c>
      <c r="F273" s="147" t="str">
        <f t="shared" si="21"/>
        <v>AG -3--AC -8</v>
      </c>
      <c r="G273" s="134" t="s">
        <v>703</v>
      </c>
      <c r="H273" s="134" t="s">
        <v>704</v>
      </c>
      <c r="I273" s="143" t="str">
        <f t="shared" si="22"/>
        <v>- - M- S</v>
      </c>
      <c r="J273" s="134"/>
      <c r="K273" s="134"/>
      <c r="L273" s="134" t="s">
        <v>705</v>
      </c>
      <c r="M273" s="134" t="s">
        <v>698</v>
      </c>
      <c r="N273" s="143" t="str">
        <f t="shared" si="23"/>
        <v xml:space="preserve">O  </v>
      </c>
      <c r="O273" s="134" t="s">
        <v>699</v>
      </c>
      <c r="P273" s="134"/>
      <c r="Q273" s="143" t="str">
        <f t="shared" si="24"/>
        <v xml:space="preserve">F   </v>
      </c>
      <c r="R273" s="134" t="s">
        <v>557</v>
      </c>
      <c r="S273" s="134"/>
    </row>
    <row r="274" spans="1:19">
      <c r="A274" s="133" t="s">
        <v>908</v>
      </c>
      <c r="B274" s="134">
        <v>7312</v>
      </c>
      <c r="C274" s="134"/>
      <c r="D274" s="133" t="s">
        <v>912</v>
      </c>
      <c r="E274" s="133" t="str">
        <f t="shared" si="20"/>
        <v>7312-</v>
      </c>
      <c r="F274" s="147" t="str">
        <f t="shared" si="21"/>
        <v>AG -3--AC -8</v>
      </c>
      <c r="G274" s="134" t="s">
        <v>703</v>
      </c>
      <c r="H274" s="134" t="s">
        <v>704</v>
      </c>
      <c r="I274" s="143" t="str">
        <f t="shared" si="22"/>
        <v xml:space="preserve">CT- - M- </v>
      </c>
      <c r="J274" s="134" t="s">
        <v>695</v>
      </c>
      <c r="K274" s="134"/>
      <c r="L274" s="134" t="s">
        <v>705</v>
      </c>
      <c r="M274" s="134"/>
      <c r="N274" s="143" t="str">
        <f t="shared" si="23"/>
        <v xml:space="preserve">O  </v>
      </c>
      <c r="O274" s="134" t="s">
        <v>699</v>
      </c>
      <c r="P274" s="134"/>
      <c r="Q274" s="143" t="str">
        <f t="shared" si="24"/>
        <v xml:space="preserve">F   </v>
      </c>
      <c r="R274" s="134" t="s">
        <v>557</v>
      </c>
      <c r="S274" s="134"/>
    </row>
    <row r="275" spans="1:19">
      <c r="A275" s="133"/>
      <c r="B275" s="134"/>
      <c r="C275" s="134"/>
      <c r="D275" s="133"/>
      <c r="E275" s="133" t="str">
        <f t="shared" si="20"/>
        <v>-</v>
      </c>
      <c r="F275" s="147" t="str">
        <f t="shared" si="21"/>
        <v>AG ---AC -</v>
      </c>
      <c r="G275" s="134"/>
      <c r="H275" s="134"/>
      <c r="I275" s="143" t="str">
        <f t="shared" si="22"/>
        <v xml:space="preserve">- - - </v>
      </c>
      <c r="J275" s="134"/>
      <c r="K275" s="134"/>
      <c r="L275" s="134"/>
      <c r="M275" s="134"/>
      <c r="N275" s="143" t="str">
        <f t="shared" si="23"/>
        <v xml:space="preserve">  </v>
      </c>
      <c r="O275" s="134"/>
      <c r="P275" s="134"/>
      <c r="Q275" s="143" t="str">
        <f t="shared" si="24"/>
        <v xml:space="preserve">   </v>
      </c>
      <c r="R275" s="134"/>
      <c r="S275" s="134"/>
    </row>
    <row r="276" spans="1:19">
      <c r="A276" s="133" t="s">
        <v>913</v>
      </c>
      <c r="B276" s="134">
        <v>7313</v>
      </c>
      <c r="C276" s="134">
        <v>23</v>
      </c>
      <c r="D276" s="133" t="s">
        <v>723</v>
      </c>
      <c r="E276" s="133" t="str">
        <f t="shared" si="20"/>
        <v>7313-23</v>
      </c>
      <c r="F276" s="147" t="str">
        <f t="shared" si="21"/>
        <v>AG -3--AC -18</v>
      </c>
      <c r="G276" s="134" t="s">
        <v>703</v>
      </c>
      <c r="H276" s="134" t="s">
        <v>722</v>
      </c>
      <c r="I276" s="143" t="str">
        <f t="shared" si="22"/>
        <v>- - M- S</v>
      </c>
      <c r="J276" s="134"/>
      <c r="K276" s="134"/>
      <c r="L276" s="134" t="s">
        <v>705</v>
      </c>
      <c r="M276" s="134" t="s">
        <v>698</v>
      </c>
      <c r="N276" s="143" t="str">
        <f t="shared" si="23"/>
        <v xml:space="preserve">O  </v>
      </c>
      <c r="O276" s="134" t="s">
        <v>699</v>
      </c>
      <c r="P276" s="134"/>
      <c r="Q276" s="143" t="str">
        <f t="shared" si="24"/>
        <v xml:space="preserve">F   </v>
      </c>
      <c r="R276" s="134" t="s">
        <v>557</v>
      </c>
      <c r="S276" s="134"/>
    </row>
    <row r="277" spans="1:19">
      <c r="A277" s="133" t="s">
        <v>913</v>
      </c>
      <c r="B277" s="134">
        <v>7313</v>
      </c>
      <c r="C277" s="134">
        <v>34</v>
      </c>
      <c r="D277" s="133" t="s">
        <v>709</v>
      </c>
      <c r="E277" s="133" t="str">
        <f t="shared" si="20"/>
        <v>7313-34</v>
      </c>
      <c r="F277" s="147" t="str">
        <f t="shared" si="21"/>
        <v>AG ---AC -</v>
      </c>
      <c r="G277" s="134"/>
      <c r="H277" s="134"/>
      <c r="I277" s="143" t="str">
        <f t="shared" si="22"/>
        <v xml:space="preserve">- - - </v>
      </c>
      <c r="J277" s="134"/>
      <c r="K277" s="134"/>
      <c r="L277" s="134"/>
      <c r="M277" s="134"/>
      <c r="N277" s="143" t="str">
        <f t="shared" si="23"/>
        <v xml:space="preserve">  </v>
      </c>
      <c r="O277" s="134"/>
      <c r="P277" s="134"/>
      <c r="Q277" s="143" t="str">
        <f t="shared" si="24"/>
        <v xml:space="preserve">   </v>
      </c>
      <c r="R277" s="134"/>
      <c r="S277" s="134"/>
    </row>
    <row r="278" spans="1:19">
      <c r="A278" s="133" t="s">
        <v>913</v>
      </c>
      <c r="B278" s="134">
        <v>7313</v>
      </c>
      <c r="C278" s="134">
        <v>34.03</v>
      </c>
      <c r="D278" s="133" t="s">
        <v>234</v>
      </c>
      <c r="E278" s="133" t="str">
        <f t="shared" si="20"/>
        <v>7313-34.03</v>
      </c>
      <c r="F278" s="147" t="str">
        <f t="shared" si="21"/>
        <v>AG -3--AC -</v>
      </c>
      <c r="G278" s="134" t="s">
        <v>703</v>
      </c>
      <c r="H278" s="134"/>
      <c r="I278" s="143" t="str">
        <f t="shared" si="22"/>
        <v xml:space="preserve">- E- - </v>
      </c>
      <c r="J278" s="134"/>
      <c r="K278" s="134" t="s">
        <v>696</v>
      </c>
      <c r="L278" s="134"/>
      <c r="M278" s="134"/>
      <c r="N278" s="143" t="str">
        <f t="shared" si="23"/>
        <v xml:space="preserve">O  </v>
      </c>
      <c r="O278" s="134" t="s">
        <v>699</v>
      </c>
      <c r="P278" s="134"/>
      <c r="Q278" s="143" t="str">
        <f t="shared" si="24"/>
        <v xml:space="preserve">F   </v>
      </c>
      <c r="R278" s="134" t="s">
        <v>557</v>
      </c>
      <c r="S278" s="134"/>
    </row>
    <row r="279" spans="1:19">
      <c r="A279" s="133" t="s">
        <v>913</v>
      </c>
      <c r="B279" s="134">
        <v>7313</v>
      </c>
      <c r="C279" s="134">
        <v>49</v>
      </c>
      <c r="D279" s="133" t="s">
        <v>796</v>
      </c>
      <c r="E279" s="133" t="str">
        <f t="shared" si="20"/>
        <v>7313-49</v>
      </c>
      <c r="F279" s="147" t="str">
        <f t="shared" si="21"/>
        <v>AG ---AC -</v>
      </c>
      <c r="G279" s="134"/>
      <c r="H279" s="134"/>
      <c r="I279" s="143" t="str">
        <f t="shared" si="22"/>
        <v xml:space="preserve">- - - </v>
      </c>
      <c r="J279" s="134"/>
      <c r="K279" s="134"/>
      <c r="L279" s="134"/>
      <c r="M279" s="134"/>
      <c r="N279" s="143" t="str">
        <f t="shared" si="23"/>
        <v xml:space="preserve">  </v>
      </c>
      <c r="O279" s="134"/>
      <c r="P279" s="134"/>
      <c r="Q279" s="143" t="str">
        <f t="shared" si="24"/>
        <v xml:space="preserve">   </v>
      </c>
      <c r="R279" s="134"/>
      <c r="S279" s="134"/>
    </row>
    <row r="280" spans="1:19">
      <c r="A280" s="133" t="s">
        <v>913</v>
      </c>
      <c r="B280" s="134">
        <v>7313</v>
      </c>
      <c r="C280" s="134">
        <v>49.04</v>
      </c>
      <c r="D280" s="133" t="s">
        <v>522</v>
      </c>
      <c r="E280" s="133" t="str">
        <f t="shared" si="20"/>
        <v>7313-49.04</v>
      </c>
      <c r="F280" s="147" t="str">
        <f t="shared" si="21"/>
        <v>AG -4--AC -8</v>
      </c>
      <c r="G280" s="134" t="s">
        <v>864</v>
      </c>
      <c r="H280" s="134" t="s">
        <v>704</v>
      </c>
      <c r="I280" s="143" t="str">
        <f t="shared" si="22"/>
        <v xml:space="preserve">CT- - M- </v>
      </c>
      <c r="J280" s="134" t="s">
        <v>695</v>
      </c>
      <c r="K280" s="134"/>
      <c r="L280" s="134" t="s">
        <v>705</v>
      </c>
      <c r="M280" s="134"/>
      <c r="N280" s="143" t="str">
        <f t="shared" si="23"/>
        <v xml:space="preserve">O  </v>
      </c>
      <c r="O280" s="134" t="s">
        <v>699</v>
      </c>
      <c r="P280" s="134"/>
      <c r="Q280" s="143" t="str">
        <f t="shared" si="24"/>
        <v xml:space="preserve">F   </v>
      </c>
      <c r="R280" s="134" t="s">
        <v>557</v>
      </c>
      <c r="S280" s="134"/>
    </row>
    <row r="281" spans="1:19">
      <c r="A281" s="133" t="s">
        <v>913</v>
      </c>
      <c r="B281" s="134">
        <v>7313</v>
      </c>
      <c r="C281" s="134">
        <v>49.05</v>
      </c>
      <c r="D281" s="133" t="s">
        <v>914</v>
      </c>
      <c r="E281" s="133" t="str">
        <f t="shared" si="20"/>
        <v>7313-49.05</v>
      </c>
      <c r="F281" s="147" t="str">
        <f t="shared" si="21"/>
        <v>AG -4--AC -8</v>
      </c>
      <c r="G281" s="134" t="s">
        <v>864</v>
      </c>
      <c r="H281" s="134" t="s">
        <v>704</v>
      </c>
      <c r="I281" s="143" t="str">
        <f t="shared" si="22"/>
        <v xml:space="preserve">CT- - M- </v>
      </c>
      <c r="J281" s="134" t="s">
        <v>695</v>
      </c>
      <c r="K281" s="134"/>
      <c r="L281" s="134" t="s">
        <v>705</v>
      </c>
      <c r="M281" s="134"/>
      <c r="N281" s="143" t="str">
        <f t="shared" si="23"/>
        <v xml:space="preserve">O  </v>
      </c>
      <c r="O281" s="134" t="s">
        <v>699</v>
      </c>
      <c r="P281" s="134"/>
      <c r="Q281" s="143" t="str">
        <f t="shared" si="24"/>
        <v xml:space="preserve">F   </v>
      </c>
      <c r="R281" s="134" t="s">
        <v>557</v>
      </c>
      <c r="S281" s="134"/>
    </row>
    <row r="282" spans="1:19">
      <c r="A282" s="133" t="s">
        <v>913</v>
      </c>
      <c r="B282" s="134">
        <v>7313</v>
      </c>
      <c r="C282" s="134">
        <v>49.06</v>
      </c>
      <c r="D282" s="133" t="s">
        <v>524</v>
      </c>
      <c r="E282" s="133" t="str">
        <f t="shared" si="20"/>
        <v>7313-49.06</v>
      </c>
      <c r="F282" s="147" t="str">
        <f t="shared" si="21"/>
        <v>AG -4--AC -8</v>
      </c>
      <c r="G282" s="134" t="s">
        <v>864</v>
      </c>
      <c r="H282" s="134" t="s">
        <v>704</v>
      </c>
      <c r="I282" s="143" t="str">
        <f t="shared" si="22"/>
        <v xml:space="preserve">CT- - M- </v>
      </c>
      <c r="J282" s="134" t="s">
        <v>695</v>
      </c>
      <c r="K282" s="134"/>
      <c r="L282" s="134" t="s">
        <v>705</v>
      </c>
      <c r="M282" s="134"/>
      <c r="N282" s="143" t="str">
        <f t="shared" si="23"/>
        <v xml:space="preserve">O  </v>
      </c>
      <c r="O282" s="134" t="s">
        <v>699</v>
      </c>
      <c r="P282" s="134"/>
      <c r="Q282" s="143" t="str">
        <f t="shared" si="24"/>
        <v xml:space="preserve">F   </v>
      </c>
      <c r="R282" s="134" t="s">
        <v>557</v>
      </c>
      <c r="S282" s="134"/>
    </row>
    <row r="283" spans="1:19">
      <c r="A283" s="133" t="s">
        <v>913</v>
      </c>
      <c r="B283" s="134">
        <v>7313</v>
      </c>
      <c r="C283" s="134">
        <v>49.07</v>
      </c>
      <c r="D283" s="133" t="s">
        <v>525</v>
      </c>
      <c r="E283" s="133" t="str">
        <f t="shared" si="20"/>
        <v>7313-49.07</v>
      </c>
      <c r="F283" s="147" t="str">
        <f t="shared" si="21"/>
        <v>AG -4--AC -8</v>
      </c>
      <c r="G283" s="134" t="s">
        <v>864</v>
      </c>
      <c r="H283" s="134" t="s">
        <v>704</v>
      </c>
      <c r="I283" s="143" t="str">
        <f t="shared" si="22"/>
        <v xml:space="preserve">CT- - M- </v>
      </c>
      <c r="J283" s="134" t="s">
        <v>695</v>
      </c>
      <c r="K283" s="134"/>
      <c r="L283" s="134" t="s">
        <v>705</v>
      </c>
      <c r="M283" s="134"/>
      <c r="N283" s="143" t="str">
        <f t="shared" si="23"/>
        <v xml:space="preserve">O  </v>
      </c>
      <c r="O283" s="134" t="s">
        <v>699</v>
      </c>
      <c r="P283" s="134"/>
      <c r="Q283" s="143" t="str">
        <f t="shared" si="24"/>
        <v xml:space="preserve">F   </v>
      </c>
      <c r="R283" s="134" t="s">
        <v>557</v>
      </c>
      <c r="S283" s="134"/>
    </row>
    <row r="284" spans="1:19">
      <c r="A284" s="133" t="s">
        <v>913</v>
      </c>
      <c r="B284" s="134">
        <v>7313</v>
      </c>
      <c r="C284" s="134">
        <v>49.08</v>
      </c>
      <c r="D284" s="133" t="s">
        <v>915</v>
      </c>
      <c r="E284" s="133" t="str">
        <f t="shared" si="20"/>
        <v>7313-49.08</v>
      </c>
      <c r="F284" s="147" t="str">
        <f t="shared" si="21"/>
        <v>AG -4--AC -8</v>
      </c>
      <c r="G284" s="134" t="s">
        <v>864</v>
      </c>
      <c r="H284" s="134" t="s">
        <v>704</v>
      </c>
      <c r="I284" s="143" t="str">
        <f t="shared" si="22"/>
        <v xml:space="preserve">CT- - M- </v>
      </c>
      <c r="J284" s="134" t="s">
        <v>695</v>
      </c>
      <c r="K284" s="134"/>
      <c r="L284" s="134" t="s">
        <v>705</v>
      </c>
      <c r="M284" s="134"/>
      <c r="N284" s="143" t="str">
        <f t="shared" si="23"/>
        <v xml:space="preserve">O  </v>
      </c>
      <c r="O284" s="134" t="s">
        <v>699</v>
      </c>
      <c r="P284" s="134"/>
      <c r="Q284" s="143" t="str">
        <f t="shared" si="24"/>
        <v xml:space="preserve">F   </v>
      </c>
      <c r="R284" s="134" t="s">
        <v>557</v>
      </c>
      <c r="S284" s="134"/>
    </row>
    <row r="285" spans="1:19">
      <c r="A285" s="133" t="s">
        <v>913</v>
      </c>
      <c r="B285" s="134">
        <v>7313</v>
      </c>
      <c r="C285" s="134">
        <v>49.09</v>
      </c>
      <c r="D285" s="133" t="s">
        <v>527</v>
      </c>
      <c r="E285" s="133" t="str">
        <f t="shared" si="20"/>
        <v>7313-49.09</v>
      </c>
      <c r="F285" s="147" t="str">
        <f t="shared" si="21"/>
        <v>AG -4--AC -8</v>
      </c>
      <c r="G285" s="134" t="s">
        <v>864</v>
      </c>
      <c r="H285" s="134" t="s">
        <v>704</v>
      </c>
      <c r="I285" s="143" t="str">
        <f t="shared" si="22"/>
        <v xml:space="preserve">CT- - M- </v>
      </c>
      <c r="J285" s="134" t="s">
        <v>695</v>
      </c>
      <c r="K285" s="134"/>
      <c r="L285" s="134" t="s">
        <v>705</v>
      </c>
      <c r="M285" s="134"/>
      <c r="N285" s="143" t="str">
        <f t="shared" si="23"/>
        <v xml:space="preserve">O  </v>
      </c>
      <c r="O285" s="134" t="s">
        <v>699</v>
      </c>
      <c r="P285" s="134"/>
      <c r="Q285" s="143" t="str">
        <f t="shared" si="24"/>
        <v xml:space="preserve">F   </v>
      </c>
      <c r="R285" s="134" t="s">
        <v>557</v>
      </c>
      <c r="S285" s="134"/>
    </row>
    <row r="286" spans="1:19">
      <c r="A286" s="133" t="s">
        <v>913</v>
      </c>
      <c r="B286" s="134">
        <v>7313</v>
      </c>
      <c r="C286" s="134">
        <v>49.11</v>
      </c>
      <c r="D286" s="133" t="s">
        <v>916</v>
      </c>
      <c r="E286" s="133" t="str">
        <f t="shared" si="20"/>
        <v>7313-49.11</v>
      </c>
      <c r="F286" s="147" t="str">
        <f t="shared" si="21"/>
        <v>AG -4--AC -8</v>
      </c>
      <c r="G286" s="134" t="s">
        <v>864</v>
      </c>
      <c r="H286" s="134" t="s">
        <v>704</v>
      </c>
      <c r="I286" s="143" t="str">
        <f t="shared" si="22"/>
        <v xml:space="preserve">CT- - M- </v>
      </c>
      <c r="J286" s="134" t="s">
        <v>695</v>
      </c>
      <c r="K286" s="134"/>
      <c r="L286" s="134" t="s">
        <v>705</v>
      </c>
      <c r="M286" s="134"/>
      <c r="N286" s="143" t="str">
        <f t="shared" si="23"/>
        <v xml:space="preserve">O  </v>
      </c>
      <c r="O286" s="134" t="s">
        <v>699</v>
      </c>
      <c r="P286" s="134"/>
      <c r="Q286" s="143" t="str">
        <f t="shared" si="24"/>
        <v xml:space="preserve">F   </v>
      </c>
      <c r="R286" s="134" t="s">
        <v>557</v>
      </c>
      <c r="S286" s="134"/>
    </row>
    <row r="287" spans="1:19">
      <c r="A287" s="133" t="s">
        <v>913</v>
      </c>
      <c r="B287" s="134">
        <v>7313</v>
      </c>
      <c r="C287" s="134">
        <v>49.18</v>
      </c>
      <c r="D287" s="133" t="s">
        <v>529</v>
      </c>
      <c r="E287" s="133" t="str">
        <f t="shared" si="20"/>
        <v>7313-49.18</v>
      </c>
      <c r="F287" s="147" t="str">
        <f t="shared" si="21"/>
        <v>AG -4--AC -8</v>
      </c>
      <c r="G287" s="134" t="s">
        <v>864</v>
      </c>
      <c r="H287" s="134" t="s">
        <v>704</v>
      </c>
      <c r="I287" s="143" t="str">
        <f t="shared" si="22"/>
        <v xml:space="preserve">CT- - M- </v>
      </c>
      <c r="J287" s="134" t="s">
        <v>695</v>
      </c>
      <c r="K287" s="134"/>
      <c r="L287" s="134" t="s">
        <v>705</v>
      </c>
      <c r="M287" s="134"/>
      <c r="N287" s="143" t="str">
        <f t="shared" si="23"/>
        <v xml:space="preserve">O  </v>
      </c>
      <c r="O287" s="134" t="s">
        <v>699</v>
      </c>
      <c r="P287" s="134"/>
      <c r="Q287" s="143" t="str">
        <f t="shared" si="24"/>
        <v xml:space="preserve">F   </v>
      </c>
      <c r="R287" s="134" t="s">
        <v>557</v>
      </c>
      <c r="S287" s="134"/>
    </row>
    <row r="288" spans="1:19">
      <c r="A288" s="133" t="s">
        <v>913</v>
      </c>
      <c r="B288" s="134">
        <v>7313</v>
      </c>
      <c r="C288" s="134">
        <v>49.19</v>
      </c>
      <c r="D288" s="133" t="s">
        <v>530</v>
      </c>
      <c r="E288" s="133" t="str">
        <f t="shared" si="20"/>
        <v>7313-49.19</v>
      </c>
      <c r="F288" s="147" t="str">
        <f t="shared" si="21"/>
        <v>AG -4--AC -8</v>
      </c>
      <c r="G288" s="134" t="s">
        <v>864</v>
      </c>
      <c r="H288" s="134" t="s">
        <v>704</v>
      </c>
      <c r="I288" s="143" t="str">
        <f t="shared" si="22"/>
        <v xml:space="preserve">CT- - M- </v>
      </c>
      <c r="J288" s="134" t="s">
        <v>695</v>
      </c>
      <c r="K288" s="134"/>
      <c r="L288" s="134" t="s">
        <v>705</v>
      </c>
      <c r="M288" s="134"/>
      <c r="N288" s="143" t="str">
        <f t="shared" si="23"/>
        <v xml:space="preserve">O  </v>
      </c>
      <c r="O288" s="134" t="s">
        <v>699</v>
      </c>
      <c r="P288" s="134"/>
      <c r="Q288" s="143" t="str">
        <f t="shared" si="24"/>
        <v xml:space="preserve">F   </v>
      </c>
      <c r="R288" s="134" t="s">
        <v>557</v>
      </c>
      <c r="S288" s="134"/>
    </row>
    <row r="289" spans="1:19">
      <c r="A289" s="133" t="s">
        <v>913</v>
      </c>
      <c r="B289" s="134">
        <v>7313</v>
      </c>
      <c r="C289" s="134">
        <v>51</v>
      </c>
      <c r="D289" s="133" t="s">
        <v>710</v>
      </c>
      <c r="E289" s="133" t="str">
        <f t="shared" si="20"/>
        <v>7313-51</v>
      </c>
      <c r="F289" s="147" t="str">
        <f t="shared" si="21"/>
        <v>AG ---AC -</v>
      </c>
      <c r="G289" s="134"/>
      <c r="H289" s="134"/>
      <c r="I289" s="143" t="str">
        <f t="shared" si="22"/>
        <v xml:space="preserve">- - - </v>
      </c>
      <c r="J289" s="134"/>
      <c r="K289" s="134"/>
      <c r="L289" s="134"/>
      <c r="M289" s="134"/>
      <c r="N289" s="143" t="str">
        <f t="shared" si="23"/>
        <v xml:space="preserve">  </v>
      </c>
      <c r="O289" s="134"/>
      <c r="P289" s="134"/>
      <c r="Q289" s="143" t="str">
        <f t="shared" si="24"/>
        <v xml:space="preserve">   </v>
      </c>
      <c r="R289" s="134"/>
      <c r="S289" s="134"/>
    </row>
    <row r="290" spans="1:19">
      <c r="A290" s="133" t="s">
        <v>913</v>
      </c>
      <c r="B290" s="134">
        <v>7313</v>
      </c>
      <c r="C290" s="134">
        <v>51.13</v>
      </c>
      <c r="D290" s="133" t="s">
        <v>316</v>
      </c>
      <c r="E290" s="133" t="str">
        <f t="shared" si="20"/>
        <v>7313-51.13</v>
      </c>
      <c r="F290" s="147" t="str">
        <f t="shared" si="21"/>
        <v>AG -3--AC -8</v>
      </c>
      <c r="G290" s="134" t="s">
        <v>703</v>
      </c>
      <c r="H290" s="134" t="s">
        <v>704</v>
      </c>
      <c r="I290" s="143" t="str">
        <f t="shared" si="22"/>
        <v xml:space="preserve">CT- - M- </v>
      </c>
      <c r="J290" s="134" t="s">
        <v>695</v>
      </c>
      <c r="K290" s="134"/>
      <c r="L290" s="134" t="s">
        <v>705</v>
      </c>
      <c r="M290" s="134"/>
      <c r="N290" s="143" t="str">
        <f t="shared" si="23"/>
        <v xml:space="preserve">O  </v>
      </c>
      <c r="O290" s="134" t="s">
        <v>699</v>
      </c>
      <c r="P290" s="134"/>
      <c r="Q290" s="143" t="str">
        <f t="shared" si="24"/>
        <v xml:space="preserve">F   </v>
      </c>
      <c r="R290" s="134" t="s">
        <v>557</v>
      </c>
      <c r="S290" s="134"/>
    </row>
    <row r="291" spans="1:19">
      <c r="A291" s="133"/>
      <c r="B291" s="134"/>
      <c r="C291" s="134"/>
      <c r="D291" s="133"/>
      <c r="E291" s="133" t="str">
        <f t="shared" si="20"/>
        <v>-</v>
      </c>
      <c r="F291" s="147" t="str">
        <f t="shared" si="21"/>
        <v>AG ---AC -</v>
      </c>
      <c r="G291" s="134"/>
      <c r="H291" s="134"/>
      <c r="I291" s="143" t="str">
        <f t="shared" si="22"/>
        <v xml:space="preserve">- - - </v>
      </c>
      <c r="J291" s="134"/>
      <c r="K291" s="134"/>
      <c r="L291" s="134"/>
      <c r="M291" s="134"/>
      <c r="N291" s="143" t="str">
        <f t="shared" si="23"/>
        <v xml:space="preserve">  </v>
      </c>
      <c r="O291" s="134"/>
      <c r="P291" s="134"/>
      <c r="Q291" s="143" t="str">
        <f t="shared" si="24"/>
        <v xml:space="preserve">   </v>
      </c>
      <c r="R291" s="134"/>
      <c r="S291" s="134"/>
    </row>
    <row r="292" spans="1:19">
      <c r="A292" s="133" t="s">
        <v>93</v>
      </c>
      <c r="B292" s="134">
        <v>7320</v>
      </c>
      <c r="C292" s="134">
        <v>23</v>
      </c>
      <c r="D292" s="133" t="s">
        <v>723</v>
      </c>
      <c r="E292" s="133" t="str">
        <f t="shared" si="20"/>
        <v>7320-23</v>
      </c>
      <c r="F292" s="147" t="str">
        <f t="shared" si="21"/>
        <v>AG -3--AC -18</v>
      </c>
      <c r="G292" s="134" t="s">
        <v>703</v>
      </c>
      <c r="H292" s="134" t="s">
        <v>722</v>
      </c>
      <c r="I292" s="143" t="str">
        <f t="shared" si="22"/>
        <v>- - M- S</v>
      </c>
      <c r="J292" s="134"/>
      <c r="K292" s="134"/>
      <c r="L292" s="134" t="s">
        <v>705</v>
      </c>
      <c r="M292" s="134" t="s">
        <v>698</v>
      </c>
      <c r="N292" s="143" t="str">
        <f t="shared" si="23"/>
        <v xml:space="preserve">O  </v>
      </c>
      <c r="O292" s="134" t="s">
        <v>699</v>
      </c>
      <c r="P292" s="134"/>
      <c r="Q292" s="143" t="str">
        <f t="shared" si="24"/>
        <v xml:space="preserve">F   </v>
      </c>
      <c r="R292" s="134" t="s">
        <v>557</v>
      </c>
      <c r="S292" s="134"/>
    </row>
    <row r="293" spans="1:19">
      <c r="A293" s="133" t="s">
        <v>93</v>
      </c>
      <c r="B293" s="134">
        <v>7320</v>
      </c>
      <c r="C293" s="134">
        <v>34</v>
      </c>
      <c r="D293" s="133" t="s">
        <v>709</v>
      </c>
      <c r="E293" s="133" t="str">
        <f t="shared" si="20"/>
        <v>7320-34</v>
      </c>
      <c r="F293" s="147" t="str">
        <f t="shared" si="21"/>
        <v>AG ---AC -</v>
      </c>
      <c r="G293" s="134"/>
      <c r="H293" s="134"/>
      <c r="I293" s="143" t="str">
        <f t="shared" si="22"/>
        <v xml:space="preserve">- - - </v>
      </c>
      <c r="J293" s="134"/>
      <c r="K293" s="134"/>
      <c r="L293" s="134"/>
      <c r="M293" s="134"/>
      <c r="N293" s="143" t="str">
        <f t="shared" si="23"/>
        <v xml:space="preserve">  </v>
      </c>
      <c r="O293" s="134"/>
      <c r="P293" s="134"/>
      <c r="Q293" s="143" t="str">
        <f t="shared" si="24"/>
        <v xml:space="preserve">   </v>
      </c>
      <c r="R293" s="134"/>
      <c r="S293" s="134"/>
    </row>
    <row r="294" spans="1:19">
      <c r="A294" s="133" t="s">
        <v>93</v>
      </c>
      <c r="B294" s="134">
        <v>7320</v>
      </c>
      <c r="C294" s="134">
        <v>34.01</v>
      </c>
      <c r="D294" s="133" t="s">
        <v>286</v>
      </c>
      <c r="E294" s="133" t="str">
        <f t="shared" si="20"/>
        <v>7320-34.01</v>
      </c>
      <c r="F294" s="147" t="str">
        <f t="shared" si="21"/>
        <v>AG -3--AC -8</v>
      </c>
      <c r="G294" s="134" t="s">
        <v>703</v>
      </c>
      <c r="H294" s="134" t="s">
        <v>704</v>
      </c>
      <c r="I294" s="143" t="str">
        <f t="shared" si="22"/>
        <v xml:space="preserve">CT- - M- </v>
      </c>
      <c r="J294" s="134" t="s">
        <v>695</v>
      </c>
      <c r="K294" s="134"/>
      <c r="L294" s="134" t="s">
        <v>705</v>
      </c>
      <c r="M294" s="134"/>
      <c r="N294" s="143" t="str">
        <f t="shared" si="23"/>
        <v xml:space="preserve">O  </v>
      </c>
      <c r="O294" s="134" t="s">
        <v>699</v>
      </c>
      <c r="P294" s="134"/>
      <c r="Q294" s="143" t="str">
        <f t="shared" si="24"/>
        <v xml:space="preserve">F   </v>
      </c>
      <c r="R294" s="134" t="s">
        <v>557</v>
      </c>
      <c r="S294" s="134"/>
    </row>
    <row r="295" spans="1:19">
      <c r="A295" s="133" t="s">
        <v>93</v>
      </c>
      <c r="B295" s="134">
        <v>7320</v>
      </c>
      <c r="C295" s="134">
        <v>34.03</v>
      </c>
      <c r="D295" s="133" t="s">
        <v>234</v>
      </c>
      <c r="E295" s="133" t="str">
        <f t="shared" si="20"/>
        <v>7320-34.03</v>
      </c>
      <c r="F295" s="147" t="str">
        <f t="shared" si="21"/>
        <v>AG -3--AC -</v>
      </c>
      <c r="G295" s="134" t="s">
        <v>703</v>
      </c>
      <c r="H295" s="134"/>
      <c r="I295" s="143" t="str">
        <f t="shared" si="22"/>
        <v xml:space="preserve">- E- - </v>
      </c>
      <c r="J295" s="134"/>
      <c r="K295" s="134" t="s">
        <v>696</v>
      </c>
      <c r="L295" s="134"/>
      <c r="M295" s="134"/>
      <c r="N295" s="143" t="str">
        <f t="shared" si="23"/>
        <v xml:space="preserve">O  </v>
      </c>
      <c r="O295" s="134" t="s">
        <v>699</v>
      </c>
      <c r="P295" s="134"/>
      <c r="Q295" s="143" t="str">
        <f t="shared" si="24"/>
        <v xml:space="preserve">F   </v>
      </c>
      <c r="R295" s="134" t="s">
        <v>557</v>
      </c>
      <c r="S295" s="134"/>
    </row>
    <row r="296" spans="1:19">
      <c r="A296" s="133" t="s">
        <v>93</v>
      </c>
      <c r="B296" s="134">
        <v>7320</v>
      </c>
      <c r="C296" s="134">
        <v>45</v>
      </c>
      <c r="D296" s="133" t="s">
        <v>785</v>
      </c>
      <c r="E296" s="133" t="str">
        <f t="shared" si="20"/>
        <v>7320-45</v>
      </c>
      <c r="F296" s="147" t="str">
        <f t="shared" si="21"/>
        <v>AG ---AC -</v>
      </c>
      <c r="G296" s="134"/>
      <c r="H296" s="134"/>
      <c r="I296" s="143" t="str">
        <f t="shared" si="22"/>
        <v xml:space="preserve">- - - </v>
      </c>
      <c r="J296" s="134"/>
      <c r="K296" s="134"/>
      <c r="L296" s="134"/>
      <c r="M296" s="134"/>
      <c r="N296" s="143" t="str">
        <f t="shared" si="23"/>
        <v xml:space="preserve">  </v>
      </c>
      <c r="O296" s="134"/>
      <c r="P296" s="134"/>
      <c r="Q296" s="143" t="str">
        <f t="shared" si="24"/>
        <v xml:space="preserve">   </v>
      </c>
      <c r="R296" s="134"/>
      <c r="S296" s="134"/>
    </row>
    <row r="297" spans="1:19">
      <c r="A297" s="133" t="s">
        <v>93</v>
      </c>
      <c r="B297" s="134">
        <v>7320</v>
      </c>
      <c r="C297" s="134">
        <v>45.01</v>
      </c>
      <c r="D297" s="133" t="s">
        <v>325</v>
      </c>
      <c r="E297" s="133" t="str">
        <f t="shared" si="20"/>
        <v>7320-45.01</v>
      </c>
      <c r="F297" s="147" t="str">
        <f t="shared" si="21"/>
        <v>AG -3--AC -2</v>
      </c>
      <c r="G297" s="134" t="s">
        <v>703</v>
      </c>
      <c r="H297" s="134" t="s">
        <v>808</v>
      </c>
      <c r="I297" s="143" t="str">
        <f t="shared" si="22"/>
        <v xml:space="preserve">- E- - </v>
      </c>
      <c r="J297" s="134"/>
      <c r="K297" s="134" t="s">
        <v>696</v>
      </c>
      <c r="L297" s="134"/>
      <c r="M297" s="134"/>
      <c r="N297" s="143" t="str">
        <f t="shared" si="23"/>
        <v xml:space="preserve">O  </v>
      </c>
      <c r="O297" s="134" t="s">
        <v>699</v>
      </c>
      <c r="P297" s="134"/>
      <c r="Q297" s="143" t="str">
        <f t="shared" si="24"/>
        <v xml:space="preserve">F   </v>
      </c>
      <c r="R297" s="134" t="s">
        <v>557</v>
      </c>
      <c r="S297" s="134"/>
    </row>
    <row r="298" spans="1:19">
      <c r="A298" s="133" t="s">
        <v>93</v>
      </c>
      <c r="B298" s="134">
        <v>7320</v>
      </c>
      <c r="C298" s="134">
        <v>45.06</v>
      </c>
      <c r="D298" s="133" t="s">
        <v>293</v>
      </c>
      <c r="E298" s="133" t="str">
        <f t="shared" si="20"/>
        <v>7320-45.06</v>
      </c>
      <c r="F298" s="147" t="str">
        <f t="shared" si="21"/>
        <v>AG -3--AC -2</v>
      </c>
      <c r="G298" s="134" t="s">
        <v>703</v>
      </c>
      <c r="H298" s="134" t="s">
        <v>808</v>
      </c>
      <c r="I298" s="143" t="str">
        <f t="shared" si="22"/>
        <v xml:space="preserve">- E- - </v>
      </c>
      <c r="J298" s="134"/>
      <c r="K298" s="134" t="s">
        <v>696</v>
      </c>
      <c r="L298" s="134"/>
      <c r="M298" s="134"/>
      <c r="N298" s="143" t="str">
        <f t="shared" si="23"/>
        <v xml:space="preserve">O  </v>
      </c>
      <c r="O298" s="134" t="s">
        <v>699</v>
      </c>
      <c r="P298" s="134"/>
      <c r="Q298" s="143" t="str">
        <f t="shared" si="24"/>
        <v xml:space="preserve">F   </v>
      </c>
      <c r="R298" s="134" t="s">
        <v>557</v>
      </c>
      <c r="S298" s="134"/>
    </row>
    <row r="299" spans="1:19">
      <c r="A299" s="133" t="s">
        <v>93</v>
      </c>
      <c r="B299" s="134">
        <v>7320</v>
      </c>
      <c r="C299" s="134">
        <v>45.11</v>
      </c>
      <c r="D299" s="133" t="s">
        <v>450</v>
      </c>
      <c r="E299" s="133" t="str">
        <f t="shared" si="20"/>
        <v>7320-45.11</v>
      </c>
      <c r="F299" s="147" t="str">
        <f t="shared" si="21"/>
        <v>AG -3--AC -8</v>
      </c>
      <c r="G299" s="134" t="s">
        <v>703</v>
      </c>
      <c r="H299" s="134" t="s">
        <v>704</v>
      </c>
      <c r="I299" s="143" t="str">
        <f t="shared" si="22"/>
        <v xml:space="preserve">CT- - M- </v>
      </c>
      <c r="J299" s="134" t="s">
        <v>695</v>
      </c>
      <c r="K299" s="134"/>
      <c r="L299" s="134" t="s">
        <v>705</v>
      </c>
      <c r="M299" s="134"/>
      <c r="N299" s="143" t="str">
        <f t="shared" si="23"/>
        <v xml:space="preserve">O  </v>
      </c>
      <c r="O299" s="134" t="s">
        <v>699</v>
      </c>
      <c r="P299" s="134"/>
      <c r="Q299" s="143" t="str">
        <f t="shared" si="24"/>
        <v xml:space="preserve">F   </v>
      </c>
      <c r="R299" s="134" t="s">
        <v>557</v>
      </c>
      <c r="S299" s="134"/>
    </row>
    <row r="300" spans="1:19">
      <c r="A300" s="133"/>
      <c r="B300" s="134"/>
      <c r="C300" s="134"/>
      <c r="D300" s="133"/>
      <c r="E300" s="133" t="str">
        <f t="shared" si="20"/>
        <v>-</v>
      </c>
      <c r="F300" s="147" t="str">
        <f t="shared" si="21"/>
        <v>AG ---AC -</v>
      </c>
      <c r="G300" s="134"/>
      <c r="H300" s="134"/>
      <c r="I300" s="143" t="str">
        <f t="shared" si="22"/>
        <v xml:space="preserve">- - - </v>
      </c>
      <c r="J300" s="134"/>
      <c r="K300" s="134"/>
      <c r="L300" s="134"/>
      <c r="M300" s="134"/>
      <c r="N300" s="143" t="str">
        <f t="shared" si="23"/>
        <v xml:space="preserve">  </v>
      </c>
      <c r="O300" s="134"/>
      <c r="P300" s="134"/>
      <c r="Q300" s="143" t="str">
        <f t="shared" si="24"/>
        <v xml:space="preserve">   </v>
      </c>
      <c r="R300" s="134"/>
      <c r="S300" s="134"/>
    </row>
    <row r="301" spans="1:19">
      <c r="A301" s="133" t="s">
        <v>97</v>
      </c>
      <c r="B301" s="134">
        <v>7321</v>
      </c>
      <c r="C301" s="134">
        <v>23</v>
      </c>
      <c r="D301" s="133" t="s">
        <v>723</v>
      </c>
      <c r="E301" s="133" t="str">
        <f t="shared" si="20"/>
        <v>7321-23</v>
      </c>
      <c r="F301" s="147" t="str">
        <f t="shared" si="21"/>
        <v>AG -3--AC -18</v>
      </c>
      <c r="G301" s="134" t="s">
        <v>703</v>
      </c>
      <c r="H301" s="134" t="s">
        <v>722</v>
      </c>
      <c r="I301" s="143" t="str">
        <f t="shared" si="22"/>
        <v>- - M- S</v>
      </c>
      <c r="J301" s="134"/>
      <c r="K301" s="134"/>
      <c r="L301" s="134" t="s">
        <v>705</v>
      </c>
      <c r="M301" s="134" t="s">
        <v>698</v>
      </c>
      <c r="N301" s="143" t="str">
        <f t="shared" si="23"/>
        <v xml:space="preserve">O  </v>
      </c>
      <c r="O301" s="134" t="s">
        <v>699</v>
      </c>
      <c r="P301" s="134"/>
      <c r="Q301" s="143" t="str">
        <f t="shared" si="24"/>
        <v xml:space="preserve">F   </v>
      </c>
      <c r="R301" s="134" t="s">
        <v>557</v>
      </c>
      <c r="S301" s="134"/>
    </row>
    <row r="302" spans="1:19">
      <c r="A302" s="133" t="s">
        <v>97</v>
      </c>
      <c r="B302" s="134">
        <v>7321</v>
      </c>
      <c r="C302" s="134">
        <v>34</v>
      </c>
      <c r="D302" s="133" t="s">
        <v>709</v>
      </c>
      <c r="E302" s="133" t="str">
        <f t="shared" si="20"/>
        <v>7321-34</v>
      </c>
      <c r="F302" s="147" t="str">
        <f t="shared" si="21"/>
        <v>AG ---AC -</v>
      </c>
      <c r="G302" s="134"/>
      <c r="H302" s="134"/>
      <c r="I302" s="143" t="str">
        <f t="shared" si="22"/>
        <v xml:space="preserve">- - - </v>
      </c>
      <c r="J302" s="134"/>
      <c r="K302" s="134"/>
      <c r="L302" s="134"/>
      <c r="M302" s="134"/>
      <c r="N302" s="143" t="str">
        <f t="shared" si="23"/>
        <v xml:space="preserve">  </v>
      </c>
      <c r="O302" s="134"/>
      <c r="P302" s="134"/>
      <c r="Q302" s="143" t="str">
        <f t="shared" si="24"/>
        <v xml:space="preserve">   </v>
      </c>
      <c r="R302" s="134"/>
      <c r="S302" s="134"/>
    </row>
    <row r="303" spans="1:19">
      <c r="A303" s="133" t="s">
        <v>97</v>
      </c>
      <c r="B303" s="134">
        <v>7321</v>
      </c>
      <c r="C303" s="134">
        <v>34.01</v>
      </c>
      <c r="D303" s="133" t="s">
        <v>286</v>
      </c>
      <c r="E303" s="133" t="str">
        <f t="shared" si="20"/>
        <v>7321-34.01</v>
      </c>
      <c r="F303" s="147" t="str">
        <f t="shared" si="21"/>
        <v>AG -3--AC -8</v>
      </c>
      <c r="G303" s="134" t="s">
        <v>703</v>
      </c>
      <c r="H303" s="134" t="s">
        <v>704</v>
      </c>
      <c r="I303" s="143" t="str">
        <f t="shared" si="22"/>
        <v xml:space="preserve">CT- - M- </v>
      </c>
      <c r="J303" s="134" t="s">
        <v>695</v>
      </c>
      <c r="K303" s="134"/>
      <c r="L303" s="134" t="s">
        <v>705</v>
      </c>
      <c r="M303" s="134"/>
      <c r="N303" s="143" t="str">
        <f t="shared" si="23"/>
        <v xml:space="preserve">O  </v>
      </c>
      <c r="O303" s="134" t="s">
        <v>699</v>
      </c>
      <c r="P303" s="134"/>
      <c r="Q303" s="143" t="str">
        <f t="shared" si="24"/>
        <v xml:space="preserve">F   </v>
      </c>
      <c r="R303" s="134" t="s">
        <v>557</v>
      </c>
      <c r="S303" s="134"/>
    </row>
    <row r="304" spans="1:19">
      <c r="A304" s="133" t="s">
        <v>97</v>
      </c>
      <c r="B304" s="134">
        <v>7321</v>
      </c>
      <c r="C304" s="134">
        <v>34.03</v>
      </c>
      <c r="D304" s="133" t="s">
        <v>234</v>
      </c>
      <c r="E304" s="133" t="str">
        <f t="shared" si="20"/>
        <v>7321-34.03</v>
      </c>
      <c r="F304" s="147" t="str">
        <f t="shared" si="21"/>
        <v>AG -3--AC -</v>
      </c>
      <c r="G304" s="134" t="s">
        <v>703</v>
      </c>
      <c r="H304" s="134"/>
      <c r="I304" s="143" t="str">
        <f t="shared" si="22"/>
        <v xml:space="preserve">- E- - </v>
      </c>
      <c r="J304" s="134"/>
      <c r="K304" s="134" t="s">
        <v>696</v>
      </c>
      <c r="L304" s="134"/>
      <c r="M304" s="134"/>
      <c r="N304" s="143" t="str">
        <f t="shared" si="23"/>
        <v xml:space="preserve">O  </v>
      </c>
      <c r="O304" s="134" t="s">
        <v>699</v>
      </c>
      <c r="P304" s="134"/>
      <c r="Q304" s="143" t="str">
        <f t="shared" si="24"/>
        <v xml:space="preserve">F   </v>
      </c>
      <c r="R304" s="134" t="s">
        <v>557</v>
      </c>
      <c r="S304" s="134"/>
    </row>
    <row r="305" spans="1:19">
      <c r="A305" s="133" t="s">
        <v>97</v>
      </c>
      <c r="B305" s="134">
        <v>7321</v>
      </c>
      <c r="C305" s="134">
        <v>45</v>
      </c>
      <c r="D305" s="133" t="s">
        <v>785</v>
      </c>
      <c r="E305" s="133" t="str">
        <f t="shared" si="20"/>
        <v>7321-45</v>
      </c>
      <c r="F305" s="147" t="str">
        <f t="shared" si="21"/>
        <v>AG ---AC -</v>
      </c>
      <c r="G305" s="134"/>
      <c r="H305" s="134"/>
      <c r="I305" s="143" t="str">
        <f t="shared" si="22"/>
        <v xml:space="preserve">- - - </v>
      </c>
      <c r="J305" s="134"/>
      <c r="K305" s="134"/>
      <c r="L305" s="134"/>
      <c r="M305" s="134"/>
      <c r="N305" s="143" t="str">
        <f t="shared" si="23"/>
        <v xml:space="preserve">  </v>
      </c>
      <c r="O305" s="134"/>
      <c r="P305" s="134"/>
      <c r="Q305" s="143" t="str">
        <f t="shared" si="24"/>
        <v xml:space="preserve">   </v>
      </c>
      <c r="R305" s="134"/>
      <c r="S305" s="134"/>
    </row>
    <row r="306" spans="1:19">
      <c r="A306" s="133" t="s">
        <v>97</v>
      </c>
      <c r="B306" s="134">
        <v>7321</v>
      </c>
      <c r="C306" s="134">
        <v>45.08</v>
      </c>
      <c r="D306" s="133" t="s">
        <v>509</v>
      </c>
      <c r="E306" s="133" t="str">
        <f t="shared" si="20"/>
        <v>7321-45.08</v>
      </c>
      <c r="F306" s="147" t="str">
        <f t="shared" si="21"/>
        <v>AG -4--AC -6</v>
      </c>
      <c r="G306" s="134" t="s">
        <v>864</v>
      </c>
      <c r="H306" s="134" t="s">
        <v>917</v>
      </c>
      <c r="I306" s="143" t="str">
        <f t="shared" si="22"/>
        <v xml:space="preserve">CT- - M- </v>
      </c>
      <c r="J306" s="134" t="s">
        <v>695</v>
      </c>
      <c r="K306" s="134"/>
      <c r="L306" s="134" t="s">
        <v>705</v>
      </c>
      <c r="M306" s="134"/>
      <c r="N306" s="143" t="str">
        <f t="shared" si="23"/>
        <v xml:space="preserve">O  </v>
      </c>
      <c r="O306" s="134" t="s">
        <v>699</v>
      </c>
      <c r="P306" s="134"/>
      <c r="Q306" s="143" t="str">
        <f t="shared" si="24"/>
        <v xml:space="preserve">F   </v>
      </c>
      <c r="R306" s="134" t="s">
        <v>557</v>
      </c>
      <c r="S306" s="134"/>
    </row>
    <row r="307" spans="1:19">
      <c r="A307" s="133" t="s">
        <v>97</v>
      </c>
      <c r="B307" s="134">
        <v>7321</v>
      </c>
      <c r="C307" s="134">
        <v>49</v>
      </c>
      <c r="D307" s="133" t="s">
        <v>796</v>
      </c>
      <c r="E307" s="133" t="str">
        <f t="shared" si="20"/>
        <v>7321-49</v>
      </c>
      <c r="F307" s="147" t="str">
        <f t="shared" si="21"/>
        <v>AG ---AC -</v>
      </c>
      <c r="G307" s="134"/>
      <c r="H307" s="134"/>
      <c r="I307" s="143" t="str">
        <f t="shared" si="22"/>
        <v xml:space="preserve">- - - </v>
      </c>
      <c r="J307" s="134"/>
      <c r="K307" s="134"/>
      <c r="L307" s="134"/>
      <c r="M307" s="134"/>
      <c r="N307" s="143" t="str">
        <f t="shared" si="23"/>
        <v xml:space="preserve">  </v>
      </c>
      <c r="O307" s="134"/>
      <c r="P307" s="134"/>
      <c r="Q307" s="143" t="str">
        <f t="shared" si="24"/>
        <v xml:space="preserve">   </v>
      </c>
      <c r="R307" s="134"/>
      <c r="S307" s="134"/>
    </row>
    <row r="308" spans="1:19">
      <c r="A308" s="133" t="s">
        <v>97</v>
      </c>
      <c r="B308" s="134">
        <v>7321</v>
      </c>
      <c r="C308" s="134">
        <v>49.01</v>
      </c>
      <c r="D308" s="133" t="s">
        <v>918</v>
      </c>
      <c r="E308" s="133" t="str">
        <f t="shared" si="20"/>
        <v>7321-49.01</v>
      </c>
      <c r="F308" s="147" t="str">
        <f t="shared" si="21"/>
        <v>AG -4--AC -6</v>
      </c>
      <c r="G308" s="134" t="s">
        <v>864</v>
      </c>
      <c r="H308" s="134" t="s">
        <v>917</v>
      </c>
      <c r="I308" s="143" t="str">
        <f t="shared" si="22"/>
        <v xml:space="preserve">CT- - M- </v>
      </c>
      <c r="J308" s="134" t="s">
        <v>695</v>
      </c>
      <c r="K308" s="134"/>
      <c r="L308" s="134" t="s">
        <v>705</v>
      </c>
      <c r="M308" s="134"/>
      <c r="N308" s="143" t="str">
        <f t="shared" si="23"/>
        <v xml:space="preserve">O  </v>
      </c>
      <c r="O308" s="134" t="s">
        <v>699</v>
      </c>
      <c r="P308" s="134"/>
      <c r="Q308" s="143" t="str">
        <f t="shared" si="24"/>
        <v xml:space="preserve">F   </v>
      </c>
      <c r="R308" s="134" t="s">
        <v>557</v>
      </c>
      <c r="S308" s="134"/>
    </row>
    <row r="309" spans="1:19">
      <c r="A309" s="133" t="s">
        <v>97</v>
      </c>
      <c r="B309" s="134">
        <v>7321</v>
      </c>
      <c r="C309" s="134">
        <v>49.03</v>
      </c>
      <c r="D309" s="133" t="s">
        <v>511</v>
      </c>
      <c r="E309" s="133" t="str">
        <f t="shared" si="20"/>
        <v>7321-49.03</v>
      </c>
      <c r="F309" s="147" t="str">
        <f t="shared" si="21"/>
        <v>AG -4--AC -6</v>
      </c>
      <c r="G309" s="134" t="s">
        <v>864</v>
      </c>
      <c r="H309" s="134" t="s">
        <v>917</v>
      </c>
      <c r="I309" s="143" t="str">
        <f t="shared" si="22"/>
        <v xml:space="preserve">CT- - M- </v>
      </c>
      <c r="J309" s="134" t="s">
        <v>695</v>
      </c>
      <c r="K309" s="134"/>
      <c r="L309" s="134" t="s">
        <v>705</v>
      </c>
      <c r="M309" s="134"/>
      <c r="N309" s="143" t="str">
        <f t="shared" si="23"/>
        <v xml:space="preserve">O  </v>
      </c>
      <c r="O309" s="134" t="s">
        <v>699</v>
      </c>
      <c r="P309" s="134"/>
      <c r="Q309" s="143" t="str">
        <f t="shared" si="24"/>
        <v xml:space="preserve">F   </v>
      </c>
      <c r="R309" s="134" t="s">
        <v>557</v>
      </c>
      <c r="S309" s="134"/>
    </row>
    <row r="310" spans="1:19">
      <c r="A310" s="133" t="s">
        <v>97</v>
      </c>
      <c r="B310" s="134">
        <v>7321</v>
      </c>
      <c r="C310" s="134">
        <v>49.04</v>
      </c>
      <c r="D310" s="133" t="s">
        <v>512</v>
      </c>
      <c r="E310" s="133" t="str">
        <f t="shared" si="20"/>
        <v>7321-49.04</v>
      </c>
      <c r="F310" s="147" t="str">
        <f t="shared" si="21"/>
        <v>AG -4--AC -6</v>
      </c>
      <c r="G310" s="134" t="s">
        <v>864</v>
      </c>
      <c r="H310" s="134" t="s">
        <v>917</v>
      </c>
      <c r="I310" s="143" t="str">
        <f t="shared" si="22"/>
        <v xml:space="preserve">CT- - M- </v>
      </c>
      <c r="J310" s="134" t="s">
        <v>695</v>
      </c>
      <c r="K310" s="134"/>
      <c r="L310" s="134" t="s">
        <v>705</v>
      </c>
      <c r="M310" s="134"/>
      <c r="N310" s="143" t="str">
        <f t="shared" si="23"/>
        <v xml:space="preserve">O  </v>
      </c>
      <c r="O310" s="134" t="s">
        <v>699</v>
      </c>
      <c r="P310" s="134"/>
      <c r="Q310" s="143" t="str">
        <f t="shared" si="24"/>
        <v xml:space="preserve">F   </v>
      </c>
      <c r="R310" s="134" t="s">
        <v>557</v>
      </c>
      <c r="S310" s="134"/>
    </row>
    <row r="311" spans="1:19">
      <c r="A311" s="133"/>
      <c r="B311" s="134"/>
      <c r="C311" s="134"/>
      <c r="D311" s="133"/>
      <c r="E311" s="133" t="str">
        <f t="shared" si="20"/>
        <v>-</v>
      </c>
      <c r="F311" s="147" t="str">
        <f t="shared" si="21"/>
        <v>AG ---AC -</v>
      </c>
      <c r="G311" s="134"/>
      <c r="H311" s="134"/>
      <c r="I311" s="143" t="str">
        <f t="shared" si="22"/>
        <v xml:space="preserve">- - - </v>
      </c>
      <c r="J311" s="134"/>
      <c r="K311" s="134"/>
      <c r="L311" s="134"/>
      <c r="M311" s="134"/>
      <c r="N311" s="143" t="str">
        <f t="shared" si="23"/>
        <v xml:space="preserve">  </v>
      </c>
      <c r="O311" s="134"/>
      <c r="P311" s="134"/>
      <c r="Q311" s="143" t="str">
        <f t="shared" si="24"/>
        <v xml:space="preserve">   </v>
      </c>
      <c r="R311" s="134"/>
      <c r="S311" s="134"/>
    </row>
    <row r="312" spans="1:19">
      <c r="A312" s="133" t="s">
        <v>919</v>
      </c>
      <c r="B312" s="134">
        <v>7322</v>
      </c>
      <c r="C312" s="134">
        <v>23</v>
      </c>
      <c r="D312" s="133" t="s">
        <v>723</v>
      </c>
      <c r="E312" s="133" t="str">
        <f t="shared" si="20"/>
        <v>7322-23</v>
      </c>
      <c r="F312" s="147" t="str">
        <f t="shared" si="21"/>
        <v>AG -3--AC -18</v>
      </c>
      <c r="G312" s="134" t="s">
        <v>703</v>
      </c>
      <c r="H312" s="134" t="s">
        <v>722</v>
      </c>
      <c r="I312" s="143" t="str">
        <f t="shared" si="22"/>
        <v>- - M- S</v>
      </c>
      <c r="J312" s="134"/>
      <c r="K312" s="134"/>
      <c r="L312" s="134" t="s">
        <v>705</v>
      </c>
      <c r="M312" s="134" t="s">
        <v>698</v>
      </c>
      <c r="N312" s="143" t="str">
        <f t="shared" si="23"/>
        <v xml:space="preserve">O  </v>
      </c>
      <c r="O312" s="134" t="s">
        <v>699</v>
      </c>
      <c r="P312" s="134"/>
      <c r="Q312" s="143" t="str">
        <f t="shared" si="24"/>
        <v xml:space="preserve">F   </v>
      </c>
      <c r="R312" s="134" t="s">
        <v>557</v>
      </c>
      <c r="S312" s="134"/>
    </row>
    <row r="313" spans="1:19">
      <c r="A313" s="133" t="s">
        <v>919</v>
      </c>
      <c r="B313" s="134">
        <v>7322</v>
      </c>
      <c r="C313" s="134" t="s">
        <v>712</v>
      </c>
      <c r="D313" s="133" t="s">
        <v>709</v>
      </c>
      <c r="E313" s="133" t="str">
        <f t="shared" si="20"/>
        <v>7322-34</v>
      </c>
      <c r="F313" s="147" t="str">
        <f t="shared" si="21"/>
        <v>AG ---AC -</v>
      </c>
      <c r="G313" s="134"/>
      <c r="H313" s="134"/>
      <c r="I313" s="143" t="str">
        <f t="shared" si="22"/>
        <v xml:space="preserve">- - - </v>
      </c>
      <c r="J313" s="134"/>
      <c r="K313" s="134"/>
      <c r="L313" s="134"/>
      <c r="M313" s="134"/>
      <c r="N313" s="143" t="str">
        <f t="shared" si="23"/>
        <v xml:space="preserve">  </v>
      </c>
      <c r="O313" s="134"/>
      <c r="P313" s="134"/>
      <c r="Q313" s="143" t="str">
        <f t="shared" si="24"/>
        <v xml:space="preserve">   </v>
      </c>
      <c r="R313" s="134"/>
      <c r="S313" s="134"/>
    </row>
    <row r="314" spans="1:19">
      <c r="A314" s="133" t="s">
        <v>919</v>
      </c>
      <c r="B314" s="134">
        <v>7322</v>
      </c>
      <c r="C314" s="134" t="s">
        <v>678</v>
      </c>
      <c r="D314" s="133" t="s">
        <v>286</v>
      </c>
      <c r="E314" s="133" t="str">
        <f t="shared" si="20"/>
        <v>7322-34.01</v>
      </c>
      <c r="F314" s="147" t="str">
        <f t="shared" si="21"/>
        <v>AG -3--AC -8</v>
      </c>
      <c r="G314" s="134" t="s">
        <v>703</v>
      </c>
      <c r="H314" s="134" t="s">
        <v>704</v>
      </c>
      <c r="I314" s="143" t="str">
        <f t="shared" si="22"/>
        <v xml:space="preserve">CT- - M- </v>
      </c>
      <c r="J314" s="134" t="s">
        <v>695</v>
      </c>
      <c r="K314" s="134"/>
      <c r="L314" s="134" t="s">
        <v>705</v>
      </c>
      <c r="M314" s="134"/>
      <c r="N314" s="143" t="str">
        <f t="shared" si="23"/>
        <v xml:space="preserve">O  </v>
      </c>
      <c r="O314" s="134" t="s">
        <v>699</v>
      </c>
      <c r="P314" s="134"/>
      <c r="Q314" s="143" t="str">
        <f t="shared" si="24"/>
        <v xml:space="preserve">F   </v>
      </c>
      <c r="R314" s="134" t="s">
        <v>557</v>
      </c>
      <c r="S314" s="134"/>
    </row>
    <row r="315" spans="1:19">
      <c r="A315" s="133" t="s">
        <v>919</v>
      </c>
      <c r="B315" s="134">
        <v>7322</v>
      </c>
      <c r="C315" s="134" t="s">
        <v>657</v>
      </c>
      <c r="D315" s="133" t="s">
        <v>234</v>
      </c>
      <c r="E315" s="133" t="str">
        <f t="shared" si="20"/>
        <v>7322-34.03</v>
      </c>
      <c r="F315" s="147" t="str">
        <f t="shared" si="21"/>
        <v>AG -3--AC -</v>
      </c>
      <c r="G315" s="134" t="s">
        <v>703</v>
      </c>
      <c r="H315" s="134"/>
      <c r="I315" s="143" t="str">
        <f t="shared" si="22"/>
        <v xml:space="preserve">- E- - </v>
      </c>
      <c r="J315" s="134"/>
      <c r="K315" s="134" t="s">
        <v>696</v>
      </c>
      <c r="L315" s="134"/>
      <c r="M315" s="134"/>
      <c r="N315" s="143" t="str">
        <f t="shared" si="23"/>
        <v xml:space="preserve">O  </v>
      </c>
      <c r="O315" s="134" t="s">
        <v>699</v>
      </c>
      <c r="P315" s="134"/>
      <c r="Q315" s="143" t="str">
        <f t="shared" si="24"/>
        <v xml:space="preserve">F   </v>
      </c>
      <c r="R315" s="134" t="s">
        <v>557</v>
      </c>
      <c r="S315" s="134"/>
    </row>
    <row r="316" spans="1:19">
      <c r="A316" s="133" t="s">
        <v>919</v>
      </c>
      <c r="B316" s="134">
        <v>7322</v>
      </c>
      <c r="C316" s="134" t="s">
        <v>795</v>
      </c>
      <c r="D316" s="133" t="s">
        <v>796</v>
      </c>
      <c r="E316" s="133" t="str">
        <f t="shared" si="20"/>
        <v>7322-49</v>
      </c>
      <c r="F316" s="147" t="str">
        <f t="shared" si="21"/>
        <v>AG ---AC -</v>
      </c>
      <c r="G316" s="134"/>
      <c r="H316" s="134"/>
      <c r="I316" s="143" t="str">
        <f t="shared" si="22"/>
        <v xml:space="preserve">- - - </v>
      </c>
      <c r="J316" s="134"/>
      <c r="K316" s="134"/>
      <c r="L316" s="134"/>
      <c r="M316" s="134"/>
      <c r="N316" s="143" t="str">
        <f t="shared" si="23"/>
        <v xml:space="preserve">  </v>
      </c>
      <c r="O316" s="134"/>
      <c r="P316" s="134"/>
      <c r="Q316" s="143" t="str">
        <f t="shared" si="24"/>
        <v xml:space="preserve">   </v>
      </c>
      <c r="R316" s="134"/>
      <c r="S316" s="134"/>
    </row>
    <row r="317" spans="1:19">
      <c r="A317" s="133" t="s">
        <v>919</v>
      </c>
      <c r="B317" s="134">
        <v>7322</v>
      </c>
      <c r="C317" s="134" t="s">
        <v>920</v>
      </c>
      <c r="D317" s="133" t="s">
        <v>514</v>
      </c>
      <c r="E317" s="133" t="str">
        <f t="shared" si="20"/>
        <v>7322-49.02</v>
      </c>
      <c r="F317" s="147" t="str">
        <f t="shared" si="21"/>
        <v>AG -4--AC -6</v>
      </c>
      <c r="G317" s="134" t="s">
        <v>864</v>
      </c>
      <c r="H317" s="134" t="s">
        <v>917</v>
      </c>
      <c r="I317" s="143" t="str">
        <f t="shared" si="22"/>
        <v xml:space="preserve">CT- - M- </v>
      </c>
      <c r="J317" s="134" t="s">
        <v>695</v>
      </c>
      <c r="K317" s="134"/>
      <c r="L317" s="134" t="s">
        <v>705</v>
      </c>
      <c r="M317" s="134"/>
      <c r="N317" s="143" t="str">
        <f t="shared" si="23"/>
        <v xml:space="preserve">O  </v>
      </c>
      <c r="O317" s="134" t="s">
        <v>699</v>
      </c>
      <c r="P317" s="134"/>
      <c r="Q317" s="143" t="str">
        <f t="shared" si="24"/>
        <v xml:space="preserve">F   </v>
      </c>
      <c r="R317" s="134" t="s">
        <v>557</v>
      </c>
      <c r="S317" s="134"/>
    </row>
    <row r="318" spans="1:19">
      <c r="A318" s="133" t="s">
        <v>919</v>
      </c>
      <c r="B318" s="134">
        <v>7322</v>
      </c>
      <c r="C318" s="134" t="s">
        <v>921</v>
      </c>
      <c r="D318" s="133" t="s">
        <v>515</v>
      </c>
      <c r="E318" s="133" t="str">
        <f t="shared" si="20"/>
        <v>7322-49.12</v>
      </c>
      <c r="F318" s="147" t="str">
        <f t="shared" si="21"/>
        <v>AG -4--AC -6</v>
      </c>
      <c r="G318" s="134" t="s">
        <v>864</v>
      </c>
      <c r="H318" s="134" t="s">
        <v>917</v>
      </c>
      <c r="I318" s="143" t="str">
        <f t="shared" si="22"/>
        <v xml:space="preserve">CT- - M- </v>
      </c>
      <c r="J318" s="134" t="s">
        <v>695</v>
      </c>
      <c r="K318" s="134"/>
      <c r="L318" s="134" t="s">
        <v>705</v>
      </c>
      <c r="M318" s="134"/>
      <c r="N318" s="143" t="str">
        <f t="shared" si="23"/>
        <v xml:space="preserve">O  </v>
      </c>
      <c r="O318" s="134" t="s">
        <v>699</v>
      </c>
      <c r="P318" s="134"/>
      <c r="Q318" s="143" t="str">
        <f t="shared" si="24"/>
        <v xml:space="preserve">F   </v>
      </c>
      <c r="R318" s="134" t="s">
        <v>557</v>
      </c>
      <c r="S318" s="134"/>
    </row>
    <row r="319" spans="1:19">
      <c r="A319" s="133" t="s">
        <v>919</v>
      </c>
      <c r="B319" s="134">
        <v>7322</v>
      </c>
      <c r="C319" s="134" t="s">
        <v>922</v>
      </c>
      <c r="D319" s="133" t="s">
        <v>923</v>
      </c>
      <c r="E319" s="133" t="str">
        <f t="shared" si="20"/>
        <v>7322-49.15</v>
      </c>
      <c r="F319" s="147" t="str">
        <f t="shared" si="21"/>
        <v>AG -4--AC -6</v>
      </c>
      <c r="G319" s="134" t="s">
        <v>864</v>
      </c>
      <c r="H319" s="134" t="s">
        <v>917</v>
      </c>
      <c r="I319" s="143" t="str">
        <f t="shared" si="22"/>
        <v xml:space="preserve">CT- - M- </v>
      </c>
      <c r="J319" s="134" t="s">
        <v>695</v>
      </c>
      <c r="K319" s="134"/>
      <c r="L319" s="134" t="s">
        <v>705</v>
      </c>
      <c r="M319" s="134"/>
      <c r="N319" s="143" t="str">
        <f t="shared" si="23"/>
        <v xml:space="preserve">O  </v>
      </c>
      <c r="O319" s="134" t="s">
        <v>699</v>
      </c>
      <c r="P319" s="134"/>
      <c r="Q319" s="143" t="str">
        <f t="shared" si="24"/>
        <v xml:space="preserve">F   </v>
      </c>
      <c r="R319" s="134" t="s">
        <v>557</v>
      </c>
      <c r="S319" s="134"/>
    </row>
    <row r="320" spans="1:19">
      <c r="A320" s="133" t="s">
        <v>919</v>
      </c>
      <c r="B320" s="134">
        <v>7322</v>
      </c>
      <c r="C320" s="134" t="s">
        <v>924</v>
      </c>
      <c r="D320" s="133" t="s">
        <v>517</v>
      </c>
      <c r="E320" s="133" t="str">
        <f t="shared" si="20"/>
        <v>7322-49.22</v>
      </c>
      <c r="F320" s="147" t="str">
        <f t="shared" si="21"/>
        <v>AG -4--AC -6</v>
      </c>
      <c r="G320" s="134" t="s">
        <v>864</v>
      </c>
      <c r="H320" s="134" t="s">
        <v>917</v>
      </c>
      <c r="I320" s="143" t="str">
        <f t="shared" si="22"/>
        <v xml:space="preserve">CT- - M- </v>
      </c>
      <c r="J320" s="134" t="s">
        <v>695</v>
      </c>
      <c r="K320" s="134"/>
      <c r="L320" s="134" t="s">
        <v>705</v>
      </c>
      <c r="M320" s="134"/>
      <c r="N320" s="143" t="str">
        <f t="shared" si="23"/>
        <v xml:space="preserve">O  </v>
      </c>
      <c r="O320" s="134" t="s">
        <v>699</v>
      </c>
      <c r="P320" s="134"/>
      <c r="Q320" s="143" t="str">
        <f t="shared" si="24"/>
        <v xml:space="preserve">F   </v>
      </c>
      <c r="R320" s="134" t="s">
        <v>557</v>
      </c>
      <c r="S320" s="134"/>
    </row>
    <row r="321" spans="1:19">
      <c r="A321" s="133"/>
      <c r="B321" s="134"/>
      <c r="C321" s="134"/>
      <c r="D321" s="133"/>
      <c r="E321" s="133" t="str">
        <f t="shared" si="20"/>
        <v>-</v>
      </c>
      <c r="F321" s="147" t="str">
        <f t="shared" si="21"/>
        <v>AG ---AC -</v>
      </c>
      <c r="G321" s="134"/>
      <c r="H321" s="134"/>
      <c r="I321" s="143" t="str">
        <f t="shared" si="22"/>
        <v xml:space="preserve">- - - </v>
      </c>
      <c r="J321" s="134"/>
      <c r="K321" s="134"/>
      <c r="L321" s="134"/>
      <c r="M321" s="134"/>
      <c r="N321" s="143" t="str">
        <f t="shared" si="23"/>
        <v xml:space="preserve">  </v>
      </c>
      <c r="O321" s="134"/>
      <c r="P321" s="134"/>
      <c r="Q321" s="143" t="str">
        <f t="shared" si="24"/>
        <v xml:space="preserve">   </v>
      </c>
      <c r="R321" s="134"/>
      <c r="S321" s="134"/>
    </row>
    <row r="322" spans="1:19">
      <c r="A322" s="133" t="s">
        <v>94</v>
      </c>
      <c r="B322" s="134">
        <v>7323</v>
      </c>
      <c r="C322" s="134" t="s">
        <v>716</v>
      </c>
      <c r="D322" s="133" t="s">
        <v>717</v>
      </c>
      <c r="E322" s="133" t="str">
        <f t="shared" si="20"/>
        <v>7323-02</v>
      </c>
      <c r="F322" s="147" t="str">
        <f t="shared" si="21"/>
        <v>AG ---AC -</v>
      </c>
      <c r="G322" s="134"/>
      <c r="H322" s="134"/>
      <c r="I322" s="143" t="str">
        <f t="shared" si="22"/>
        <v xml:space="preserve">- - - </v>
      </c>
      <c r="J322" s="134"/>
      <c r="K322" s="134"/>
      <c r="L322" s="134"/>
      <c r="M322" s="134"/>
      <c r="N322" s="143" t="str">
        <f t="shared" si="23"/>
        <v xml:space="preserve">  </v>
      </c>
      <c r="O322" s="134"/>
      <c r="P322" s="134"/>
      <c r="Q322" s="143" t="str">
        <f t="shared" si="24"/>
        <v xml:space="preserve">   </v>
      </c>
      <c r="R322" s="134"/>
      <c r="S322" s="134"/>
    </row>
    <row r="323" spans="1:19">
      <c r="A323" s="133" t="s">
        <v>94</v>
      </c>
      <c r="B323" s="134">
        <v>7323</v>
      </c>
      <c r="C323" s="134" t="s">
        <v>925</v>
      </c>
      <c r="D323" s="133" t="s">
        <v>518</v>
      </c>
      <c r="E323" s="133" t="str">
        <f t="shared" si="20"/>
        <v>7323-02.17</v>
      </c>
      <c r="F323" s="147" t="str">
        <f t="shared" si="21"/>
        <v>AG -3--AC -8</v>
      </c>
      <c r="G323" s="134" t="s">
        <v>703</v>
      </c>
      <c r="H323" s="134" t="s">
        <v>704</v>
      </c>
      <c r="I323" s="143" t="str">
        <f t="shared" si="22"/>
        <v xml:space="preserve">CT- - M- </v>
      </c>
      <c r="J323" s="134" t="s">
        <v>695</v>
      </c>
      <c r="K323" s="134"/>
      <c r="L323" s="134" t="s">
        <v>705</v>
      </c>
      <c r="M323" s="134"/>
      <c r="N323" s="143" t="str">
        <f t="shared" si="23"/>
        <v xml:space="preserve">O  </v>
      </c>
      <c r="O323" s="134" t="s">
        <v>699</v>
      </c>
      <c r="P323" s="134"/>
      <c r="Q323" s="143" t="str">
        <f t="shared" si="24"/>
        <v xml:space="preserve">F   </v>
      </c>
      <c r="R323" s="134" t="s">
        <v>557</v>
      </c>
      <c r="S323" s="134"/>
    </row>
    <row r="324" spans="1:19">
      <c r="A324" s="133" t="s">
        <v>94</v>
      </c>
      <c r="B324" s="134">
        <v>7323</v>
      </c>
      <c r="C324" s="134" t="s">
        <v>712</v>
      </c>
      <c r="D324" s="133" t="s">
        <v>709</v>
      </c>
      <c r="E324" s="133" t="str">
        <f t="shared" si="20"/>
        <v>7323-34</v>
      </c>
      <c r="F324" s="147" t="str">
        <f t="shared" si="21"/>
        <v>AG ---AC -</v>
      </c>
      <c r="G324" s="134"/>
      <c r="H324" s="134"/>
      <c r="I324" s="143" t="str">
        <f t="shared" si="22"/>
        <v xml:space="preserve">- - - </v>
      </c>
      <c r="J324" s="134"/>
      <c r="K324" s="134"/>
      <c r="L324" s="134"/>
      <c r="M324" s="134"/>
      <c r="N324" s="143" t="str">
        <f t="shared" si="23"/>
        <v xml:space="preserve">  </v>
      </c>
      <c r="O324" s="134"/>
      <c r="P324" s="134"/>
      <c r="Q324" s="143" t="str">
        <f t="shared" si="24"/>
        <v xml:space="preserve">   </v>
      </c>
      <c r="R324" s="134"/>
      <c r="S324" s="134"/>
    </row>
    <row r="325" spans="1:19">
      <c r="A325" s="133" t="s">
        <v>94</v>
      </c>
      <c r="B325" s="134">
        <v>7323</v>
      </c>
      <c r="C325" s="134" t="s">
        <v>678</v>
      </c>
      <c r="D325" s="133" t="s">
        <v>286</v>
      </c>
      <c r="E325" s="133" t="str">
        <f t="shared" si="20"/>
        <v>7323-34.01</v>
      </c>
      <c r="F325" s="147" t="str">
        <f t="shared" si="21"/>
        <v>AG -3--AC -8</v>
      </c>
      <c r="G325" s="134" t="s">
        <v>703</v>
      </c>
      <c r="H325" s="134" t="s">
        <v>704</v>
      </c>
      <c r="I325" s="143" t="str">
        <f t="shared" si="22"/>
        <v xml:space="preserve">CT- - M- </v>
      </c>
      <c r="J325" s="134" t="s">
        <v>695</v>
      </c>
      <c r="K325" s="134"/>
      <c r="L325" s="134" t="s">
        <v>705</v>
      </c>
      <c r="M325" s="134"/>
      <c r="N325" s="143" t="str">
        <f t="shared" si="23"/>
        <v xml:space="preserve">O  </v>
      </c>
      <c r="O325" s="134" t="s">
        <v>699</v>
      </c>
      <c r="P325" s="134"/>
      <c r="Q325" s="143" t="str">
        <f t="shared" si="24"/>
        <v xml:space="preserve">F   </v>
      </c>
      <c r="R325" s="134" t="s">
        <v>557</v>
      </c>
      <c r="S325" s="134"/>
    </row>
    <row r="326" spans="1:19">
      <c r="A326" s="133" t="s">
        <v>94</v>
      </c>
      <c r="B326" s="134">
        <v>7323</v>
      </c>
      <c r="C326" s="134" t="s">
        <v>657</v>
      </c>
      <c r="D326" s="133" t="s">
        <v>234</v>
      </c>
      <c r="E326" s="133" t="str">
        <f t="shared" ref="E326:E389" si="25">CONCATENATE(B326,"-",C326)</f>
        <v>7323-34.03</v>
      </c>
      <c r="F326" s="147" t="str">
        <f t="shared" ref="F326:F389" si="26">CONCATENATE("AG"," -", G326,"--","AC -", H326)</f>
        <v>AG -3--AC -</v>
      </c>
      <c r="G326" s="134" t="s">
        <v>703</v>
      </c>
      <c r="H326" s="134"/>
      <c r="I326" s="143" t="str">
        <f t="shared" ref="I326:I389" si="27">CONCATENATE(J326,"- ",K326,"- ",L326,"- ",M326,)</f>
        <v xml:space="preserve">- E- - </v>
      </c>
      <c r="J326" s="134"/>
      <c r="K326" s="134" t="s">
        <v>696</v>
      </c>
      <c r="L326" s="134"/>
      <c r="M326" s="134"/>
      <c r="N326" s="143" t="str">
        <f t="shared" ref="N326:N389" si="28">CONCATENATE(O326,"  ",P326)</f>
        <v xml:space="preserve">O  </v>
      </c>
      <c r="O326" s="134" t="s">
        <v>699</v>
      </c>
      <c r="P326" s="134"/>
      <c r="Q326" s="143" t="str">
        <f t="shared" ref="Q326:Q389" si="29">CONCATENATE(R326,"   ",S326)</f>
        <v xml:space="preserve">F   </v>
      </c>
      <c r="R326" s="134" t="s">
        <v>557</v>
      </c>
      <c r="S326" s="134"/>
    </row>
    <row r="327" spans="1:19">
      <c r="A327" s="133" t="s">
        <v>94</v>
      </c>
      <c r="B327" s="134">
        <v>7323</v>
      </c>
      <c r="C327" s="134" t="s">
        <v>762</v>
      </c>
      <c r="D327" s="133" t="s">
        <v>710</v>
      </c>
      <c r="E327" s="133" t="str">
        <f t="shared" si="25"/>
        <v>7323-51</v>
      </c>
      <c r="F327" s="147" t="str">
        <f t="shared" si="26"/>
        <v>AG ---AC -</v>
      </c>
      <c r="G327" s="134"/>
      <c r="H327" s="134"/>
      <c r="I327" s="143" t="str">
        <f t="shared" si="27"/>
        <v xml:space="preserve">- - - </v>
      </c>
      <c r="J327" s="134"/>
      <c r="K327" s="134"/>
      <c r="L327" s="134"/>
      <c r="M327" s="134"/>
      <c r="N327" s="143" t="str">
        <f t="shared" si="28"/>
        <v xml:space="preserve">  </v>
      </c>
      <c r="O327" s="134"/>
      <c r="P327" s="134"/>
      <c r="Q327" s="143" t="str">
        <f t="shared" si="29"/>
        <v xml:space="preserve">   </v>
      </c>
      <c r="R327" s="134"/>
      <c r="S327" s="134"/>
    </row>
    <row r="328" spans="1:19">
      <c r="A328" s="133" t="s">
        <v>94</v>
      </c>
      <c r="B328" s="134">
        <v>7323</v>
      </c>
      <c r="C328" s="134">
        <v>51.04</v>
      </c>
      <c r="D328" s="133" t="s">
        <v>519</v>
      </c>
      <c r="E328" s="133" t="str">
        <f t="shared" si="25"/>
        <v>7323-51.04</v>
      </c>
      <c r="F328" s="147" t="str">
        <f t="shared" si="26"/>
        <v>AG -3--AC -8</v>
      </c>
      <c r="G328" s="134" t="s">
        <v>703</v>
      </c>
      <c r="H328" s="134" t="s">
        <v>704</v>
      </c>
      <c r="I328" s="143" t="str">
        <f t="shared" si="27"/>
        <v xml:space="preserve">CT- - M- </v>
      </c>
      <c r="J328" s="134" t="s">
        <v>695</v>
      </c>
      <c r="K328" s="134"/>
      <c r="L328" s="134" t="s">
        <v>705</v>
      </c>
      <c r="M328" s="134"/>
      <c r="N328" s="143" t="str">
        <f t="shared" si="28"/>
        <v xml:space="preserve">O  </v>
      </c>
      <c r="O328" s="134" t="s">
        <v>699</v>
      </c>
      <c r="P328" s="134"/>
      <c r="Q328" s="143" t="str">
        <f t="shared" si="29"/>
        <v xml:space="preserve">F   </v>
      </c>
      <c r="R328" s="134" t="s">
        <v>557</v>
      </c>
      <c r="S328" s="134"/>
    </row>
    <row r="329" spans="1:19">
      <c r="A329" s="133"/>
      <c r="B329" s="134"/>
      <c r="C329" s="134"/>
      <c r="D329" s="133"/>
      <c r="E329" s="133" t="str">
        <f t="shared" si="25"/>
        <v>-</v>
      </c>
      <c r="F329" s="147" t="str">
        <f t="shared" si="26"/>
        <v>AG ---AC -</v>
      </c>
      <c r="G329" s="134"/>
      <c r="H329" s="134"/>
      <c r="I329" s="143" t="str">
        <f t="shared" si="27"/>
        <v xml:space="preserve">- - - </v>
      </c>
      <c r="J329" s="134"/>
      <c r="K329" s="134"/>
      <c r="L329" s="134"/>
      <c r="M329" s="134"/>
      <c r="N329" s="143" t="str">
        <f t="shared" si="28"/>
        <v xml:space="preserve">  </v>
      </c>
      <c r="O329" s="134"/>
      <c r="P329" s="134"/>
      <c r="Q329" s="143" t="str">
        <f t="shared" si="29"/>
        <v xml:space="preserve">   </v>
      </c>
      <c r="R329" s="134"/>
      <c r="S329" s="134"/>
    </row>
    <row r="330" spans="1:19">
      <c r="A330" s="133" t="s">
        <v>926</v>
      </c>
      <c r="B330" s="134">
        <v>7324</v>
      </c>
      <c r="C330" s="134">
        <v>34</v>
      </c>
      <c r="D330" s="133" t="s">
        <v>709</v>
      </c>
      <c r="E330" s="133" t="str">
        <f t="shared" si="25"/>
        <v>7324-34</v>
      </c>
      <c r="F330" s="147" t="str">
        <f t="shared" si="26"/>
        <v>AG ---AC -</v>
      </c>
      <c r="G330" s="134"/>
      <c r="H330" s="134"/>
      <c r="I330" s="143" t="str">
        <f t="shared" si="27"/>
        <v xml:space="preserve">- - - </v>
      </c>
      <c r="J330" s="134"/>
      <c r="K330" s="134"/>
      <c r="L330" s="134"/>
      <c r="M330" s="134"/>
      <c r="N330" s="143" t="str">
        <f t="shared" si="28"/>
        <v xml:space="preserve">  </v>
      </c>
      <c r="O330" s="134"/>
      <c r="P330" s="134"/>
      <c r="Q330" s="143" t="str">
        <f t="shared" si="29"/>
        <v xml:space="preserve">   </v>
      </c>
      <c r="R330" s="134"/>
      <c r="S330" s="134"/>
    </row>
    <row r="331" spans="1:19">
      <c r="A331" s="133" t="s">
        <v>926</v>
      </c>
      <c r="B331" s="134">
        <v>7324</v>
      </c>
      <c r="C331" s="134">
        <v>34.03</v>
      </c>
      <c r="D331" s="133" t="s">
        <v>234</v>
      </c>
      <c r="E331" s="133" t="str">
        <f t="shared" si="25"/>
        <v>7324-34.03</v>
      </c>
      <c r="F331" s="147" t="str">
        <f t="shared" si="26"/>
        <v>AG -3--AC -</v>
      </c>
      <c r="G331" s="134" t="s">
        <v>703</v>
      </c>
      <c r="H331" s="134"/>
      <c r="I331" s="143" t="str">
        <f t="shared" si="27"/>
        <v xml:space="preserve">- E- - </v>
      </c>
      <c r="J331" s="134"/>
      <c r="K331" s="134" t="s">
        <v>696</v>
      </c>
      <c r="L331" s="134"/>
      <c r="M331" s="134"/>
      <c r="N331" s="143" t="str">
        <f t="shared" si="28"/>
        <v xml:space="preserve">O  </v>
      </c>
      <c r="O331" s="134" t="s">
        <v>699</v>
      </c>
      <c r="P331" s="134"/>
      <c r="Q331" s="143" t="str">
        <f t="shared" si="29"/>
        <v xml:space="preserve">F   </v>
      </c>
      <c r="R331" s="134" t="s">
        <v>557</v>
      </c>
      <c r="S331" s="134"/>
    </row>
    <row r="332" spans="1:19">
      <c r="A332" s="133" t="s">
        <v>926</v>
      </c>
      <c r="B332" s="134">
        <v>7324</v>
      </c>
      <c r="C332" s="134">
        <v>51</v>
      </c>
      <c r="D332" s="133" t="s">
        <v>710</v>
      </c>
      <c r="E332" s="133" t="str">
        <f t="shared" si="25"/>
        <v>7324-51</v>
      </c>
      <c r="F332" s="147" t="str">
        <f t="shared" si="26"/>
        <v>AG ---AC -</v>
      </c>
      <c r="G332" s="134"/>
      <c r="H332" s="134"/>
      <c r="I332" s="143" t="str">
        <f t="shared" si="27"/>
        <v xml:space="preserve">- - - </v>
      </c>
      <c r="J332" s="134"/>
      <c r="K332" s="134"/>
      <c r="L332" s="134"/>
      <c r="M332" s="134"/>
      <c r="N332" s="143" t="str">
        <f t="shared" si="28"/>
        <v xml:space="preserve">  </v>
      </c>
      <c r="O332" s="134"/>
      <c r="P332" s="134"/>
      <c r="Q332" s="143" t="str">
        <f t="shared" si="29"/>
        <v xml:space="preserve">   </v>
      </c>
      <c r="R332" s="134"/>
      <c r="S332" s="134"/>
    </row>
    <row r="333" spans="1:19">
      <c r="A333" s="133" t="s">
        <v>926</v>
      </c>
      <c r="B333" s="134">
        <v>7324</v>
      </c>
      <c r="C333" s="134">
        <v>51.01</v>
      </c>
      <c r="D333" s="133" t="s">
        <v>927</v>
      </c>
      <c r="E333" s="133" t="str">
        <f t="shared" si="25"/>
        <v>7324-51.01</v>
      </c>
      <c r="F333" s="147" t="str">
        <f t="shared" si="26"/>
        <v>AG -5--AC -6</v>
      </c>
      <c r="G333" s="134" t="s">
        <v>839</v>
      </c>
      <c r="H333" s="134" t="s">
        <v>917</v>
      </c>
      <c r="I333" s="143" t="str">
        <f t="shared" si="27"/>
        <v xml:space="preserve">CT- - M- </v>
      </c>
      <c r="J333" s="134" t="s">
        <v>695</v>
      </c>
      <c r="K333" s="134"/>
      <c r="L333" s="134" t="s">
        <v>705</v>
      </c>
      <c r="M333" s="134"/>
      <c r="N333" s="143" t="str">
        <f t="shared" si="28"/>
        <v xml:space="preserve">O  </v>
      </c>
      <c r="O333" s="134" t="s">
        <v>699</v>
      </c>
      <c r="P333" s="134"/>
      <c r="Q333" s="143" t="str">
        <f t="shared" si="29"/>
        <v xml:space="preserve">F   </v>
      </c>
      <c r="R333" s="134" t="s">
        <v>557</v>
      </c>
      <c r="S333" s="134"/>
    </row>
    <row r="334" spans="1:19">
      <c r="A334" s="133"/>
      <c r="B334" s="134"/>
      <c r="C334" s="134"/>
      <c r="D334" s="133"/>
      <c r="E334" s="133" t="str">
        <f t="shared" si="25"/>
        <v>-</v>
      </c>
      <c r="F334" s="147" t="str">
        <f t="shared" si="26"/>
        <v>AG ---AC -</v>
      </c>
      <c r="G334" s="134"/>
      <c r="H334" s="134"/>
      <c r="I334" s="143" t="str">
        <f t="shared" si="27"/>
        <v xml:space="preserve">- - - </v>
      </c>
      <c r="J334" s="134"/>
      <c r="K334" s="134"/>
      <c r="L334" s="134"/>
      <c r="M334" s="134"/>
      <c r="N334" s="143" t="str">
        <f t="shared" si="28"/>
        <v xml:space="preserve">  </v>
      </c>
      <c r="O334" s="134"/>
      <c r="P334" s="134"/>
      <c r="Q334" s="143" t="str">
        <f t="shared" si="29"/>
        <v xml:space="preserve">   </v>
      </c>
      <c r="R334" s="134"/>
      <c r="S334" s="134"/>
    </row>
    <row r="335" spans="1:19">
      <c r="A335" s="133" t="s">
        <v>928</v>
      </c>
      <c r="B335" s="134">
        <v>7400</v>
      </c>
      <c r="C335" s="134" t="s">
        <v>716</v>
      </c>
      <c r="D335" s="133" t="s">
        <v>717</v>
      </c>
      <c r="E335" s="133" t="str">
        <f t="shared" si="25"/>
        <v>7400-02</v>
      </c>
      <c r="F335" s="147" t="str">
        <f t="shared" si="26"/>
        <v>AG ---AC -</v>
      </c>
      <c r="G335" s="134"/>
      <c r="H335" s="134"/>
      <c r="I335" s="143" t="str">
        <f t="shared" si="27"/>
        <v xml:space="preserve">- - - </v>
      </c>
      <c r="J335" s="134"/>
      <c r="K335" s="134"/>
      <c r="L335" s="134"/>
      <c r="M335" s="134"/>
      <c r="N335" s="143" t="str">
        <f t="shared" si="28"/>
        <v xml:space="preserve">  </v>
      </c>
      <c r="O335" s="134"/>
      <c r="P335" s="134"/>
      <c r="Q335" s="143" t="str">
        <f t="shared" si="29"/>
        <v xml:space="preserve">   </v>
      </c>
      <c r="R335" s="134"/>
      <c r="S335" s="134"/>
    </row>
    <row r="336" spans="1:19">
      <c r="A336" s="133" t="s">
        <v>928</v>
      </c>
      <c r="B336" s="134">
        <v>7400</v>
      </c>
      <c r="C336" s="134" t="s">
        <v>929</v>
      </c>
      <c r="D336" s="133" t="s">
        <v>930</v>
      </c>
      <c r="E336" s="133" t="str">
        <f t="shared" si="25"/>
        <v>7400-02.16</v>
      </c>
      <c r="F336" s="147" t="str">
        <f t="shared" si="26"/>
        <v>AG -3--AC -8</v>
      </c>
      <c r="G336" s="134" t="s">
        <v>703</v>
      </c>
      <c r="H336" s="134" t="s">
        <v>704</v>
      </c>
      <c r="I336" s="143" t="str">
        <f t="shared" si="27"/>
        <v xml:space="preserve">CT- - M- </v>
      </c>
      <c r="J336" s="134" t="s">
        <v>695</v>
      </c>
      <c r="K336" s="134"/>
      <c r="L336" s="134" t="s">
        <v>705</v>
      </c>
      <c r="M336" s="134"/>
      <c r="N336" s="143" t="str">
        <f t="shared" si="28"/>
        <v xml:space="preserve">O  </v>
      </c>
      <c r="O336" s="134" t="s">
        <v>699</v>
      </c>
      <c r="P336" s="134"/>
      <c r="Q336" s="143" t="str">
        <f t="shared" si="29"/>
        <v xml:space="preserve">F   </v>
      </c>
      <c r="R336" s="134" t="s">
        <v>557</v>
      </c>
      <c r="S336" s="134"/>
    </row>
    <row r="337" spans="1:19">
      <c r="A337" s="133" t="s">
        <v>928</v>
      </c>
      <c r="B337" s="134">
        <v>7400</v>
      </c>
      <c r="C337" s="134" t="s">
        <v>615</v>
      </c>
      <c r="D337" s="133" t="s">
        <v>806</v>
      </c>
      <c r="E337" s="133" t="str">
        <f t="shared" si="25"/>
        <v>7400-13</v>
      </c>
      <c r="F337" s="147" t="str">
        <f t="shared" si="26"/>
        <v>AG ---AC -</v>
      </c>
      <c r="G337" s="134"/>
      <c r="H337" s="134"/>
      <c r="I337" s="143" t="str">
        <f t="shared" si="27"/>
        <v xml:space="preserve">- - - </v>
      </c>
      <c r="J337" s="134"/>
      <c r="K337" s="134"/>
      <c r="L337" s="134"/>
      <c r="M337" s="134"/>
      <c r="N337" s="143" t="str">
        <f t="shared" si="28"/>
        <v xml:space="preserve">  </v>
      </c>
      <c r="O337" s="134"/>
      <c r="P337" s="134"/>
      <c r="Q337" s="143" t="str">
        <f t="shared" si="29"/>
        <v xml:space="preserve">   </v>
      </c>
      <c r="R337" s="134"/>
      <c r="S337" s="134"/>
    </row>
    <row r="338" spans="1:19">
      <c r="A338" s="133" t="s">
        <v>928</v>
      </c>
      <c r="B338" s="134">
        <v>7400</v>
      </c>
      <c r="C338" s="134" t="s">
        <v>807</v>
      </c>
      <c r="D338" s="133" t="s">
        <v>311</v>
      </c>
      <c r="E338" s="133" t="str">
        <f t="shared" si="25"/>
        <v>7400-13.01</v>
      </c>
      <c r="F338" s="147" t="str">
        <f t="shared" si="26"/>
        <v>AG -3--AC -</v>
      </c>
      <c r="G338" s="134" t="s">
        <v>703</v>
      </c>
      <c r="H338" s="134"/>
      <c r="I338" s="143" t="str">
        <f t="shared" si="27"/>
        <v xml:space="preserve">- E- - </v>
      </c>
      <c r="J338" s="134"/>
      <c r="K338" s="134" t="s">
        <v>696</v>
      </c>
      <c r="L338" s="134"/>
      <c r="M338" s="134"/>
      <c r="N338" s="143" t="str">
        <f t="shared" si="28"/>
        <v xml:space="preserve">O  </v>
      </c>
      <c r="O338" s="134" t="s">
        <v>699</v>
      </c>
      <c r="P338" s="134"/>
      <c r="Q338" s="143" t="str">
        <f t="shared" si="29"/>
        <v xml:space="preserve">F   </v>
      </c>
      <c r="R338" s="134" t="s">
        <v>557</v>
      </c>
      <c r="S338" s="134"/>
    </row>
    <row r="339" spans="1:19">
      <c r="A339" s="133" t="s">
        <v>928</v>
      </c>
      <c r="B339" s="134">
        <v>7400</v>
      </c>
      <c r="C339" s="134" t="s">
        <v>680</v>
      </c>
      <c r="D339" s="133" t="s">
        <v>723</v>
      </c>
      <c r="E339" s="133" t="str">
        <f t="shared" si="25"/>
        <v>7400-23</v>
      </c>
      <c r="F339" s="147" t="str">
        <f t="shared" si="26"/>
        <v>AG -3--AC -18</v>
      </c>
      <c r="G339" s="134" t="s">
        <v>703</v>
      </c>
      <c r="H339" s="134" t="s">
        <v>722</v>
      </c>
      <c r="I339" s="143" t="str">
        <f t="shared" si="27"/>
        <v>- - M- S</v>
      </c>
      <c r="J339" s="134"/>
      <c r="K339" s="134"/>
      <c r="L339" s="134" t="s">
        <v>705</v>
      </c>
      <c r="M339" s="134" t="s">
        <v>698</v>
      </c>
      <c r="N339" s="143" t="str">
        <f t="shared" si="28"/>
        <v xml:space="preserve">O  </v>
      </c>
      <c r="O339" s="134" t="s">
        <v>699</v>
      </c>
      <c r="P339" s="134"/>
      <c r="Q339" s="143" t="str">
        <f t="shared" si="29"/>
        <v xml:space="preserve">F   </v>
      </c>
      <c r="R339" s="134" t="s">
        <v>557</v>
      </c>
      <c r="S339" s="134"/>
    </row>
    <row r="340" spans="1:19">
      <c r="A340" s="133" t="s">
        <v>928</v>
      </c>
      <c r="B340" s="134">
        <v>7400</v>
      </c>
      <c r="C340" s="134" t="s">
        <v>712</v>
      </c>
      <c r="D340" s="133" t="s">
        <v>709</v>
      </c>
      <c r="E340" s="133" t="str">
        <f t="shared" si="25"/>
        <v>7400-34</v>
      </c>
      <c r="F340" s="147" t="str">
        <f t="shared" si="26"/>
        <v>AG ---AC -</v>
      </c>
      <c r="G340" s="134"/>
      <c r="H340" s="134"/>
      <c r="I340" s="143" t="str">
        <f t="shared" si="27"/>
        <v xml:space="preserve">- - - </v>
      </c>
      <c r="J340" s="134"/>
      <c r="K340" s="134"/>
      <c r="L340" s="134"/>
      <c r="M340" s="134"/>
      <c r="N340" s="143" t="str">
        <f t="shared" si="28"/>
        <v xml:space="preserve">  </v>
      </c>
      <c r="O340" s="134"/>
      <c r="P340" s="134"/>
      <c r="Q340" s="143" t="str">
        <f t="shared" si="29"/>
        <v xml:space="preserve">   </v>
      </c>
      <c r="R340" s="134"/>
      <c r="S340" s="134"/>
    </row>
    <row r="341" spans="1:19">
      <c r="A341" s="133" t="s">
        <v>928</v>
      </c>
      <c r="B341" s="134">
        <v>7400</v>
      </c>
      <c r="C341" s="134" t="s">
        <v>678</v>
      </c>
      <c r="D341" s="133" t="s">
        <v>312</v>
      </c>
      <c r="E341" s="133" t="str">
        <f t="shared" si="25"/>
        <v>7400-34.01</v>
      </c>
      <c r="F341" s="147" t="str">
        <f t="shared" si="26"/>
        <v>AG -3--AC -8</v>
      </c>
      <c r="G341" s="134" t="s">
        <v>703</v>
      </c>
      <c r="H341" s="134" t="s">
        <v>704</v>
      </c>
      <c r="I341" s="143" t="str">
        <f t="shared" si="27"/>
        <v xml:space="preserve">CT- - M- </v>
      </c>
      <c r="J341" s="134" t="s">
        <v>695</v>
      </c>
      <c r="K341" s="134"/>
      <c r="L341" s="134" t="s">
        <v>705</v>
      </c>
      <c r="M341" s="134"/>
      <c r="N341" s="143" t="str">
        <f t="shared" si="28"/>
        <v xml:space="preserve">O  </v>
      </c>
      <c r="O341" s="134" t="s">
        <v>699</v>
      </c>
      <c r="P341" s="134"/>
      <c r="Q341" s="143" t="str">
        <f t="shared" si="29"/>
        <v xml:space="preserve">F   </v>
      </c>
      <c r="R341" s="134" t="s">
        <v>557</v>
      </c>
      <c r="S341" s="134"/>
    </row>
    <row r="342" spans="1:19">
      <c r="A342" s="133" t="s">
        <v>928</v>
      </c>
      <c r="B342" s="134">
        <v>7400</v>
      </c>
      <c r="C342" s="134" t="s">
        <v>657</v>
      </c>
      <c r="D342" s="133" t="s">
        <v>782</v>
      </c>
      <c r="E342" s="133" t="str">
        <f t="shared" si="25"/>
        <v>7400-34.03</v>
      </c>
      <c r="F342" s="147" t="str">
        <f t="shared" si="26"/>
        <v>AG -3--AC -</v>
      </c>
      <c r="G342" s="134" t="s">
        <v>703</v>
      </c>
      <c r="H342" s="134"/>
      <c r="I342" s="143" t="str">
        <f t="shared" si="27"/>
        <v xml:space="preserve">- E- - </v>
      </c>
      <c r="J342" s="134"/>
      <c r="K342" s="134" t="s">
        <v>696</v>
      </c>
      <c r="L342" s="134"/>
      <c r="M342" s="134"/>
      <c r="N342" s="143" t="str">
        <f t="shared" si="28"/>
        <v xml:space="preserve">O  </v>
      </c>
      <c r="O342" s="134" t="s">
        <v>699</v>
      </c>
      <c r="P342" s="134"/>
      <c r="Q342" s="143" t="str">
        <f t="shared" si="29"/>
        <v xml:space="preserve">F   </v>
      </c>
      <c r="R342" s="134" t="s">
        <v>557</v>
      </c>
      <c r="S342" s="134"/>
    </row>
    <row r="343" spans="1:19">
      <c r="A343" s="133" t="s">
        <v>928</v>
      </c>
      <c r="B343" s="134">
        <v>7400</v>
      </c>
      <c r="C343" s="134" t="s">
        <v>931</v>
      </c>
      <c r="D343" s="133" t="s">
        <v>313</v>
      </c>
      <c r="E343" s="133" t="str">
        <f t="shared" si="25"/>
        <v>7400-34.06</v>
      </c>
      <c r="F343" s="147" t="str">
        <f t="shared" si="26"/>
        <v>AG -3--AC -18</v>
      </c>
      <c r="G343" s="134" t="s">
        <v>703</v>
      </c>
      <c r="H343" s="134" t="s">
        <v>722</v>
      </c>
      <c r="I343" s="143" t="str">
        <f t="shared" si="27"/>
        <v xml:space="preserve">CT- - M- </v>
      </c>
      <c r="J343" s="134" t="s">
        <v>695</v>
      </c>
      <c r="K343" s="134"/>
      <c r="L343" s="134" t="s">
        <v>705</v>
      </c>
      <c r="M343" s="134"/>
      <c r="N343" s="143" t="str">
        <f t="shared" si="28"/>
        <v xml:space="preserve">O  </v>
      </c>
      <c r="O343" s="134" t="s">
        <v>699</v>
      </c>
      <c r="P343" s="134"/>
      <c r="Q343" s="143" t="str">
        <f t="shared" si="29"/>
        <v xml:space="preserve">F   </v>
      </c>
      <c r="R343" s="134" t="s">
        <v>557</v>
      </c>
      <c r="S343" s="134"/>
    </row>
    <row r="344" spans="1:19">
      <c r="A344" s="133" t="s">
        <v>928</v>
      </c>
      <c r="B344" s="134">
        <v>7400</v>
      </c>
      <c r="C344" s="134" t="s">
        <v>932</v>
      </c>
      <c r="D344" s="133" t="s">
        <v>314</v>
      </c>
      <c r="E344" s="133" t="str">
        <f t="shared" si="25"/>
        <v>7400-34.08</v>
      </c>
      <c r="F344" s="147" t="str">
        <f t="shared" si="26"/>
        <v>AG -3--AC -18</v>
      </c>
      <c r="G344" s="134" t="s">
        <v>703</v>
      </c>
      <c r="H344" s="134" t="s">
        <v>722</v>
      </c>
      <c r="I344" s="143" t="str">
        <f t="shared" si="27"/>
        <v xml:space="preserve">CT- - M- </v>
      </c>
      <c r="J344" s="134" t="s">
        <v>695</v>
      </c>
      <c r="K344" s="134"/>
      <c r="L344" s="134" t="s">
        <v>705</v>
      </c>
      <c r="M344" s="134"/>
      <c r="N344" s="143" t="str">
        <f t="shared" si="28"/>
        <v xml:space="preserve">O  </v>
      </c>
      <c r="O344" s="134" t="s">
        <v>699</v>
      </c>
      <c r="P344" s="134"/>
      <c r="Q344" s="143" t="str">
        <f t="shared" si="29"/>
        <v xml:space="preserve">F   </v>
      </c>
      <c r="R344" s="134" t="s">
        <v>557</v>
      </c>
      <c r="S344" s="134"/>
    </row>
    <row r="345" spans="1:19">
      <c r="A345" s="133" t="s">
        <v>928</v>
      </c>
      <c r="B345" s="134">
        <v>7400</v>
      </c>
      <c r="C345" s="134" t="s">
        <v>933</v>
      </c>
      <c r="D345" s="133" t="s">
        <v>934</v>
      </c>
      <c r="E345" s="133" t="str">
        <f t="shared" si="25"/>
        <v>7400-37</v>
      </c>
      <c r="F345" s="147" t="str">
        <f t="shared" si="26"/>
        <v>AG ---AC -</v>
      </c>
      <c r="G345" s="134"/>
      <c r="H345" s="134"/>
      <c r="I345" s="143" t="str">
        <f t="shared" si="27"/>
        <v xml:space="preserve">- - - </v>
      </c>
      <c r="J345" s="134"/>
      <c r="K345" s="134"/>
      <c r="L345" s="134"/>
      <c r="M345" s="134"/>
      <c r="N345" s="143" t="str">
        <f t="shared" si="28"/>
        <v xml:space="preserve">  </v>
      </c>
      <c r="O345" s="134"/>
      <c r="P345" s="134"/>
      <c r="Q345" s="143" t="str">
        <f t="shared" si="29"/>
        <v xml:space="preserve">   </v>
      </c>
      <c r="R345" s="134"/>
      <c r="S345" s="134"/>
    </row>
    <row r="346" spans="1:19">
      <c r="A346" s="133" t="s">
        <v>928</v>
      </c>
      <c r="B346" s="134">
        <v>7400</v>
      </c>
      <c r="C346" s="134" t="s">
        <v>935</v>
      </c>
      <c r="D346" s="133" t="s">
        <v>315</v>
      </c>
      <c r="E346" s="133" t="str">
        <f t="shared" si="25"/>
        <v>7400-37.02</v>
      </c>
      <c r="F346" s="147" t="str">
        <f t="shared" si="26"/>
        <v>AG -3--AC -5</v>
      </c>
      <c r="G346" s="134" t="s">
        <v>703</v>
      </c>
      <c r="H346" s="134" t="s">
        <v>839</v>
      </c>
      <c r="I346" s="143" t="str">
        <f t="shared" si="27"/>
        <v xml:space="preserve">- E- - </v>
      </c>
      <c r="J346" s="134"/>
      <c r="K346" s="134" t="s">
        <v>696</v>
      </c>
      <c r="L346" s="134"/>
      <c r="M346" s="134"/>
      <c r="N346" s="143" t="str">
        <f t="shared" si="28"/>
        <v xml:space="preserve">O  </v>
      </c>
      <c r="O346" s="134" t="s">
        <v>699</v>
      </c>
      <c r="P346" s="134"/>
      <c r="Q346" s="143" t="str">
        <f t="shared" si="29"/>
        <v xml:space="preserve">F   </v>
      </c>
      <c r="R346" s="134" t="s">
        <v>557</v>
      </c>
      <c r="S346" s="134"/>
    </row>
    <row r="347" spans="1:19">
      <c r="A347" s="133" t="s">
        <v>928</v>
      </c>
      <c r="B347" s="134">
        <v>7400</v>
      </c>
      <c r="C347" s="134" t="s">
        <v>745</v>
      </c>
      <c r="D347" s="133" t="s">
        <v>746</v>
      </c>
      <c r="E347" s="133" t="str">
        <f t="shared" si="25"/>
        <v>7400-45</v>
      </c>
      <c r="F347" s="147" t="str">
        <f t="shared" si="26"/>
        <v>AG ---AC -</v>
      </c>
      <c r="G347" s="134"/>
      <c r="H347" s="134"/>
      <c r="I347" s="143" t="str">
        <f t="shared" si="27"/>
        <v xml:space="preserve">- - - </v>
      </c>
      <c r="J347" s="134"/>
      <c r="K347" s="134"/>
      <c r="L347" s="134"/>
      <c r="M347" s="134"/>
      <c r="N347" s="143" t="str">
        <f t="shared" si="28"/>
        <v xml:space="preserve">  </v>
      </c>
      <c r="O347" s="134"/>
      <c r="P347" s="134"/>
      <c r="Q347" s="143" t="str">
        <f t="shared" si="29"/>
        <v xml:space="preserve">   </v>
      </c>
      <c r="R347" s="134"/>
      <c r="S347" s="134"/>
    </row>
    <row r="348" spans="1:19">
      <c r="A348" s="133" t="s">
        <v>928</v>
      </c>
      <c r="B348" s="134">
        <v>7400</v>
      </c>
      <c r="C348" s="134" t="s">
        <v>885</v>
      </c>
      <c r="D348" s="133" t="s">
        <v>293</v>
      </c>
      <c r="E348" s="133" t="str">
        <f t="shared" si="25"/>
        <v>7400-45.06</v>
      </c>
      <c r="F348" s="147" t="str">
        <f t="shared" si="26"/>
        <v>AG -3--AC -2</v>
      </c>
      <c r="G348" s="134" t="s">
        <v>703</v>
      </c>
      <c r="H348" s="134" t="s">
        <v>808</v>
      </c>
      <c r="I348" s="143" t="str">
        <f t="shared" si="27"/>
        <v xml:space="preserve">- E- - </v>
      </c>
      <c r="J348" s="134"/>
      <c r="K348" s="134" t="s">
        <v>696</v>
      </c>
      <c r="L348" s="134"/>
      <c r="M348" s="134"/>
      <c r="N348" s="143" t="str">
        <f t="shared" si="28"/>
        <v xml:space="preserve">O  </v>
      </c>
      <c r="O348" s="134" t="s">
        <v>699</v>
      </c>
      <c r="P348" s="134"/>
      <c r="Q348" s="143" t="str">
        <f t="shared" si="29"/>
        <v xml:space="preserve">F   </v>
      </c>
      <c r="R348" s="134" t="s">
        <v>557</v>
      </c>
      <c r="S348" s="134"/>
    </row>
    <row r="349" spans="1:19">
      <c r="A349" s="133" t="s">
        <v>928</v>
      </c>
      <c r="B349" s="134">
        <v>7400</v>
      </c>
      <c r="C349" s="134" t="s">
        <v>762</v>
      </c>
      <c r="D349" s="133" t="s">
        <v>710</v>
      </c>
      <c r="E349" s="133" t="str">
        <f t="shared" si="25"/>
        <v>7400-51</v>
      </c>
      <c r="F349" s="147" t="str">
        <f t="shared" si="26"/>
        <v>AG ---AC -</v>
      </c>
      <c r="G349" s="134"/>
      <c r="H349" s="134"/>
      <c r="I349" s="143" t="str">
        <f t="shared" si="27"/>
        <v xml:space="preserve">- - - </v>
      </c>
      <c r="J349" s="134"/>
      <c r="K349" s="134"/>
      <c r="L349" s="134"/>
      <c r="M349" s="134"/>
      <c r="N349" s="143" t="str">
        <f t="shared" si="28"/>
        <v xml:space="preserve">  </v>
      </c>
      <c r="O349" s="134"/>
      <c r="P349" s="134"/>
      <c r="Q349" s="143" t="str">
        <f t="shared" si="29"/>
        <v xml:space="preserve">   </v>
      </c>
      <c r="R349" s="134"/>
      <c r="S349" s="134"/>
    </row>
    <row r="350" spans="1:19">
      <c r="A350" s="133" t="s">
        <v>928</v>
      </c>
      <c r="B350" s="134">
        <v>7400</v>
      </c>
      <c r="C350" s="134" t="s">
        <v>679</v>
      </c>
      <c r="D350" s="133" t="s">
        <v>316</v>
      </c>
      <c r="E350" s="133" t="str">
        <f t="shared" si="25"/>
        <v>7400-51.13</v>
      </c>
      <c r="F350" s="147" t="str">
        <f t="shared" si="26"/>
        <v>AG -3--AC -18</v>
      </c>
      <c r="G350" s="134">
        <v>3</v>
      </c>
      <c r="H350" s="134">
        <v>18</v>
      </c>
      <c r="I350" s="143" t="str">
        <f t="shared" si="27"/>
        <v xml:space="preserve">CT- - M- </v>
      </c>
      <c r="J350" s="134" t="s">
        <v>695</v>
      </c>
      <c r="K350" s="134"/>
      <c r="L350" s="134" t="s">
        <v>705</v>
      </c>
      <c r="M350" s="134"/>
      <c r="N350" s="143" t="str">
        <f t="shared" si="28"/>
        <v xml:space="preserve">O  </v>
      </c>
      <c r="O350" s="134" t="s">
        <v>699</v>
      </c>
      <c r="P350" s="134"/>
      <c r="Q350" s="143" t="str">
        <f t="shared" si="29"/>
        <v xml:space="preserve">F   </v>
      </c>
      <c r="R350" s="134" t="s">
        <v>557</v>
      </c>
      <c r="S350" s="134"/>
    </row>
    <row r="351" spans="1:19">
      <c r="A351" s="133" t="s">
        <v>928</v>
      </c>
      <c r="B351" s="134">
        <v>7400</v>
      </c>
      <c r="C351" s="134" t="s">
        <v>936</v>
      </c>
      <c r="D351" s="133" t="s">
        <v>937</v>
      </c>
      <c r="E351" s="133" t="str">
        <f t="shared" si="25"/>
        <v>7400-56</v>
      </c>
      <c r="F351" s="147" t="str">
        <f t="shared" si="26"/>
        <v>AG -4--AC -16</v>
      </c>
      <c r="G351" s="134" t="s">
        <v>864</v>
      </c>
      <c r="H351" s="134" t="s">
        <v>582</v>
      </c>
      <c r="I351" s="143" t="str">
        <f t="shared" si="27"/>
        <v xml:space="preserve">CT- - M- </v>
      </c>
      <c r="J351" s="134" t="s">
        <v>695</v>
      </c>
      <c r="K351" s="134"/>
      <c r="L351" s="134" t="s">
        <v>705</v>
      </c>
      <c r="M351" s="134"/>
      <c r="N351" s="143" t="str">
        <f t="shared" si="28"/>
        <v xml:space="preserve">O  </v>
      </c>
      <c r="O351" s="134" t="s">
        <v>699</v>
      </c>
      <c r="P351" s="134"/>
      <c r="Q351" s="143" t="str">
        <f t="shared" si="29"/>
        <v xml:space="preserve">F   </v>
      </c>
      <c r="R351" s="134" t="s">
        <v>557</v>
      </c>
      <c r="S351" s="134"/>
    </row>
    <row r="352" spans="1:19">
      <c r="A352" s="133"/>
      <c r="B352" s="134"/>
      <c r="C352" s="134"/>
      <c r="D352" s="133"/>
      <c r="E352" s="133" t="str">
        <f t="shared" si="25"/>
        <v>-</v>
      </c>
      <c r="F352" s="147" t="str">
        <f t="shared" si="26"/>
        <v>AG ---AC -</v>
      </c>
      <c r="G352" s="134"/>
      <c r="H352" s="134"/>
      <c r="I352" s="143" t="str">
        <f t="shared" si="27"/>
        <v xml:space="preserve">- - - </v>
      </c>
      <c r="J352" s="134"/>
      <c r="K352" s="134"/>
      <c r="L352" s="134"/>
      <c r="M352" s="134"/>
      <c r="N352" s="143" t="str">
        <f t="shared" si="28"/>
        <v xml:space="preserve">  </v>
      </c>
      <c r="O352" s="134"/>
      <c r="P352" s="134"/>
      <c r="Q352" s="143" t="str">
        <f t="shared" si="29"/>
        <v xml:space="preserve">   </v>
      </c>
      <c r="R352" s="134"/>
      <c r="S352" s="134"/>
    </row>
    <row r="353" spans="1:19">
      <c r="A353" s="133" t="s">
        <v>99</v>
      </c>
      <c r="B353" s="134">
        <v>7401</v>
      </c>
      <c r="C353" s="134" t="s">
        <v>716</v>
      </c>
      <c r="D353" s="133" t="s">
        <v>717</v>
      </c>
      <c r="E353" s="133" t="str">
        <f t="shared" si="25"/>
        <v>7401-02</v>
      </c>
      <c r="F353" s="147" t="str">
        <f t="shared" si="26"/>
        <v>AG ---AC -</v>
      </c>
      <c r="G353" s="134"/>
      <c r="H353" s="134"/>
      <c r="I353" s="143" t="str">
        <f t="shared" si="27"/>
        <v xml:space="preserve">- - - </v>
      </c>
      <c r="J353" s="134"/>
      <c r="K353" s="134"/>
      <c r="L353" s="134"/>
      <c r="M353" s="134"/>
      <c r="N353" s="143" t="str">
        <f t="shared" si="28"/>
        <v xml:space="preserve">  </v>
      </c>
      <c r="O353" s="134"/>
      <c r="P353" s="134"/>
      <c r="Q353" s="143" t="str">
        <f t="shared" si="29"/>
        <v xml:space="preserve">   </v>
      </c>
      <c r="R353" s="134"/>
      <c r="S353" s="134"/>
    </row>
    <row r="354" spans="1:19">
      <c r="A354" s="133" t="s">
        <v>99</v>
      </c>
      <c r="B354" s="134">
        <v>7401</v>
      </c>
      <c r="C354" s="134" t="s">
        <v>938</v>
      </c>
      <c r="D354" s="133" t="s">
        <v>365</v>
      </c>
      <c r="E354" s="133" t="str">
        <f t="shared" si="25"/>
        <v>7401-02.01</v>
      </c>
      <c r="F354" s="147" t="str">
        <f t="shared" si="26"/>
        <v>AG -3--AC -20</v>
      </c>
      <c r="G354" s="134" t="s">
        <v>703</v>
      </c>
      <c r="H354" s="134" t="s">
        <v>939</v>
      </c>
      <c r="I354" s="143" t="str">
        <f t="shared" si="27"/>
        <v xml:space="preserve">CT- - M- </v>
      </c>
      <c r="J354" s="134" t="s">
        <v>695</v>
      </c>
      <c r="K354" s="134"/>
      <c r="L354" s="134" t="s">
        <v>705</v>
      </c>
      <c r="M354" s="134"/>
      <c r="N354" s="143" t="str">
        <f t="shared" si="28"/>
        <v xml:space="preserve">O  </v>
      </c>
      <c r="O354" s="134" t="s">
        <v>699</v>
      </c>
      <c r="P354" s="134"/>
      <c r="Q354" s="143" t="str">
        <f t="shared" si="29"/>
        <v xml:space="preserve">F   </v>
      </c>
      <c r="R354" s="134" t="s">
        <v>557</v>
      </c>
      <c r="S354" s="134"/>
    </row>
    <row r="355" spans="1:19">
      <c r="A355" s="133" t="s">
        <v>99</v>
      </c>
      <c r="B355" s="134">
        <v>7401</v>
      </c>
      <c r="C355" s="134" t="s">
        <v>940</v>
      </c>
      <c r="D355" s="133" t="s">
        <v>941</v>
      </c>
      <c r="E355" s="133" t="str">
        <f t="shared" si="25"/>
        <v>7401-02.05</v>
      </c>
      <c r="F355" s="147" t="str">
        <f t="shared" si="26"/>
        <v>AG -3--AC -20</v>
      </c>
      <c r="G355" s="134" t="s">
        <v>703</v>
      </c>
      <c r="H355" s="134" t="s">
        <v>939</v>
      </c>
      <c r="I355" s="143" t="str">
        <f t="shared" si="27"/>
        <v xml:space="preserve">CT- - M- </v>
      </c>
      <c r="J355" s="134" t="s">
        <v>695</v>
      </c>
      <c r="K355" s="134"/>
      <c r="L355" s="134" t="s">
        <v>705</v>
      </c>
      <c r="M355" s="134"/>
      <c r="N355" s="143" t="str">
        <f t="shared" si="28"/>
        <v xml:space="preserve">O  </v>
      </c>
      <c r="O355" s="134" t="s">
        <v>699</v>
      </c>
      <c r="P355" s="134"/>
      <c r="Q355" s="143" t="str">
        <f t="shared" si="29"/>
        <v xml:space="preserve">F   </v>
      </c>
      <c r="R355" s="134" t="s">
        <v>557</v>
      </c>
      <c r="S355" s="134"/>
    </row>
    <row r="356" spans="1:19">
      <c r="A356" s="133" t="s">
        <v>99</v>
      </c>
      <c r="B356" s="134">
        <v>7401</v>
      </c>
      <c r="C356" s="134" t="s">
        <v>942</v>
      </c>
      <c r="D356" s="133" t="s">
        <v>943</v>
      </c>
      <c r="E356" s="133" t="str">
        <f t="shared" si="25"/>
        <v>7401-02.08</v>
      </c>
      <c r="F356" s="147" t="str">
        <f t="shared" si="26"/>
        <v>AG -3--AC -20</v>
      </c>
      <c r="G356" s="134" t="s">
        <v>703</v>
      </c>
      <c r="H356" s="134" t="s">
        <v>939</v>
      </c>
      <c r="I356" s="143" t="str">
        <f t="shared" si="27"/>
        <v xml:space="preserve">CT- - M- </v>
      </c>
      <c r="J356" s="134" t="s">
        <v>695</v>
      </c>
      <c r="K356" s="134"/>
      <c r="L356" s="134" t="s">
        <v>705</v>
      </c>
      <c r="M356" s="134"/>
      <c r="N356" s="143" t="str">
        <f t="shared" si="28"/>
        <v xml:space="preserve">O  </v>
      </c>
      <c r="O356" s="134" t="s">
        <v>699</v>
      </c>
      <c r="P356" s="134"/>
      <c r="Q356" s="143" t="str">
        <f t="shared" si="29"/>
        <v xml:space="preserve">F   </v>
      </c>
      <c r="R356" s="134" t="s">
        <v>557</v>
      </c>
      <c r="S356" s="134"/>
    </row>
    <row r="357" spans="1:19">
      <c r="A357" s="133" t="s">
        <v>99</v>
      </c>
      <c r="B357" s="134">
        <v>7401</v>
      </c>
      <c r="C357" s="134" t="s">
        <v>613</v>
      </c>
      <c r="D357" s="133" t="s">
        <v>944</v>
      </c>
      <c r="E357" s="133" t="str">
        <f t="shared" si="25"/>
        <v>7401-12</v>
      </c>
      <c r="F357" s="147" t="str">
        <f t="shared" si="26"/>
        <v>AG ---AC -</v>
      </c>
      <c r="G357" s="134"/>
      <c r="H357" s="134"/>
      <c r="I357" s="143" t="str">
        <f t="shared" si="27"/>
        <v xml:space="preserve">- - - </v>
      </c>
      <c r="J357" s="134"/>
      <c r="K357" s="134"/>
      <c r="L357" s="134"/>
      <c r="M357" s="134"/>
      <c r="N357" s="143" t="str">
        <f t="shared" si="28"/>
        <v xml:space="preserve">  </v>
      </c>
      <c r="O357" s="134"/>
      <c r="P357" s="134"/>
      <c r="Q357" s="143" t="str">
        <f t="shared" si="29"/>
        <v xml:space="preserve">   </v>
      </c>
      <c r="R357" s="134"/>
      <c r="S357" s="134"/>
    </row>
    <row r="358" spans="1:19">
      <c r="A358" s="133" t="s">
        <v>99</v>
      </c>
      <c r="B358" s="134">
        <v>7401</v>
      </c>
      <c r="C358" s="134" t="s">
        <v>945</v>
      </c>
      <c r="D358" s="133" t="s">
        <v>369</v>
      </c>
      <c r="E358" s="133" t="str">
        <f t="shared" si="25"/>
        <v>7401-12.02</v>
      </c>
      <c r="F358" s="147" t="str">
        <f t="shared" si="26"/>
        <v>AG -5--AC -</v>
      </c>
      <c r="G358" s="134" t="s">
        <v>839</v>
      </c>
      <c r="H358" s="134"/>
      <c r="I358" s="143" t="str">
        <f t="shared" si="27"/>
        <v xml:space="preserve">- E- - </v>
      </c>
      <c r="J358" s="134"/>
      <c r="K358" s="134" t="s">
        <v>696</v>
      </c>
      <c r="L358" s="134"/>
      <c r="M358" s="134"/>
      <c r="N358" s="143" t="str">
        <f t="shared" si="28"/>
        <v xml:space="preserve">O  </v>
      </c>
      <c r="O358" s="134" t="s">
        <v>699</v>
      </c>
      <c r="P358" s="134"/>
      <c r="Q358" s="143" t="str">
        <f t="shared" si="29"/>
        <v xml:space="preserve">F   </v>
      </c>
      <c r="R358" s="134" t="s">
        <v>557</v>
      </c>
      <c r="S358" s="134"/>
    </row>
    <row r="359" spans="1:19">
      <c r="A359" s="133" t="s">
        <v>99</v>
      </c>
      <c r="B359" s="134">
        <v>7401</v>
      </c>
      <c r="C359" s="134" t="s">
        <v>946</v>
      </c>
      <c r="D359" s="133" t="s">
        <v>370</v>
      </c>
      <c r="E359" s="133" t="str">
        <f t="shared" si="25"/>
        <v>7401-12.03</v>
      </c>
      <c r="F359" s="147" t="str">
        <f t="shared" si="26"/>
        <v>AG -3--AC -</v>
      </c>
      <c r="G359" s="134" t="s">
        <v>703</v>
      </c>
      <c r="H359" s="134"/>
      <c r="I359" s="143" t="str">
        <f t="shared" si="27"/>
        <v xml:space="preserve">- E- - </v>
      </c>
      <c r="J359" s="134"/>
      <c r="K359" s="134" t="s">
        <v>696</v>
      </c>
      <c r="L359" s="134"/>
      <c r="M359" s="134"/>
      <c r="N359" s="143" t="str">
        <f t="shared" si="28"/>
        <v xml:space="preserve">O  </v>
      </c>
      <c r="O359" s="134" t="s">
        <v>699</v>
      </c>
      <c r="P359" s="134"/>
      <c r="Q359" s="143" t="str">
        <f t="shared" si="29"/>
        <v xml:space="preserve">F   </v>
      </c>
      <c r="R359" s="134" t="s">
        <v>557</v>
      </c>
      <c r="S359" s="134"/>
    </row>
    <row r="360" spans="1:19">
      <c r="A360" s="133" t="s">
        <v>99</v>
      </c>
      <c r="B360" s="134">
        <v>7401</v>
      </c>
      <c r="C360" s="134" t="s">
        <v>939</v>
      </c>
      <c r="D360" s="133" t="s">
        <v>947</v>
      </c>
      <c r="E360" s="133" t="str">
        <f t="shared" si="25"/>
        <v>7401-20</v>
      </c>
      <c r="F360" s="147" t="str">
        <f t="shared" si="26"/>
        <v>AG ---AC -</v>
      </c>
      <c r="G360" s="134"/>
      <c r="H360" s="134"/>
      <c r="I360" s="143" t="str">
        <f t="shared" si="27"/>
        <v xml:space="preserve">- - - </v>
      </c>
      <c r="J360" s="134"/>
      <c r="K360" s="134"/>
      <c r="L360" s="134"/>
      <c r="M360" s="134"/>
      <c r="N360" s="143" t="str">
        <f t="shared" si="28"/>
        <v xml:space="preserve">  </v>
      </c>
      <c r="O360" s="134"/>
      <c r="P360" s="134"/>
      <c r="Q360" s="143" t="str">
        <f t="shared" si="29"/>
        <v xml:space="preserve">   </v>
      </c>
      <c r="R360" s="134"/>
      <c r="S360" s="134"/>
    </row>
    <row r="361" spans="1:19">
      <c r="A361" s="133" t="s">
        <v>99</v>
      </c>
      <c r="B361" s="134">
        <v>7401</v>
      </c>
      <c r="C361" s="134" t="s">
        <v>948</v>
      </c>
      <c r="D361" s="133" t="s">
        <v>371</v>
      </c>
      <c r="E361" s="133" t="str">
        <f t="shared" si="25"/>
        <v>7401-20.01</v>
      </c>
      <c r="F361" s="147" t="str">
        <f t="shared" si="26"/>
        <v>AG -3--AC -18</v>
      </c>
      <c r="G361" s="134" t="s">
        <v>703</v>
      </c>
      <c r="H361" s="134" t="s">
        <v>722</v>
      </c>
      <c r="I361" s="143" t="str">
        <f t="shared" si="27"/>
        <v xml:space="preserve">- E- - </v>
      </c>
      <c r="J361" s="134"/>
      <c r="K361" s="134" t="s">
        <v>696</v>
      </c>
      <c r="L361" s="134"/>
      <c r="M361" s="134"/>
      <c r="N361" s="143" t="str">
        <f t="shared" si="28"/>
        <v xml:space="preserve">O  </v>
      </c>
      <c r="O361" s="134" t="s">
        <v>699</v>
      </c>
      <c r="P361" s="134"/>
      <c r="Q361" s="143" t="str">
        <f t="shared" si="29"/>
        <v xml:space="preserve">F   </v>
      </c>
      <c r="R361" s="134" t="s">
        <v>557</v>
      </c>
      <c r="S361" s="134"/>
    </row>
    <row r="362" spans="1:19">
      <c r="A362" s="133" t="s">
        <v>99</v>
      </c>
      <c r="B362" s="134">
        <v>7401</v>
      </c>
      <c r="C362" s="134" t="s">
        <v>680</v>
      </c>
      <c r="D362" s="133" t="s">
        <v>723</v>
      </c>
      <c r="E362" s="133" t="str">
        <f t="shared" si="25"/>
        <v>7401-23</v>
      </c>
      <c r="F362" s="147" t="str">
        <f t="shared" si="26"/>
        <v>AG -3--AC -18</v>
      </c>
      <c r="G362" s="134" t="s">
        <v>703</v>
      </c>
      <c r="H362" s="134" t="s">
        <v>722</v>
      </c>
      <c r="I362" s="143" t="str">
        <f t="shared" si="27"/>
        <v>- - M- S</v>
      </c>
      <c r="J362" s="134"/>
      <c r="K362" s="134"/>
      <c r="L362" s="134" t="s">
        <v>705</v>
      </c>
      <c r="M362" s="134" t="s">
        <v>698</v>
      </c>
      <c r="N362" s="143" t="str">
        <f t="shared" si="28"/>
        <v xml:space="preserve">O  </v>
      </c>
      <c r="O362" s="134" t="s">
        <v>699</v>
      </c>
      <c r="P362" s="134"/>
      <c r="Q362" s="143" t="str">
        <f t="shared" si="29"/>
        <v xml:space="preserve">F   </v>
      </c>
      <c r="R362" s="134" t="s">
        <v>557</v>
      </c>
      <c r="S362" s="134"/>
    </row>
    <row r="363" spans="1:19">
      <c r="A363" s="133" t="s">
        <v>99</v>
      </c>
      <c r="B363" s="134">
        <v>7401</v>
      </c>
      <c r="C363" s="134" t="s">
        <v>949</v>
      </c>
      <c r="D363" s="133" t="s">
        <v>950</v>
      </c>
      <c r="E363" s="133" t="str">
        <f t="shared" si="25"/>
        <v>7401-30</v>
      </c>
      <c r="F363" s="147" t="str">
        <f t="shared" si="26"/>
        <v>AG -3--AC -8</v>
      </c>
      <c r="G363" s="134" t="s">
        <v>703</v>
      </c>
      <c r="H363" s="134" t="s">
        <v>704</v>
      </c>
      <c r="I363" s="143" t="str">
        <f t="shared" si="27"/>
        <v xml:space="preserve">- E- - </v>
      </c>
      <c r="J363" s="134"/>
      <c r="K363" s="134" t="s">
        <v>696</v>
      </c>
      <c r="L363" s="134"/>
      <c r="M363" s="134"/>
      <c r="N363" s="143" t="str">
        <f t="shared" si="28"/>
        <v xml:space="preserve">O  </v>
      </c>
      <c r="O363" s="134" t="s">
        <v>699</v>
      </c>
      <c r="P363" s="134"/>
      <c r="Q363" s="143" t="str">
        <f t="shared" si="29"/>
        <v xml:space="preserve">F   </v>
      </c>
      <c r="R363" s="134" t="s">
        <v>557</v>
      </c>
      <c r="S363" s="134"/>
    </row>
    <row r="364" spans="1:19">
      <c r="A364" s="133" t="s">
        <v>99</v>
      </c>
      <c r="B364" s="134">
        <v>7401</v>
      </c>
      <c r="C364" s="134" t="s">
        <v>658</v>
      </c>
      <c r="D364" s="133" t="s">
        <v>951</v>
      </c>
      <c r="E364" s="133" t="str">
        <f t="shared" si="25"/>
        <v>7401-32</v>
      </c>
      <c r="F364" s="147" t="str">
        <f t="shared" si="26"/>
        <v>AG -3--AC -80</v>
      </c>
      <c r="G364" s="134" t="s">
        <v>703</v>
      </c>
      <c r="H364" s="134" t="s">
        <v>952</v>
      </c>
      <c r="I364" s="143" t="str">
        <f t="shared" si="27"/>
        <v>- - M- S</v>
      </c>
      <c r="J364" s="134"/>
      <c r="K364" s="134"/>
      <c r="L364" s="134" t="s">
        <v>705</v>
      </c>
      <c r="M364" s="134" t="s">
        <v>698</v>
      </c>
      <c r="N364" s="143" t="str">
        <f t="shared" si="28"/>
        <v xml:space="preserve">O  </v>
      </c>
      <c r="O364" s="134" t="s">
        <v>699</v>
      </c>
      <c r="P364" s="134"/>
      <c r="Q364" s="143" t="str">
        <f t="shared" si="29"/>
        <v xml:space="preserve">F   </v>
      </c>
      <c r="R364" s="134" t="s">
        <v>557</v>
      </c>
      <c r="S364" s="134"/>
    </row>
    <row r="365" spans="1:19">
      <c r="A365" s="133" t="s">
        <v>99</v>
      </c>
      <c r="B365" s="134">
        <v>7401</v>
      </c>
      <c r="C365" s="134" t="s">
        <v>712</v>
      </c>
      <c r="D365" s="133" t="s">
        <v>709</v>
      </c>
      <c r="E365" s="133" t="str">
        <f t="shared" si="25"/>
        <v>7401-34</v>
      </c>
      <c r="F365" s="147" t="str">
        <f t="shared" si="26"/>
        <v>AG ---AC -</v>
      </c>
      <c r="G365" s="134"/>
      <c r="H365" s="134"/>
      <c r="I365" s="143" t="str">
        <f t="shared" si="27"/>
        <v xml:space="preserve">- - - </v>
      </c>
      <c r="J365" s="134"/>
      <c r="K365" s="134"/>
      <c r="L365" s="134"/>
      <c r="M365" s="134"/>
      <c r="N365" s="143" t="str">
        <f t="shared" si="28"/>
        <v xml:space="preserve">  </v>
      </c>
      <c r="O365" s="134"/>
      <c r="P365" s="134"/>
      <c r="Q365" s="143" t="str">
        <f t="shared" si="29"/>
        <v xml:space="preserve">   </v>
      </c>
      <c r="R365" s="134"/>
      <c r="S365" s="134"/>
    </row>
    <row r="366" spans="1:19">
      <c r="A366" s="133" t="s">
        <v>99</v>
      </c>
      <c r="B366" s="134">
        <v>7401</v>
      </c>
      <c r="C366" s="134" t="s">
        <v>678</v>
      </c>
      <c r="D366" s="133" t="s">
        <v>312</v>
      </c>
      <c r="E366" s="133" t="str">
        <f t="shared" si="25"/>
        <v>7401-34.01</v>
      </c>
      <c r="F366" s="147" t="str">
        <f t="shared" si="26"/>
        <v>AG -3--AC -8</v>
      </c>
      <c r="G366" s="134" t="s">
        <v>703</v>
      </c>
      <c r="H366" s="134" t="s">
        <v>704</v>
      </c>
      <c r="I366" s="143" t="str">
        <f t="shared" si="27"/>
        <v xml:space="preserve">CT- - M- </v>
      </c>
      <c r="J366" s="134" t="s">
        <v>695</v>
      </c>
      <c r="K366" s="134"/>
      <c r="L366" s="134" t="s">
        <v>705</v>
      </c>
      <c r="M366" s="134"/>
      <c r="N366" s="143" t="str">
        <f t="shared" si="28"/>
        <v xml:space="preserve">O  </v>
      </c>
      <c r="O366" s="134" t="s">
        <v>699</v>
      </c>
      <c r="P366" s="134"/>
      <c r="Q366" s="143" t="str">
        <f t="shared" si="29"/>
        <v xml:space="preserve">F   </v>
      </c>
      <c r="R366" s="134" t="s">
        <v>557</v>
      </c>
      <c r="S366" s="134"/>
    </row>
    <row r="367" spans="1:19">
      <c r="A367" s="133" t="s">
        <v>99</v>
      </c>
      <c r="B367" s="134">
        <v>7401</v>
      </c>
      <c r="C367" s="134" t="s">
        <v>657</v>
      </c>
      <c r="D367" s="133" t="s">
        <v>782</v>
      </c>
      <c r="E367" s="133" t="str">
        <f t="shared" si="25"/>
        <v>7401-34.03</v>
      </c>
      <c r="F367" s="147" t="str">
        <f t="shared" si="26"/>
        <v>AG -3--AC -</v>
      </c>
      <c r="G367" s="134" t="s">
        <v>703</v>
      </c>
      <c r="H367" s="134"/>
      <c r="I367" s="143" t="str">
        <f t="shared" si="27"/>
        <v xml:space="preserve">- E- - </v>
      </c>
      <c r="J367" s="134"/>
      <c r="K367" s="134" t="s">
        <v>696</v>
      </c>
      <c r="L367" s="134"/>
      <c r="M367" s="134"/>
      <c r="N367" s="143" t="str">
        <f t="shared" si="28"/>
        <v xml:space="preserve">O  </v>
      </c>
      <c r="O367" s="134" t="s">
        <v>699</v>
      </c>
      <c r="P367" s="134"/>
      <c r="Q367" s="143" t="str">
        <f t="shared" si="29"/>
        <v xml:space="preserve">F   </v>
      </c>
      <c r="R367" s="134" t="s">
        <v>557</v>
      </c>
      <c r="S367" s="134"/>
    </row>
    <row r="368" spans="1:19">
      <c r="A368" s="133" t="s">
        <v>99</v>
      </c>
      <c r="B368" s="134">
        <v>7401</v>
      </c>
      <c r="C368" s="134" t="s">
        <v>933</v>
      </c>
      <c r="D368" s="133" t="s">
        <v>934</v>
      </c>
      <c r="E368" s="133" t="str">
        <f t="shared" si="25"/>
        <v>7401-37</v>
      </c>
      <c r="F368" s="147" t="str">
        <f t="shared" si="26"/>
        <v>AG ---AC -</v>
      </c>
      <c r="G368" s="134"/>
      <c r="H368" s="134"/>
      <c r="I368" s="143" t="str">
        <f t="shared" si="27"/>
        <v xml:space="preserve">- - - </v>
      </c>
      <c r="J368" s="134"/>
      <c r="K368" s="134"/>
      <c r="L368" s="134"/>
      <c r="M368" s="134"/>
      <c r="N368" s="143" t="str">
        <f t="shared" si="28"/>
        <v xml:space="preserve">  </v>
      </c>
      <c r="O368" s="134"/>
      <c r="P368" s="134"/>
      <c r="Q368" s="143" t="str">
        <f t="shared" si="29"/>
        <v xml:space="preserve">   </v>
      </c>
      <c r="R368" s="134"/>
      <c r="S368" s="134"/>
    </row>
    <row r="369" spans="1:19">
      <c r="A369" s="133" t="s">
        <v>99</v>
      </c>
      <c r="B369" s="134">
        <v>7401</v>
      </c>
      <c r="C369" s="134" t="s">
        <v>953</v>
      </c>
      <c r="D369" s="133" t="s">
        <v>954</v>
      </c>
      <c r="E369" s="133" t="str">
        <f t="shared" si="25"/>
        <v>7401-37.01</v>
      </c>
      <c r="F369" s="147" t="str">
        <f t="shared" si="26"/>
        <v>AG -3--AC -5</v>
      </c>
      <c r="G369" s="134" t="s">
        <v>703</v>
      </c>
      <c r="H369" s="134" t="s">
        <v>839</v>
      </c>
      <c r="I369" s="143" t="str">
        <f t="shared" si="27"/>
        <v xml:space="preserve">- E- - </v>
      </c>
      <c r="J369" s="134"/>
      <c r="K369" s="134" t="s">
        <v>696</v>
      </c>
      <c r="L369" s="134"/>
      <c r="M369" s="134"/>
      <c r="N369" s="143" t="str">
        <f t="shared" si="28"/>
        <v xml:space="preserve">O  </v>
      </c>
      <c r="O369" s="134" t="s">
        <v>699</v>
      </c>
      <c r="P369" s="134"/>
      <c r="Q369" s="143" t="str">
        <f t="shared" si="29"/>
        <v xml:space="preserve">F   </v>
      </c>
      <c r="R369" s="134" t="s">
        <v>557</v>
      </c>
      <c r="S369" s="134"/>
    </row>
    <row r="370" spans="1:19">
      <c r="A370" s="133" t="s">
        <v>99</v>
      </c>
      <c r="B370" s="134">
        <v>7401</v>
      </c>
      <c r="C370" s="134" t="s">
        <v>754</v>
      </c>
      <c r="D370" s="133" t="s">
        <v>755</v>
      </c>
      <c r="E370" s="133" t="str">
        <f t="shared" si="25"/>
        <v>7401-40</v>
      </c>
      <c r="F370" s="147" t="str">
        <f t="shared" si="26"/>
        <v>AG ---AC -</v>
      </c>
      <c r="G370" s="134"/>
      <c r="H370" s="134"/>
      <c r="I370" s="143" t="str">
        <f t="shared" si="27"/>
        <v xml:space="preserve">- - - </v>
      </c>
      <c r="J370" s="134"/>
      <c r="K370" s="134"/>
      <c r="L370" s="134"/>
      <c r="M370" s="134"/>
      <c r="N370" s="143" t="str">
        <f t="shared" si="28"/>
        <v xml:space="preserve">  </v>
      </c>
      <c r="O370" s="134"/>
      <c r="P370" s="134"/>
      <c r="Q370" s="143" t="str">
        <f t="shared" si="29"/>
        <v xml:space="preserve">   </v>
      </c>
      <c r="R370" s="134"/>
      <c r="S370" s="134"/>
    </row>
    <row r="371" spans="1:19">
      <c r="A371" s="133" t="s">
        <v>99</v>
      </c>
      <c r="B371" s="134">
        <v>7401</v>
      </c>
      <c r="C371" s="134" t="s">
        <v>955</v>
      </c>
      <c r="D371" s="133" t="s">
        <v>956</v>
      </c>
      <c r="E371" s="133" t="str">
        <f t="shared" si="25"/>
        <v>7401-40.02</v>
      </c>
      <c r="F371" s="147" t="str">
        <f t="shared" si="26"/>
        <v>AG -5--AC -6</v>
      </c>
      <c r="G371" s="134" t="s">
        <v>839</v>
      </c>
      <c r="H371" s="134" t="s">
        <v>917</v>
      </c>
      <c r="I371" s="143" t="str">
        <f t="shared" si="27"/>
        <v xml:space="preserve">CT- - M- </v>
      </c>
      <c r="J371" s="134" t="s">
        <v>695</v>
      </c>
      <c r="K371" s="134"/>
      <c r="L371" s="134" t="s">
        <v>705</v>
      </c>
      <c r="M371" s="134"/>
      <c r="N371" s="143" t="str">
        <f t="shared" si="28"/>
        <v xml:space="preserve">O  </v>
      </c>
      <c r="O371" s="134" t="s">
        <v>699</v>
      </c>
      <c r="P371" s="134"/>
      <c r="Q371" s="143" t="str">
        <f t="shared" si="29"/>
        <v xml:space="preserve">F   </v>
      </c>
      <c r="R371" s="134" t="s">
        <v>557</v>
      </c>
      <c r="S371" s="134"/>
    </row>
    <row r="372" spans="1:19">
      <c r="A372" s="133" t="s">
        <v>99</v>
      </c>
      <c r="B372" s="134">
        <v>7401</v>
      </c>
      <c r="C372" s="134" t="s">
        <v>957</v>
      </c>
      <c r="D372" s="133" t="s">
        <v>958</v>
      </c>
      <c r="E372" s="133" t="str">
        <f t="shared" si="25"/>
        <v>7401-42</v>
      </c>
      <c r="F372" s="147" t="str">
        <f t="shared" si="26"/>
        <v>AG ---AC -</v>
      </c>
      <c r="G372" s="134"/>
      <c r="H372" s="134"/>
      <c r="I372" s="143" t="str">
        <f t="shared" si="27"/>
        <v xml:space="preserve">- - - </v>
      </c>
      <c r="J372" s="134"/>
      <c r="K372" s="134"/>
      <c r="L372" s="134"/>
      <c r="M372" s="134"/>
      <c r="N372" s="143" t="str">
        <f t="shared" si="28"/>
        <v xml:space="preserve">  </v>
      </c>
      <c r="O372" s="134"/>
      <c r="P372" s="134"/>
      <c r="Q372" s="143" t="str">
        <f t="shared" si="29"/>
        <v xml:space="preserve">   </v>
      </c>
      <c r="R372" s="134"/>
      <c r="S372" s="134"/>
    </row>
    <row r="373" spans="1:19">
      <c r="A373" s="133" t="s">
        <v>99</v>
      </c>
      <c r="B373" s="134">
        <v>7401</v>
      </c>
      <c r="C373" s="134" t="s">
        <v>959</v>
      </c>
      <c r="D373" s="133" t="s">
        <v>376</v>
      </c>
      <c r="E373" s="133" t="str">
        <f t="shared" si="25"/>
        <v>7401-42.01</v>
      </c>
      <c r="F373" s="147" t="str">
        <f t="shared" si="26"/>
        <v>AG -3--AC -8</v>
      </c>
      <c r="G373" s="134" t="s">
        <v>703</v>
      </c>
      <c r="H373" s="134" t="s">
        <v>704</v>
      </c>
      <c r="I373" s="143" t="str">
        <f t="shared" si="27"/>
        <v xml:space="preserve">CT- - M- </v>
      </c>
      <c r="J373" s="134" t="s">
        <v>695</v>
      </c>
      <c r="K373" s="134"/>
      <c r="L373" s="134" t="s">
        <v>705</v>
      </c>
      <c r="M373" s="134"/>
      <c r="N373" s="143" t="str">
        <f t="shared" si="28"/>
        <v xml:space="preserve">O  </v>
      </c>
      <c r="O373" s="134" t="s">
        <v>699</v>
      </c>
      <c r="P373" s="134"/>
      <c r="Q373" s="143" t="str">
        <f t="shared" si="29"/>
        <v xml:space="preserve">F   </v>
      </c>
      <c r="R373" s="134" t="s">
        <v>557</v>
      </c>
      <c r="S373" s="134"/>
    </row>
    <row r="374" spans="1:19">
      <c r="A374" s="133" t="s">
        <v>99</v>
      </c>
      <c r="B374" s="134">
        <v>7401</v>
      </c>
      <c r="C374" s="134" t="s">
        <v>960</v>
      </c>
      <c r="D374" s="133" t="s">
        <v>961</v>
      </c>
      <c r="E374" s="133" t="str">
        <f t="shared" si="25"/>
        <v>7401-42.02</v>
      </c>
      <c r="F374" s="147" t="str">
        <f t="shared" si="26"/>
        <v>AG -3--AC -8</v>
      </c>
      <c r="G374" s="134" t="s">
        <v>703</v>
      </c>
      <c r="H374" s="134" t="s">
        <v>704</v>
      </c>
      <c r="I374" s="143" t="str">
        <f t="shared" si="27"/>
        <v xml:space="preserve">CT- - M- </v>
      </c>
      <c r="J374" s="134" t="s">
        <v>695</v>
      </c>
      <c r="K374" s="134"/>
      <c r="L374" s="134" t="s">
        <v>705</v>
      </c>
      <c r="M374" s="134"/>
      <c r="N374" s="143" t="str">
        <f t="shared" si="28"/>
        <v xml:space="preserve">O  </v>
      </c>
      <c r="O374" s="134" t="s">
        <v>699</v>
      </c>
      <c r="P374" s="134"/>
      <c r="Q374" s="143" t="str">
        <f t="shared" si="29"/>
        <v xml:space="preserve">F   </v>
      </c>
      <c r="R374" s="134" t="s">
        <v>557</v>
      </c>
      <c r="S374" s="134"/>
    </row>
    <row r="375" spans="1:19">
      <c r="A375" s="133" t="s">
        <v>99</v>
      </c>
      <c r="B375" s="134">
        <v>7401</v>
      </c>
      <c r="C375" s="134" t="s">
        <v>745</v>
      </c>
      <c r="D375" s="133" t="s">
        <v>785</v>
      </c>
      <c r="E375" s="133" t="str">
        <f t="shared" si="25"/>
        <v>7401-45</v>
      </c>
      <c r="F375" s="147" t="str">
        <f t="shared" si="26"/>
        <v>AG ---AC -</v>
      </c>
      <c r="G375" s="134"/>
      <c r="H375" s="134"/>
      <c r="I375" s="143" t="str">
        <f t="shared" si="27"/>
        <v xml:space="preserve">- - - </v>
      </c>
      <c r="J375" s="134"/>
      <c r="K375" s="134"/>
      <c r="L375" s="134"/>
      <c r="M375" s="134"/>
      <c r="N375" s="143" t="str">
        <f t="shared" si="28"/>
        <v xml:space="preserve">  </v>
      </c>
      <c r="O375" s="134"/>
      <c r="P375" s="134"/>
      <c r="Q375" s="143" t="str">
        <f t="shared" si="29"/>
        <v xml:space="preserve">   </v>
      </c>
      <c r="R375" s="134"/>
      <c r="S375" s="134"/>
    </row>
    <row r="376" spans="1:19">
      <c r="A376" s="133" t="s">
        <v>99</v>
      </c>
      <c r="B376" s="134">
        <v>7401</v>
      </c>
      <c r="C376" s="134" t="s">
        <v>747</v>
      </c>
      <c r="D376" s="133" t="s">
        <v>378</v>
      </c>
      <c r="E376" s="133" t="str">
        <f t="shared" si="25"/>
        <v>7401-45.02</v>
      </c>
      <c r="F376" s="147" t="str">
        <f t="shared" si="26"/>
        <v>AG -3--AC -8</v>
      </c>
      <c r="G376" s="134" t="s">
        <v>703</v>
      </c>
      <c r="H376" s="134" t="s">
        <v>704</v>
      </c>
      <c r="I376" s="143" t="str">
        <f t="shared" si="27"/>
        <v xml:space="preserve">CT- - M- </v>
      </c>
      <c r="J376" s="134" t="s">
        <v>695</v>
      </c>
      <c r="K376" s="134"/>
      <c r="L376" s="134" t="s">
        <v>705</v>
      </c>
      <c r="M376" s="134"/>
      <c r="N376" s="143" t="str">
        <f t="shared" si="28"/>
        <v xml:space="preserve">O  </v>
      </c>
      <c r="O376" s="134" t="s">
        <v>699</v>
      </c>
      <c r="P376" s="134"/>
      <c r="Q376" s="143" t="str">
        <f t="shared" si="29"/>
        <v xml:space="preserve">F   </v>
      </c>
      <c r="R376" s="134" t="s">
        <v>557</v>
      </c>
      <c r="S376" s="134"/>
    </row>
    <row r="377" spans="1:19">
      <c r="A377" s="133" t="s">
        <v>99</v>
      </c>
      <c r="B377" s="134">
        <v>7401</v>
      </c>
      <c r="C377" s="134" t="s">
        <v>962</v>
      </c>
      <c r="D377" s="133" t="s">
        <v>379</v>
      </c>
      <c r="E377" s="133" t="str">
        <f t="shared" si="25"/>
        <v>7401-45.03</v>
      </c>
      <c r="F377" s="147" t="str">
        <f t="shared" si="26"/>
        <v>AG -3--AC -8</v>
      </c>
      <c r="G377" s="134" t="s">
        <v>703</v>
      </c>
      <c r="H377" s="134" t="s">
        <v>704</v>
      </c>
      <c r="I377" s="143" t="str">
        <f t="shared" si="27"/>
        <v xml:space="preserve">CT- - M- </v>
      </c>
      <c r="J377" s="134" t="s">
        <v>695</v>
      </c>
      <c r="K377" s="134"/>
      <c r="L377" s="134" t="s">
        <v>705</v>
      </c>
      <c r="M377" s="134"/>
      <c r="N377" s="143" t="str">
        <f t="shared" si="28"/>
        <v xml:space="preserve">O  </v>
      </c>
      <c r="O377" s="134" t="s">
        <v>699</v>
      </c>
      <c r="P377" s="134"/>
      <c r="Q377" s="143" t="str">
        <f t="shared" si="29"/>
        <v xml:space="preserve">F   </v>
      </c>
      <c r="R377" s="134" t="s">
        <v>557</v>
      </c>
      <c r="S377" s="134"/>
    </row>
    <row r="378" spans="1:19">
      <c r="A378" s="133" t="s">
        <v>99</v>
      </c>
      <c r="B378" s="134">
        <v>7401</v>
      </c>
      <c r="C378" s="134" t="s">
        <v>832</v>
      </c>
      <c r="D378" s="133" t="s">
        <v>963</v>
      </c>
      <c r="E378" s="133" t="str">
        <f t="shared" si="25"/>
        <v>7401-45.12</v>
      </c>
      <c r="F378" s="147" t="str">
        <f t="shared" si="26"/>
        <v>AG -3--AC -8</v>
      </c>
      <c r="G378" s="134" t="s">
        <v>703</v>
      </c>
      <c r="H378" s="134" t="s">
        <v>704</v>
      </c>
      <c r="I378" s="143" t="str">
        <f t="shared" si="27"/>
        <v xml:space="preserve">CT- - M- </v>
      </c>
      <c r="J378" s="134" t="s">
        <v>695</v>
      </c>
      <c r="K378" s="134"/>
      <c r="L378" s="134" t="s">
        <v>705</v>
      </c>
      <c r="M378" s="134"/>
      <c r="N378" s="143" t="str">
        <f t="shared" si="28"/>
        <v xml:space="preserve">O  </v>
      </c>
      <c r="O378" s="134" t="s">
        <v>699</v>
      </c>
      <c r="P378" s="134"/>
      <c r="Q378" s="143" t="str">
        <f t="shared" si="29"/>
        <v xml:space="preserve">F   </v>
      </c>
      <c r="R378" s="134" t="s">
        <v>557</v>
      </c>
      <c r="S378" s="134"/>
    </row>
    <row r="379" spans="1:19">
      <c r="A379" s="133" t="s">
        <v>99</v>
      </c>
      <c r="B379" s="134">
        <v>7401</v>
      </c>
      <c r="C379" s="134" t="s">
        <v>795</v>
      </c>
      <c r="D379" s="133" t="s">
        <v>796</v>
      </c>
      <c r="E379" s="133" t="str">
        <f t="shared" si="25"/>
        <v>7401-49</v>
      </c>
      <c r="F379" s="147" t="str">
        <f t="shared" si="26"/>
        <v>AG ---AC -</v>
      </c>
      <c r="G379" s="134"/>
      <c r="H379" s="134"/>
      <c r="I379" s="143" t="str">
        <f t="shared" si="27"/>
        <v xml:space="preserve">- - - </v>
      </c>
      <c r="J379" s="134"/>
      <c r="K379" s="134"/>
      <c r="L379" s="134"/>
      <c r="M379" s="134"/>
      <c r="N379" s="143" t="str">
        <f t="shared" si="28"/>
        <v xml:space="preserve">  </v>
      </c>
      <c r="O379" s="134"/>
      <c r="P379" s="134"/>
      <c r="Q379" s="143" t="str">
        <f t="shared" si="29"/>
        <v xml:space="preserve">   </v>
      </c>
      <c r="R379" s="134"/>
      <c r="S379" s="134"/>
    </row>
    <row r="380" spans="1:19">
      <c r="A380" s="133" t="s">
        <v>99</v>
      </c>
      <c r="B380" s="134">
        <v>7401</v>
      </c>
      <c r="C380" s="134" t="s">
        <v>964</v>
      </c>
      <c r="D380" s="133" t="s">
        <v>965</v>
      </c>
      <c r="E380" s="133" t="str">
        <f t="shared" si="25"/>
        <v>7401-49.21</v>
      </c>
      <c r="F380" s="147" t="str">
        <f t="shared" si="26"/>
        <v>AG -3--AC -8</v>
      </c>
      <c r="G380" s="134" t="s">
        <v>703</v>
      </c>
      <c r="H380" s="134" t="s">
        <v>704</v>
      </c>
      <c r="I380" s="143" t="str">
        <f t="shared" si="27"/>
        <v xml:space="preserve">CT- - M- </v>
      </c>
      <c r="J380" s="134" t="s">
        <v>695</v>
      </c>
      <c r="K380" s="134"/>
      <c r="L380" s="134" t="s">
        <v>705</v>
      </c>
      <c r="M380" s="134"/>
      <c r="N380" s="143" t="str">
        <f t="shared" si="28"/>
        <v xml:space="preserve">O  </v>
      </c>
      <c r="O380" s="134" t="s">
        <v>699</v>
      </c>
      <c r="P380" s="134"/>
      <c r="Q380" s="143" t="str">
        <f t="shared" si="29"/>
        <v xml:space="preserve">F   </v>
      </c>
      <c r="R380" s="134" t="s">
        <v>557</v>
      </c>
      <c r="S380" s="134"/>
    </row>
    <row r="381" spans="1:19">
      <c r="A381" s="133"/>
      <c r="B381" s="134"/>
      <c r="C381" s="134"/>
      <c r="D381" s="133"/>
      <c r="E381" s="133" t="str">
        <f t="shared" si="25"/>
        <v>-</v>
      </c>
      <c r="F381" s="147" t="str">
        <f t="shared" si="26"/>
        <v>AG ---AC -</v>
      </c>
      <c r="G381" s="134"/>
      <c r="H381" s="134"/>
      <c r="I381" s="143" t="str">
        <f t="shared" si="27"/>
        <v xml:space="preserve">- - - </v>
      </c>
      <c r="J381" s="134"/>
      <c r="K381" s="134"/>
      <c r="L381" s="134"/>
      <c r="M381" s="134"/>
      <c r="N381" s="143" t="str">
        <f t="shared" si="28"/>
        <v xml:space="preserve">  </v>
      </c>
      <c r="O381" s="134"/>
      <c r="P381" s="134"/>
      <c r="Q381" s="143" t="str">
        <f t="shared" si="29"/>
        <v xml:space="preserve">   </v>
      </c>
      <c r="R381" s="134"/>
      <c r="S381" s="134"/>
    </row>
    <row r="382" spans="1:19">
      <c r="A382" s="133" t="s">
        <v>261</v>
      </c>
      <c r="B382" s="134">
        <v>7402</v>
      </c>
      <c r="C382" s="134" t="s">
        <v>716</v>
      </c>
      <c r="D382" s="133" t="s">
        <v>717</v>
      </c>
      <c r="E382" s="133" t="str">
        <f t="shared" si="25"/>
        <v>7402-02</v>
      </c>
      <c r="F382" s="147" t="str">
        <f t="shared" si="26"/>
        <v>AG ---AC -</v>
      </c>
      <c r="G382" s="134"/>
      <c r="H382" s="134"/>
      <c r="I382" s="143" t="str">
        <f t="shared" si="27"/>
        <v xml:space="preserve">- - - </v>
      </c>
      <c r="J382" s="134"/>
      <c r="K382" s="134"/>
      <c r="L382" s="134"/>
      <c r="M382" s="134"/>
      <c r="N382" s="143" t="str">
        <f t="shared" si="28"/>
        <v xml:space="preserve">  </v>
      </c>
      <c r="O382" s="134"/>
      <c r="P382" s="134"/>
      <c r="Q382" s="143" t="str">
        <f t="shared" si="29"/>
        <v xml:space="preserve">   </v>
      </c>
      <c r="R382" s="134"/>
      <c r="S382" s="134"/>
    </row>
    <row r="383" spans="1:19">
      <c r="A383" s="133" t="s">
        <v>261</v>
      </c>
      <c r="B383" s="134">
        <v>7402</v>
      </c>
      <c r="C383" s="134" t="s">
        <v>966</v>
      </c>
      <c r="D383" s="133" t="s">
        <v>410</v>
      </c>
      <c r="E383" s="133" t="str">
        <f t="shared" si="25"/>
        <v>7402-02.12</v>
      </c>
      <c r="F383" s="147" t="str">
        <f t="shared" si="26"/>
        <v>AG -3--AC -20</v>
      </c>
      <c r="G383" s="134" t="s">
        <v>703</v>
      </c>
      <c r="H383" s="134" t="s">
        <v>939</v>
      </c>
      <c r="I383" s="143" t="str">
        <f t="shared" si="27"/>
        <v xml:space="preserve">CT- - M- </v>
      </c>
      <c r="J383" s="134" t="s">
        <v>695</v>
      </c>
      <c r="K383" s="134"/>
      <c r="L383" s="134" t="s">
        <v>705</v>
      </c>
      <c r="M383" s="134"/>
      <c r="N383" s="143" t="str">
        <f t="shared" si="28"/>
        <v xml:space="preserve">O  </v>
      </c>
      <c r="O383" s="134" t="s">
        <v>699</v>
      </c>
      <c r="P383" s="134"/>
      <c r="Q383" s="143" t="str">
        <f t="shared" si="29"/>
        <v xml:space="preserve">F   </v>
      </c>
      <c r="R383" s="134" t="s">
        <v>557</v>
      </c>
      <c r="S383" s="134"/>
    </row>
    <row r="384" spans="1:19">
      <c r="A384" s="133" t="s">
        <v>261</v>
      </c>
      <c r="B384" s="134">
        <v>7402</v>
      </c>
      <c r="C384" s="134" t="s">
        <v>712</v>
      </c>
      <c r="D384" s="133" t="s">
        <v>709</v>
      </c>
      <c r="E384" s="133" t="str">
        <f t="shared" si="25"/>
        <v>7402-34</v>
      </c>
      <c r="F384" s="147" t="str">
        <f t="shared" si="26"/>
        <v>AG ---AC -</v>
      </c>
      <c r="G384" s="134"/>
      <c r="H384" s="134"/>
      <c r="I384" s="143" t="str">
        <f t="shared" si="27"/>
        <v xml:space="preserve">- - - </v>
      </c>
      <c r="J384" s="134"/>
      <c r="K384" s="134"/>
      <c r="L384" s="134"/>
      <c r="M384" s="134"/>
      <c r="N384" s="143" t="str">
        <f t="shared" si="28"/>
        <v xml:space="preserve">  </v>
      </c>
      <c r="O384" s="134"/>
      <c r="P384" s="134"/>
      <c r="Q384" s="143" t="str">
        <f t="shared" si="29"/>
        <v xml:space="preserve">   </v>
      </c>
      <c r="R384" s="134"/>
      <c r="S384" s="134"/>
    </row>
    <row r="385" spans="1:19">
      <c r="A385" s="133" t="s">
        <v>261</v>
      </c>
      <c r="B385" s="134">
        <v>7402</v>
      </c>
      <c r="C385" s="134" t="s">
        <v>678</v>
      </c>
      <c r="D385" s="133" t="s">
        <v>821</v>
      </c>
      <c r="E385" s="133" t="str">
        <f t="shared" si="25"/>
        <v>7402-34.01</v>
      </c>
      <c r="F385" s="147" t="str">
        <f t="shared" si="26"/>
        <v>AG -3--AC -8</v>
      </c>
      <c r="G385" s="134" t="s">
        <v>703</v>
      </c>
      <c r="H385" s="134" t="s">
        <v>704</v>
      </c>
      <c r="I385" s="143" t="str">
        <f t="shared" si="27"/>
        <v xml:space="preserve">CT- - M- </v>
      </c>
      <c r="J385" s="134" t="s">
        <v>695</v>
      </c>
      <c r="K385" s="134"/>
      <c r="L385" s="134" t="s">
        <v>705</v>
      </c>
      <c r="M385" s="134"/>
      <c r="N385" s="143" t="str">
        <f t="shared" si="28"/>
        <v xml:space="preserve">O  </v>
      </c>
      <c r="O385" s="134" t="s">
        <v>699</v>
      </c>
      <c r="P385" s="134"/>
      <c r="Q385" s="143" t="str">
        <f t="shared" si="29"/>
        <v xml:space="preserve">F   </v>
      </c>
      <c r="R385" s="134" t="s">
        <v>557</v>
      </c>
      <c r="S385" s="134"/>
    </row>
    <row r="386" spans="1:19">
      <c r="A386" s="133" t="s">
        <v>261</v>
      </c>
      <c r="B386" s="134">
        <v>7402</v>
      </c>
      <c r="C386" s="134" t="s">
        <v>657</v>
      </c>
      <c r="D386" s="133" t="s">
        <v>782</v>
      </c>
      <c r="E386" s="133" t="str">
        <f t="shared" si="25"/>
        <v>7402-34.03</v>
      </c>
      <c r="F386" s="147" t="str">
        <f t="shared" si="26"/>
        <v>AG -3--AC -</v>
      </c>
      <c r="G386" s="134" t="s">
        <v>703</v>
      </c>
      <c r="H386" s="134"/>
      <c r="I386" s="143" t="str">
        <f t="shared" si="27"/>
        <v xml:space="preserve">- E- - </v>
      </c>
      <c r="J386" s="134"/>
      <c r="K386" s="134" t="s">
        <v>696</v>
      </c>
      <c r="L386" s="134"/>
      <c r="M386" s="134"/>
      <c r="N386" s="143" t="str">
        <f t="shared" si="28"/>
        <v xml:space="preserve">O  </v>
      </c>
      <c r="O386" s="134" t="s">
        <v>699</v>
      </c>
      <c r="P386" s="134"/>
      <c r="Q386" s="143" t="str">
        <f t="shared" si="29"/>
        <v xml:space="preserve">F   </v>
      </c>
      <c r="R386" s="134" t="s">
        <v>557</v>
      </c>
      <c r="S386" s="134"/>
    </row>
    <row r="387" spans="1:19">
      <c r="A387" s="133" t="s">
        <v>261</v>
      </c>
      <c r="B387" s="134">
        <v>7402</v>
      </c>
      <c r="C387" s="134" t="s">
        <v>734</v>
      </c>
      <c r="D387" s="133" t="s">
        <v>967</v>
      </c>
      <c r="E387" s="133" t="str">
        <f t="shared" si="25"/>
        <v>7402-48</v>
      </c>
      <c r="F387" s="147" t="str">
        <f t="shared" si="26"/>
        <v>AG ---AC -</v>
      </c>
      <c r="G387" s="134"/>
      <c r="H387" s="134"/>
      <c r="I387" s="143" t="str">
        <f t="shared" si="27"/>
        <v xml:space="preserve">- - - </v>
      </c>
      <c r="J387" s="134"/>
      <c r="K387" s="134"/>
      <c r="L387" s="134"/>
      <c r="M387" s="134"/>
      <c r="N387" s="143" t="str">
        <f t="shared" si="28"/>
        <v xml:space="preserve">  </v>
      </c>
      <c r="O387" s="134"/>
      <c r="P387" s="134"/>
      <c r="Q387" s="143" t="str">
        <f t="shared" si="29"/>
        <v xml:space="preserve">   </v>
      </c>
      <c r="R387" s="134"/>
      <c r="S387" s="134"/>
    </row>
    <row r="388" spans="1:19">
      <c r="A388" s="133" t="s">
        <v>261</v>
      </c>
      <c r="B388" s="134">
        <v>7402</v>
      </c>
      <c r="C388" s="134" t="s">
        <v>659</v>
      </c>
      <c r="D388" s="133" t="s">
        <v>26</v>
      </c>
      <c r="E388" s="133" t="str">
        <f t="shared" si="25"/>
        <v>7402-48.03</v>
      </c>
      <c r="F388" s="147" t="str">
        <f t="shared" si="26"/>
        <v>AG -3--AC -20</v>
      </c>
      <c r="G388" s="134" t="s">
        <v>703</v>
      </c>
      <c r="H388" s="134" t="s">
        <v>939</v>
      </c>
      <c r="I388" s="143" t="str">
        <f t="shared" si="27"/>
        <v>- - M- S</v>
      </c>
      <c r="J388" s="134"/>
      <c r="K388" s="134"/>
      <c r="L388" s="134" t="s">
        <v>705</v>
      </c>
      <c r="M388" s="134" t="s">
        <v>698</v>
      </c>
      <c r="N388" s="143" t="str">
        <f t="shared" si="28"/>
        <v xml:space="preserve">O  </v>
      </c>
      <c r="O388" s="134" t="s">
        <v>699</v>
      </c>
      <c r="P388" s="134"/>
      <c r="Q388" s="143" t="str">
        <f t="shared" si="29"/>
        <v xml:space="preserve">F   </v>
      </c>
      <c r="R388" s="134" t="s">
        <v>557</v>
      </c>
      <c r="S388" s="134"/>
    </row>
    <row r="389" spans="1:19">
      <c r="A389" s="133"/>
      <c r="B389" s="134"/>
      <c r="C389" s="134"/>
      <c r="D389" s="133"/>
      <c r="E389" s="133" t="str">
        <f t="shared" si="25"/>
        <v>-</v>
      </c>
      <c r="F389" s="147" t="str">
        <f t="shared" si="26"/>
        <v>AG ---AC -</v>
      </c>
      <c r="G389" s="134"/>
      <c r="H389" s="134"/>
      <c r="I389" s="143" t="str">
        <f t="shared" si="27"/>
        <v xml:space="preserve">- - - </v>
      </c>
      <c r="J389" s="134"/>
      <c r="K389" s="134"/>
      <c r="L389" s="134"/>
      <c r="M389" s="134"/>
      <c r="N389" s="143" t="str">
        <f t="shared" si="28"/>
        <v xml:space="preserve">  </v>
      </c>
      <c r="O389" s="134"/>
      <c r="P389" s="134"/>
      <c r="Q389" s="143" t="str">
        <f t="shared" si="29"/>
        <v xml:space="preserve">   </v>
      </c>
      <c r="R389" s="134"/>
      <c r="S389" s="134"/>
    </row>
    <row r="390" spans="1:19">
      <c r="A390" s="133" t="s">
        <v>212</v>
      </c>
      <c r="B390" s="134">
        <v>7410</v>
      </c>
      <c r="C390" s="134" t="s">
        <v>716</v>
      </c>
      <c r="D390" s="133" t="s">
        <v>717</v>
      </c>
      <c r="E390" s="133" t="str">
        <f t="shared" ref="E390:E453" si="30">CONCATENATE(B390,"-",C390)</f>
        <v>7410-02</v>
      </c>
      <c r="F390" s="147" t="str">
        <f t="shared" ref="F390:F453" si="31">CONCATENATE("AG"," -", G390,"--","AC -", H390)</f>
        <v>AG ---AC -</v>
      </c>
      <c r="G390" s="134"/>
      <c r="H390" s="134"/>
      <c r="I390" s="143" t="str">
        <f t="shared" ref="I390:I453" si="32">CONCATENATE(J390,"- ",K390,"- ",L390,"- ",M390,)</f>
        <v xml:space="preserve">- - - </v>
      </c>
      <c r="J390" s="134"/>
      <c r="K390" s="134"/>
      <c r="L390" s="134"/>
      <c r="M390" s="134"/>
      <c r="N390" s="143" t="str">
        <f t="shared" ref="N390:N453" si="33">CONCATENATE(O390,"  ",P390)</f>
        <v xml:space="preserve">  </v>
      </c>
      <c r="O390" s="134"/>
      <c r="P390" s="134"/>
      <c r="Q390" s="143" t="str">
        <f t="shared" ref="Q390:Q453" si="34">CONCATENATE(R390,"   ",S390)</f>
        <v xml:space="preserve">   </v>
      </c>
      <c r="R390" s="134"/>
      <c r="S390" s="134"/>
    </row>
    <row r="391" spans="1:19">
      <c r="A391" s="133" t="s">
        <v>212</v>
      </c>
      <c r="B391" s="134">
        <v>7410</v>
      </c>
      <c r="C391" s="134" t="s">
        <v>968</v>
      </c>
      <c r="D391" s="133" t="s">
        <v>969</v>
      </c>
      <c r="E391" s="133" t="str">
        <f t="shared" si="30"/>
        <v>7410-02.07</v>
      </c>
      <c r="F391" s="147" t="str">
        <f t="shared" si="31"/>
        <v>AG -3--AC -8</v>
      </c>
      <c r="G391" s="134" t="s">
        <v>703</v>
      </c>
      <c r="H391" s="134" t="s">
        <v>704</v>
      </c>
      <c r="I391" s="143" t="str">
        <f t="shared" si="32"/>
        <v xml:space="preserve">CT- - M- </v>
      </c>
      <c r="J391" s="134" t="s">
        <v>695</v>
      </c>
      <c r="K391" s="134"/>
      <c r="L391" s="134" t="s">
        <v>705</v>
      </c>
      <c r="M391" s="134"/>
      <c r="N391" s="143" t="str">
        <f t="shared" si="33"/>
        <v xml:space="preserve">O  </v>
      </c>
      <c r="O391" s="134" t="s">
        <v>699</v>
      </c>
      <c r="P391" s="134"/>
      <c r="Q391" s="143" t="str">
        <f t="shared" si="34"/>
        <v xml:space="preserve">F   </v>
      </c>
      <c r="R391" s="134" t="s">
        <v>557</v>
      </c>
      <c r="S391" s="134"/>
    </row>
    <row r="392" spans="1:19">
      <c r="A392" s="133" t="s">
        <v>212</v>
      </c>
      <c r="B392" s="134">
        <v>7410</v>
      </c>
      <c r="C392" s="134" t="s">
        <v>970</v>
      </c>
      <c r="D392" s="133" t="s">
        <v>831</v>
      </c>
      <c r="E392" s="133" t="str">
        <f t="shared" si="30"/>
        <v>7410-02.14</v>
      </c>
      <c r="F392" s="147" t="str">
        <f t="shared" si="31"/>
        <v>AG -3--AC -8</v>
      </c>
      <c r="G392" s="134" t="s">
        <v>703</v>
      </c>
      <c r="H392" s="134" t="s">
        <v>704</v>
      </c>
      <c r="I392" s="143" t="str">
        <f t="shared" si="32"/>
        <v xml:space="preserve">CT- - M- </v>
      </c>
      <c r="J392" s="134" t="s">
        <v>695</v>
      </c>
      <c r="K392" s="134"/>
      <c r="L392" s="134" t="s">
        <v>705</v>
      </c>
      <c r="M392" s="134"/>
      <c r="N392" s="143" t="str">
        <f t="shared" si="33"/>
        <v xml:space="preserve">O  </v>
      </c>
      <c r="O392" s="134" t="s">
        <v>699</v>
      </c>
      <c r="P392" s="134"/>
      <c r="Q392" s="143" t="str">
        <f t="shared" si="34"/>
        <v xml:space="preserve">F   </v>
      </c>
      <c r="R392" s="134" t="s">
        <v>557</v>
      </c>
      <c r="S392" s="134"/>
    </row>
    <row r="393" spans="1:19">
      <c r="A393" s="133" t="s">
        <v>212</v>
      </c>
      <c r="B393" s="134">
        <v>7410</v>
      </c>
      <c r="C393" s="134" t="s">
        <v>712</v>
      </c>
      <c r="D393" s="133" t="s">
        <v>709</v>
      </c>
      <c r="E393" s="133" t="str">
        <f t="shared" si="30"/>
        <v>7410-34</v>
      </c>
      <c r="F393" s="147" t="str">
        <f t="shared" si="31"/>
        <v>AG ---AC -</v>
      </c>
      <c r="G393" s="134"/>
      <c r="H393" s="134"/>
      <c r="I393" s="143" t="str">
        <f t="shared" si="32"/>
        <v xml:space="preserve">- - - </v>
      </c>
      <c r="J393" s="134"/>
      <c r="K393" s="134"/>
      <c r="L393" s="134"/>
      <c r="M393" s="134"/>
      <c r="N393" s="143" t="str">
        <f t="shared" si="33"/>
        <v xml:space="preserve">  </v>
      </c>
      <c r="O393" s="134"/>
      <c r="P393" s="134"/>
      <c r="Q393" s="143" t="str">
        <f t="shared" si="34"/>
        <v xml:space="preserve">   </v>
      </c>
      <c r="R393" s="134"/>
      <c r="S393" s="134"/>
    </row>
    <row r="394" spans="1:19">
      <c r="A394" s="133" t="s">
        <v>212</v>
      </c>
      <c r="B394" s="134">
        <v>7410</v>
      </c>
      <c r="C394" s="134" t="s">
        <v>783</v>
      </c>
      <c r="D394" s="133" t="s">
        <v>332</v>
      </c>
      <c r="E394" s="133" t="str">
        <f t="shared" si="30"/>
        <v>7410-34.05</v>
      </c>
      <c r="F394" s="147" t="str">
        <f t="shared" si="31"/>
        <v>AG -5--AC -16</v>
      </c>
      <c r="G394" s="134" t="s">
        <v>839</v>
      </c>
      <c r="H394" s="134" t="s">
        <v>582</v>
      </c>
      <c r="I394" s="143" t="str">
        <f t="shared" si="32"/>
        <v xml:space="preserve">CT- - M- </v>
      </c>
      <c r="J394" s="134" t="s">
        <v>695</v>
      </c>
      <c r="K394" s="134"/>
      <c r="L394" s="134" t="s">
        <v>705</v>
      </c>
      <c r="M394" s="134"/>
      <c r="N394" s="143" t="str">
        <f t="shared" si="33"/>
        <v xml:space="preserve">O  </v>
      </c>
      <c r="O394" s="134" t="s">
        <v>699</v>
      </c>
      <c r="P394" s="134"/>
      <c r="Q394" s="143" t="str">
        <f t="shared" si="34"/>
        <v xml:space="preserve">F   </v>
      </c>
      <c r="R394" s="134" t="s">
        <v>557</v>
      </c>
      <c r="S394" s="134"/>
    </row>
    <row r="395" spans="1:19">
      <c r="A395" s="133" t="s">
        <v>212</v>
      </c>
      <c r="B395" s="134">
        <v>7410</v>
      </c>
      <c r="C395" s="134" t="s">
        <v>743</v>
      </c>
      <c r="D395" s="133" t="s">
        <v>971</v>
      </c>
      <c r="E395" s="133" t="str">
        <f t="shared" si="30"/>
        <v>7410-34.07</v>
      </c>
      <c r="F395" s="147" t="str">
        <f t="shared" si="31"/>
        <v>AG -5--AC -8</v>
      </c>
      <c r="G395" s="134">
        <v>5</v>
      </c>
      <c r="H395" s="134">
        <v>8</v>
      </c>
      <c r="I395" s="143" t="str">
        <f t="shared" si="32"/>
        <v xml:space="preserve">CT- - D- </v>
      </c>
      <c r="J395" s="134" t="s">
        <v>695</v>
      </c>
      <c r="K395" s="134"/>
      <c r="L395" s="134" t="s">
        <v>128</v>
      </c>
      <c r="M395" s="134"/>
      <c r="N395" s="143" t="str">
        <f t="shared" si="33"/>
        <v xml:space="preserve">O  </v>
      </c>
      <c r="O395" s="134" t="s">
        <v>699</v>
      </c>
      <c r="P395" s="134"/>
      <c r="Q395" s="143" t="str">
        <f t="shared" si="34"/>
        <v xml:space="preserve">   D</v>
      </c>
      <c r="R395" s="134"/>
      <c r="S395" s="134" t="s">
        <v>128</v>
      </c>
    </row>
    <row r="396" spans="1:19">
      <c r="A396" s="133" t="s">
        <v>212</v>
      </c>
      <c r="B396" s="134">
        <v>7410</v>
      </c>
      <c r="C396" s="134" t="s">
        <v>745</v>
      </c>
      <c r="D396" s="133" t="s">
        <v>785</v>
      </c>
      <c r="E396" s="133" t="str">
        <f t="shared" si="30"/>
        <v>7410-45</v>
      </c>
      <c r="F396" s="147" t="str">
        <f t="shared" si="31"/>
        <v>AG ---AC -</v>
      </c>
      <c r="G396" s="134"/>
      <c r="H396" s="134"/>
      <c r="I396" s="143" t="str">
        <f t="shared" si="32"/>
        <v xml:space="preserve">- - - </v>
      </c>
      <c r="J396" s="134"/>
      <c r="K396" s="134"/>
      <c r="L396" s="134"/>
      <c r="M396" s="134"/>
      <c r="N396" s="143" t="str">
        <f t="shared" si="33"/>
        <v xml:space="preserve">  </v>
      </c>
      <c r="O396" s="134"/>
      <c r="P396" s="134"/>
      <c r="Q396" s="143" t="str">
        <f t="shared" si="34"/>
        <v xml:space="preserve">   </v>
      </c>
      <c r="R396" s="134"/>
      <c r="S396" s="134"/>
    </row>
    <row r="397" spans="1:19">
      <c r="A397" s="133" t="s">
        <v>212</v>
      </c>
      <c r="B397" s="134">
        <v>7410</v>
      </c>
      <c r="C397" s="134" t="s">
        <v>786</v>
      </c>
      <c r="D397" s="133" t="s">
        <v>325</v>
      </c>
      <c r="E397" s="133" t="str">
        <f t="shared" si="30"/>
        <v>7410-45.01</v>
      </c>
      <c r="F397" s="147" t="str">
        <f t="shared" si="31"/>
        <v>AG -3--AC -2</v>
      </c>
      <c r="G397" s="134" t="s">
        <v>703</v>
      </c>
      <c r="H397" s="134" t="s">
        <v>808</v>
      </c>
      <c r="I397" s="143" t="str">
        <f t="shared" si="32"/>
        <v xml:space="preserve">- E- - </v>
      </c>
      <c r="J397" s="134"/>
      <c r="K397" s="134" t="s">
        <v>696</v>
      </c>
      <c r="L397" s="134"/>
      <c r="M397" s="134"/>
      <c r="N397" s="143" t="str">
        <f t="shared" si="33"/>
        <v xml:space="preserve">O  </v>
      </c>
      <c r="O397" s="134" t="s">
        <v>699</v>
      </c>
      <c r="P397" s="134"/>
      <c r="Q397" s="143" t="str">
        <f t="shared" si="34"/>
        <v xml:space="preserve">F   </v>
      </c>
      <c r="R397" s="134" t="s">
        <v>557</v>
      </c>
      <c r="S397" s="134"/>
    </row>
    <row r="398" spans="1:19">
      <c r="A398" s="133" t="s">
        <v>212</v>
      </c>
      <c r="B398" s="134">
        <v>7410</v>
      </c>
      <c r="C398" s="134" t="s">
        <v>885</v>
      </c>
      <c r="D398" s="133" t="s">
        <v>293</v>
      </c>
      <c r="E398" s="133" t="str">
        <f t="shared" si="30"/>
        <v>7410-45.06</v>
      </c>
      <c r="F398" s="147" t="str">
        <f t="shared" si="31"/>
        <v>AG -3--AC -2</v>
      </c>
      <c r="G398" s="134" t="s">
        <v>703</v>
      </c>
      <c r="H398" s="134" t="s">
        <v>808</v>
      </c>
      <c r="I398" s="143" t="str">
        <f t="shared" si="32"/>
        <v xml:space="preserve">- E- - </v>
      </c>
      <c r="J398" s="134"/>
      <c r="K398" s="134" t="s">
        <v>696</v>
      </c>
      <c r="L398" s="134"/>
      <c r="M398" s="134"/>
      <c r="N398" s="143" t="str">
        <f t="shared" si="33"/>
        <v xml:space="preserve">O  </v>
      </c>
      <c r="O398" s="134" t="s">
        <v>699</v>
      </c>
      <c r="P398" s="134"/>
      <c r="Q398" s="143" t="str">
        <f t="shared" si="34"/>
        <v xml:space="preserve">F   </v>
      </c>
      <c r="R398" s="134" t="s">
        <v>557</v>
      </c>
      <c r="S398" s="134"/>
    </row>
    <row r="399" spans="1:19">
      <c r="A399" s="133"/>
      <c r="B399" s="134"/>
      <c r="C399" s="134"/>
      <c r="D399" s="133"/>
      <c r="E399" s="133" t="str">
        <f t="shared" si="30"/>
        <v>-</v>
      </c>
      <c r="F399" s="147" t="str">
        <f t="shared" si="31"/>
        <v>AG ---AC -</v>
      </c>
      <c r="G399" s="134"/>
      <c r="H399" s="134"/>
      <c r="I399" s="143" t="str">
        <f t="shared" si="32"/>
        <v xml:space="preserve">- - - </v>
      </c>
      <c r="J399" s="134"/>
      <c r="K399" s="134"/>
      <c r="L399" s="134"/>
      <c r="M399" s="134"/>
      <c r="N399" s="143" t="str">
        <f t="shared" si="33"/>
        <v xml:space="preserve">  </v>
      </c>
      <c r="O399" s="134"/>
      <c r="P399" s="134"/>
      <c r="Q399" s="143" t="str">
        <f t="shared" si="34"/>
        <v xml:space="preserve">   </v>
      </c>
      <c r="R399" s="134"/>
      <c r="S399" s="134"/>
    </row>
    <row r="400" spans="1:19">
      <c r="A400" s="133" t="s">
        <v>101</v>
      </c>
      <c r="B400" s="134">
        <v>7411</v>
      </c>
      <c r="C400" s="134" t="s">
        <v>588</v>
      </c>
      <c r="D400" s="133" t="s">
        <v>761</v>
      </c>
      <c r="E400" s="133" t="str">
        <f t="shared" si="30"/>
        <v>7411-03</v>
      </c>
      <c r="F400" s="147" t="str">
        <f t="shared" si="31"/>
        <v>AG -3--AC -</v>
      </c>
      <c r="G400" s="134">
        <v>3</v>
      </c>
      <c r="H400" s="134"/>
      <c r="I400" s="143" t="str">
        <f t="shared" si="32"/>
        <v xml:space="preserve">- E- - </v>
      </c>
      <c r="J400" s="134"/>
      <c r="K400" s="134" t="s">
        <v>696</v>
      </c>
      <c r="L400" s="134"/>
      <c r="M400" s="134"/>
      <c r="N400" s="143" t="str">
        <f t="shared" si="33"/>
        <v xml:space="preserve">O  </v>
      </c>
      <c r="O400" s="134" t="s">
        <v>699</v>
      </c>
      <c r="P400" s="134"/>
      <c r="Q400" s="143" t="str">
        <f t="shared" si="34"/>
        <v xml:space="preserve">F   </v>
      </c>
      <c r="R400" s="134" t="s">
        <v>557</v>
      </c>
      <c r="S400" s="134"/>
    </row>
    <row r="401" spans="1:19">
      <c r="A401" s="133" t="s">
        <v>101</v>
      </c>
      <c r="B401" s="134">
        <v>7411</v>
      </c>
      <c r="C401" s="134" t="s">
        <v>972</v>
      </c>
      <c r="D401" s="133" t="s">
        <v>973</v>
      </c>
      <c r="E401" s="133" t="str">
        <f t="shared" si="30"/>
        <v>7411-25</v>
      </c>
      <c r="F401" s="147" t="str">
        <f t="shared" si="31"/>
        <v>AG -3--AC -8</v>
      </c>
      <c r="G401" s="134" t="s">
        <v>703</v>
      </c>
      <c r="H401" s="134" t="s">
        <v>704</v>
      </c>
      <c r="I401" s="143" t="str">
        <f t="shared" si="32"/>
        <v xml:space="preserve">CT- - M- </v>
      </c>
      <c r="J401" s="134" t="s">
        <v>695</v>
      </c>
      <c r="K401" s="134"/>
      <c r="L401" s="134" t="s">
        <v>705</v>
      </c>
      <c r="M401" s="134"/>
      <c r="N401" s="143" t="str">
        <f t="shared" si="33"/>
        <v xml:space="preserve">O  </v>
      </c>
      <c r="O401" s="134" t="s">
        <v>699</v>
      </c>
      <c r="P401" s="134"/>
      <c r="Q401" s="143" t="str">
        <f t="shared" si="34"/>
        <v xml:space="preserve">F   </v>
      </c>
      <c r="R401" s="134" t="s">
        <v>557</v>
      </c>
      <c r="S401" s="134"/>
    </row>
    <row r="402" spans="1:19">
      <c r="A402" s="133" t="s">
        <v>101</v>
      </c>
      <c r="B402" s="134">
        <v>7411</v>
      </c>
      <c r="C402" s="134" t="s">
        <v>712</v>
      </c>
      <c r="D402" s="133" t="s">
        <v>709</v>
      </c>
      <c r="E402" s="133" t="str">
        <f t="shared" si="30"/>
        <v>7411-34</v>
      </c>
      <c r="F402" s="147" t="str">
        <f t="shared" si="31"/>
        <v>AG ---AC -</v>
      </c>
      <c r="G402" s="134"/>
      <c r="H402" s="134"/>
      <c r="I402" s="143" t="str">
        <f t="shared" si="32"/>
        <v xml:space="preserve">- - - </v>
      </c>
      <c r="J402" s="134"/>
      <c r="K402" s="134"/>
      <c r="L402" s="134"/>
      <c r="M402" s="134"/>
      <c r="N402" s="143" t="str">
        <f t="shared" si="33"/>
        <v xml:space="preserve">  </v>
      </c>
      <c r="O402" s="134"/>
      <c r="P402" s="134"/>
      <c r="Q402" s="143" t="str">
        <f t="shared" si="34"/>
        <v xml:space="preserve">   </v>
      </c>
      <c r="R402" s="134"/>
      <c r="S402" s="134"/>
    </row>
    <row r="403" spans="1:19">
      <c r="A403" s="133" t="s">
        <v>101</v>
      </c>
      <c r="B403" s="134">
        <v>7411</v>
      </c>
      <c r="C403" s="134" t="s">
        <v>678</v>
      </c>
      <c r="D403" s="133" t="s">
        <v>312</v>
      </c>
      <c r="E403" s="133" t="str">
        <f t="shared" si="30"/>
        <v>7411-34.01</v>
      </c>
      <c r="F403" s="147" t="str">
        <f t="shared" si="31"/>
        <v>AG -3--AC -8</v>
      </c>
      <c r="G403" s="134" t="s">
        <v>703</v>
      </c>
      <c r="H403" s="134" t="s">
        <v>704</v>
      </c>
      <c r="I403" s="143" t="str">
        <f t="shared" si="32"/>
        <v xml:space="preserve">CT- - M- </v>
      </c>
      <c r="J403" s="134" t="s">
        <v>695</v>
      </c>
      <c r="K403" s="134"/>
      <c r="L403" s="134" t="s">
        <v>705</v>
      </c>
      <c r="M403" s="134"/>
      <c r="N403" s="143" t="str">
        <f t="shared" si="33"/>
        <v xml:space="preserve">O  </v>
      </c>
      <c r="O403" s="134" t="s">
        <v>699</v>
      </c>
      <c r="P403" s="134"/>
      <c r="Q403" s="143" t="str">
        <f t="shared" si="34"/>
        <v xml:space="preserve">F   </v>
      </c>
      <c r="R403" s="134" t="s">
        <v>557</v>
      </c>
      <c r="S403" s="134"/>
    </row>
    <row r="404" spans="1:19">
      <c r="A404" s="133"/>
      <c r="B404" s="134"/>
      <c r="C404" s="134"/>
      <c r="D404" s="133"/>
      <c r="E404" s="133" t="str">
        <f t="shared" si="30"/>
        <v>-</v>
      </c>
      <c r="F404" s="147" t="str">
        <f t="shared" si="31"/>
        <v>AG ---AC -</v>
      </c>
      <c r="G404" s="134"/>
      <c r="H404" s="134"/>
      <c r="I404" s="143" t="str">
        <f t="shared" si="32"/>
        <v xml:space="preserve">- - - </v>
      </c>
      <c r="J404" s="134"/>
      <c r="K404" s="134"/>
      <c r="L404" s="134"/>
      <c r="M404" s="134"/>
      <c r="N404" s="143" t="str">
        <f t="shared" si="33"/>
        <v xml:space="preserve">  </v>
      </c>
      <c r="O404" s="134"/>
      <c r="P404" s="134"/>
      <c r="Q404" s="143" t="str">
        <f t="shared" si="34"/>
        <v xml:space="preserve">   </v>
      </c>
      <c r="R404" s="134"/>
      <c r="S404" s="134"/>
    </row>
    <row r="405" spans="1:19">
      <c r="A405" s="133" t="s">
        <v>102</v>
      </c>
      <c r="B405" s="134">
        <v>7412</v>
      </c>
      <c r="C405" s="134" t="s">
        <v>583</v>
      </c>
      <c r="D405" s="133" t="s">
        <v>974</v>
      </c>
      <c r="E405" s="133" t="str">
        <f t="shared" si="30"/>
        <v>7412-10</v>
      </c>
      <c r="F405" s="147" t="str">
        <f t="shared" si="31"/>
        <v>AG -3--AC -8</v>
      </c>
      <c r="G405" s="134">
        <v>3</v>
      </c>
      <c r="H405" s="134">
        <v>8</v>
      </c>
      <c r="I405" s="143" t="str">
        <f t="shared" si="32"/>
        <v xml:space="preserve">- E- - </v>
      </c>
      <c r="J405" s="134"/>
      <c r="K405" s="134" t="s">
        <v>696</v>
      </c>
      <c r="L405" s="134"/>
      <c r="M405" s="134"/>
      <c r="N405" s="143" t="str">
        <f t="shared" si="33"/>
        <v xml:space="preserve">O  </v>
      </c>
      <c r="O405" s="134" t="s">
        <v>699</v>
      </c>
      <c r="P405" s="134"/>
      <c r="Q405" s="143" t="str">
        <f t="shared" si="34"/>
        <v xml:space="preserve">F   </v>
      </c>
      <c r="R405" s="134" t="s">
        <v>557</v>
      </c>
      <c r="S405" s="134"/>
    </row>
    <row r="406" spans="1:19">
      <c r="A406" s="133" t="s">
        <v>102</v>
      </c>
      <c r="B406" s="134">
        <v>7412</v>
      </c>
      <c r="C406" s="134" t="s">
        <v>613</v>
      </c>
      <c r="D406" s="133" t="s">
        <v>944</v>
      </c>
      <c r="E406" s="133" t="str">
        <f t="shared" si="30"/>
        <v>7412-12</v>
      </c>
      <c r="F406" s="147" t="str">
        <f t="shared" si="31"/>
        <v>AG ---AC -</v>
      </c>
      <c r="G406" s="134"/>
      <c r="H406" s="134"/>
      <c r="I406" s="143" t="str">
        <f t="shared" si="32"/>
        <v xml:space="preserve">- - - </v>
      </c>
      <c r="J406" s="134"/>
      <c r="K406" s="134"/>
      <c r="L406" s="134"/>
      <c r="M406" s="134"/>
      <c r="N406" s="143" t="str">
        <f t="shared" si="33"/>
        <v xml:space="preserve">  </v>
      </c>
      <c r="O406" s="134"/>
      <c r="P406" s="134"/>
      <c r="Q406" s="143" t="str">
        <f t="shared" si="34"/>
        <v xml:space="preserve">   </v>
      </c>
      <c r="R406" s="134"/>
      <c r="S406" s="134"/>
    </row>
    <row r="407" spans="1:19">
      <c r="A407" s="133" t="s">
        <v>102</v>
      </c>
      <c r="B407" s="134">
        <v>7412</v>
      </c>
      <c r="C407" s="134" t="s">
        <v>975</v>
      </c>
      <c r="D407" s="133" t="s">
        <v>976</v>
      </c>
      <c r="E407" s="133" t="str">
        <f t="shared" si="30"/>
        <v>7412-12.01</v>
      </c>
      <c r="F407" s="147" t="str">
        <f t="shared" si="31"/>
        <v>AG -3--AC -8</v>
      </c>
      <c r="G407" s="134" t="s">
        <v>703</v>
      </c>
      <c r="H407" s="134" t="s">
        <v>704</v>
      </c>
      <c r="I407" s="143" t="str">
        <f t="shared" si="32"/>
        <v xml:space="preserve">- E- - </v>
      </c>
      <c r="J407" s="134"/>
      <c r="K407" s="134" t="s">
        <v>696</v>
      </c>
      <c r="L407" s="134"/>
      <c r="M407" s="134"/>
      <c r="N407" s="143" t="str">
        <f t="shared" si="33"/>
        <v xml:space="preserve">O  </v>
      </c>
      <c r="O407" s="134" t="s">
        <v>699</v>
      </c>
      <c r="P407" s="134"/>
      <c r="Q407" s="143" t="str">
        <f t="shared" si="34"/>
        <v xml:space="preserve">F   </v>
      </c>
      <c r="R407" s="134" t="s">
        <v>557</v>
      </c>
      <c r="S407" s="134"/>
    </row>
    <row r="408" spans="1:19">
      <c r="A408" s="133" t="s">
        <v>102</v>
      </c>
      <c r="B408" s="134">
        <v>7412</v>
      </c>
      <c r="C408" s="134" t="s">
        <v>977</v>
      </c>
      <c r="D408" s="133" t="s">
        <v>978</v>
      </c>
      <c r="E408" s="133" t="str">
        <f t="shared" si="30"/>
        <v>7412-22</v>
      </c>
      <c r="F408" s="147" t="str">
        <f t="shared" si="31"/>
        <v>AG -3--AC -8</v>
      </c>
      <c r="G408" s="134" t="s">
        <v>703</v>
      </c>
      <c r="H408" s="134" t="s">
        <v>704</v>
      </c>
      <c r="I408" s="143" t="str">
        <f t="shared" si="32"/>
        <v xml:space="preserve">- E- - </v>
      </c>
      <c r="J408" s="134"/>
      <c r="K408" s="134" t="s">
        <v>696</v>
      </c>
      <c r="L408" s="134"/>
      <c r="M408" s="134"/>
      <c r="N408" s="143" t="str">
        <f t="shared" si="33"/>
        <v xml:space="preserve">O  </v>
      </c>
      <c r="O408" s="134" t="s">
        <v>699</v>
      </c>
      <c r="P408" s="134"/>
      <c r="Q408" s="143" t="str">
        <f t="shared" si="34"/>
        <v xml:space="preserve">F   </v>
      </c>
      <c r="R408" s="134" t="s">
        <v>557</v>
      </c>
      <c r="S408" s="134"/>
    </row>
    <row r="409" spans="1:19">
      <c r="A409" s="133" t="s">
        <v>102</v>
      </c>
      <c r="B409" s="134">
        <v>7412</v>
      </c>
      <c r="C409" s="134" t="s">
        <v>712</v>
      </c>
      <c r="D409" s="133" t="s">
        <v>709</v>
      </c>
      <c r="E409" s="133" t="str">
        <f t="shared" si="30"/>
        <v>7412-34</v>
      </c>
      <c r="F409" s="147" t="str">
        <f t="shared" si="31"/>
        <v>AG ---AC -</v>
      </c>
      <c r="G409" s="134"/>
      <c r="H409" s="134"/>
      <c r="I409" s="143" t="str">
        <f t="shared" si="32"/>
        <v xml:space="preserve">- - - </v>
      </c>
      <c r="J409" s="134"/>
      <c r="K409" s="134"/>
      <c r="L409" s="134"/>
      <c r="M409" s="134"/>
      <c r="N409" s="143" t="str">
        <f t="shared" si="33"/>
        <v xml:space="preserve">  </v>
      </c>
      <c r="O409" s="134"/>
      <c r="P409" s="134"/>
      <c r="Q409" s="143" t="str">
        <f t="shared" si="34"/>
        <v xml:space="preserve">   </v>
      </c>
      <c r="R409" s="134"/>
      <c r="S409" s="134"/>
    </row>
    <row r="410" spans="1:19">
      <c r="A410" s="133" t="s">
        <v>102</v>
      </c>
      <c r="B410" s="134">
        <v>7412</v>
      </c>
      <c r="C410" s="134" t="s">
        <v>657</v>
      </c>
      <c r="D410" s="133" t="s">
        <v>782</v>
      </c>
      <c r="E410" s="133" t="str">
        <f t="shared" si="30"/>
        <v>7412-34.03</v>
      </c>
      <c r="F410" s="147" t="str">
        <f t="shared" si="31"/>
        <v>AG -3--AC -</v>
      </c>
      <c r="G410" s="134" t="s">
        <v>703</v>
      </c>
      <c r="H410" s="134"/>
      <c r="I410" s="143" t="str">
        <f t="shared" si="32"/>
        <v xml:space="preserve">- E- - </v>
      </c>
      <c r="J410" s="134"/>
      <c r="K410" s="134" t="s">
        <v>696</v>
      </c>
      <c r="L410" s="134"/>
      <c r="M410" s="134"/>
      <c r="N410" s="143" t="str">
        <f t="shared" si="33"/>
        <v xml:space="preserve">O  </v>
      </c>
      <c r="O410" s="134" t="s">
        <v>699</v>
      </c>
      <c r="P410" s="134"/>
      <c r="Q410" s="143" t="str">
        <f t="shared" si="34"/>
        <v xml:space="preserve">F   </v>
      </c>
      <c r="R410" s="134" t="s">
        <v>557</v>
      </c>
      <c r="S410" s="134"/>
    </row>
    <row r="411" spans="1:19">
      <c r="A411" s="133" t="s">
        <v>102</v>
      </c>
      <c r="B411" s="134">
        <v>7412</v>
      </c>
      <c r="C411" s="134" t="s">
        <v>979</v>
      </c>
      <c r="D411" s="133" t="s">
        <v>980</v>
      </c>
      <c r="E411" s="133" t="str">
        <f t="shared" si="30"/>
        <v>7412-43</v>
      </c>
      <c r="F411" s="147" t="str">
        <f t="shared" si="31"/>
        <v>AG ---AC -</v>
      </c>
      <c r="G411" s="134"/>
      <c r="H411" s="134"/>
      <c r="I411" s="143" t="str">
        <f t="shared" si="32"/>
        <v xml:space="preserve">- - - </v>
      </c>
      <c r="J411" s="134"/>
      <c r="K411" s="134"/>
      <c r="L411" s="134"/>
      <c r="M411" s="134"/>
      <c r="N411" s="143" t="str">
        <f t="shared" si="33"/>
        <v xml:space="preserve">  </v>
      </c>
      <c r="O411" s="134"/>
      <c r="P411" s="134"/>
      <c r="Q411" s="143" t="str">
        <f t="shared" si="34"/>
        <v xml:space="preserve">   </v>
      </c>
      <c r="R411" s="134"/>
      <c r="S411" s="134"/>
    </row>
    <row r="412" spans="1:19">
      <c r="A412" s="133" t="s">
        <v>102</v>
      </c>
      <c r="B412" s="134">
        <v>7412</v>
      </c>
      <c r="C412" s="134" t="s">
        <v>981</v>
      </c>
      <c r="D412" s="133" t="s">
        <v>982</v>
      </c>
      <c r="E412" s="133" t="str">
        <f t="shared" si="30"/>
        <v>7412-43.01</v>
      </c>
      <c r="F412" s="147" t="str">
        <f t="shared" si="31"/>
        <v>AG -3--AC -8</v>
      </c>
      <c r="G412" s="134" t="s">
        <v>703</v>
      </c>
      <c r="H412" s="134" t="s">
        <v>704</v>
      </c>
      <c r="I412" s="143" t="str">
        <f t="shared" si="32"/>
        <v xml:space="preserve">- E- - </v>
      </c>
      <c r="J412" s="134"/>
      <c r="K412" s="134" t="s">
        <v>696</v>
      </c>
      <c r="L412" s="134"/>
      <c r="M412" s="134"/>
      <c r="N412" s="143" t="str">
        <f t="shared" si="33"/>
        <v xml:space="preserve">O  </v>
      </c>
      <c r="O412" s="134" t="s">
        <v>699</v>
      </c>
      <c r="P412" s="134"/>
      <c r="Q412" s="143" t="str">
        <f t="shared" si="34"/>
        <v xml:space="preserve">F   </v>
      </c>
      <c r="R412" s="134" t="s">
        <v>557</v>
      </c>
      <c r="S412" s="134"/>
    </row>
    <row r="413" spans="1:19">
      <c r="A413" s="133" t="s">
        <v>102</v>
      </c>
      <c r="B413" s="134">
        <v>7412</v>
      </c>
      <c r="C413" s="134" t="s">
        <v>983</v>
      </c>
      <c r="D413" s="133" t="s">
        <v>984</v>
      </c>
      <c r="E413" s="133" t="str">
        <f t="shared" si="30"/>
        <v>7412-43.02</v>
      </c>
      <c r="F413" s="147" t="str">
        <f t="shared" si="31"/>
        <v>AG -3--AC -8</v>
      </c>
      <c r="G413" s="134" t="s">
        <v>703</v>
      </c>
      <c r="H413" s="134" t="s">
        <v>704</v>
      </c>
      <c r="I413" s="143" t="str">
        <f t="shared" si="32"/>
        <v xml:space="preserve">- E- - </v>
      </c>
      <c r="J413" s="134"/>
      <c r="K413" s="134" t="s">
        <v>696</v>
      </c>
      <c r="L413" s="134"/>
      <c r="M413" s="134"/>
      <c r="N413" s="143" t="str">
        <f t="shared" si="33"/>
        <v xml:space="preserve">O  </v>
      </c>
      <c r="O413" s="134" t="s">
        <v>699</v>
      </c>
      <c r="P413" s="134"/>
      <c r="Q413" s="143" t="str">
        <f t="shared" si="34"/>
        <v xml:space="preserve">F   </v>
      </c>
      <c r="R413" s="134" t="s">
        <v>557</v>
      </c>
      <c r="S413" s="134"/>
    </row>
    <row r="414" spans="1:19">
      <c r="A414" s="133" t="s">
        <v>102</v>
      </c>
      <c r="B414" s="134">
        <v>7412</v>
      </c>
      <c r="C414" s="134" t="s">
        <v>985</v>
      </c>
      <c r="D414" s="133" t="s">
        <v>986</v>
      </c>
      <c r="E414" s="133" t="str">
        <f t="shared" si="30"/>
        <v>7412-43.03</v>
      </c>
      <c r="F414" s="147" t="str">
        <f t="shared" si="31"/>
        <v>AG -3--AC -8</v>
      </c>
      <c r="G414" s="134" t="s">
        <v>703</v>
      </c>
      <c r="H414" s="134" t="s">
        <v>704</v>
      </c>
      <c r="I414" s="143" t="str">
        <f t="shared" si="32"/>
        <v xml:space="preserve">- E- - </v>
      </c>
      <c r="J414" s="134"/>
      <c r="K414" s="134" t="s">
        <v>696</v>
      </c>
      <c r="L414" s="134"/>
      <c r="M414" s="134"/>
      <c r="N414" s="143" t="str">
        <f t="shared" si="33"/>
        <v xml:space="preserve">O  </v>
      </c>
      <c r="O414" s="134" t="s">
        <v>699</v>
      </c>
      <c r="P414" s="134"/>
      <c r="Q414" s="143" t="str">
        <f t="shared" si="34"/>
        <v xml:space="preserve">F   </v>
      </c>
      <c r="R414" s="134" t="s">
        <v>557</v>
      </c>
      <c r="S414" s="134"/>
    </row>
    <row r="415" spans="1:19">
      <c r="A415" s="133" t="s">
        <v>102</v>
      </c>
      <c r="B415" s="134">
        <v>7412</v>
      </c>
      <c r="C415" s="134" t="s">
        <v>987</v>
      </c>
      <c r="D415" s="133" t="s">
        <v>988</v>
      </c>
      <c r="E415" s="133" t="str">
        <f t="shared" si="30"/>
        <v>7412-55</v>
      </c>
      <c r="F415" s="147" t="str">
        <f t="shared" si="31"/>
        <v>AG -3--AC -8</v>
      </c>
      <c r="G415" s="134" t="s">
        <v>703</v>
      </c>
      <c r="H415" s="134" t="s">
        <v>704</v>
      </c>
      <c r="I415" s="143" t="str">
        <f t="shared" si="32"/>
        <v xml:space="preserve">- E- - </v>
      </c>
      <c r="J415" s="134"/>
      <c r="K415" s="134" t="s">
        <v>696</v>
      </c>
      <c r="L415" s="134"/>
      <c r="M415" s="134"/>
      <c r="N415" s="143" t="str">
        <f t="shared" si="33"/>
        <v xml:space="preserve">O  </v>
      </c>
      <c r="O415" s="134" t="s">
        <v>699</v>
      </c>
      <c r="P415" s="134"/>
      <c r="Q415" s="143" t="str">
        <f t="shared" si="34"/>
        <v xml:space="preserve">F   </v>
      </c>
      <c r="R415" s="134" t="s">
        <v>557</v>
      </c>
      <c r="S415" s="134"/>
    </row>
    <row r="416" spans="1:19">
      <c r="A416" s="133"/>
      <c r="B416" s="134"/>
      <c r="C416" s="134"/>
      <c r="D416" s="133"/>
      <c r="E416" s="133" t="str">
        <f t="shared" si="30"/>
        <v>-</v>
      </c>
      <c r="F416" s="147" t="str">
        <f t="shared" si="31"/>
        <v>AG ---AC -</v>
      </c>
      <c r="G416" s="134"/>
      <c r="H416" s="134"/>
      <c r="I416" s="143" t="str">
        <f t="shared" si="32"/>
        <v xml:space="preserve">- - - </v>
      </c>
      <c r="J416" s="134"/>
      <c r="K416" s="134"/>
      <c r="L416" s="134"/>
      <c r="M416" s="134"/>
      <c r="N416" s="143" t="str">
        <f t="shared" si="33"/>
        <v xml:space="preserve">  </v>
      </c>
      <c r="O416" s="134"/>
      <c r="P416" s="134"/>
      <c r="Q416" s="143" t="str">
        <f t="shared" si="34"/>
        <v xml:space="preserve">   </v>
      </c>
      <c r="R416" s="134"/>
      <c r="S416" s="134"/>
    </row>
    <row r="417" spans="1:19">
      <c r="A417" s="133" t="s">
        <v>103</v>
      </c>
      <c r="B417" s="134">
        <v>7413</v>
      </c>
      <c r="C417" s="134" t="s">
        <v>989</v>
      </c>
      <c r="D417" s="133" t="s">
        <v>990</v>
      </c>
      <c r="E417" s="133" t="str">
        <f t="shared" si="30"/>
        <v>7413-29</v>
      </c>
      <c r="F417" s="147" t="str">
        <f t="shared" si="31"/>
        <v>AG -3--AC -8</v>
      </c>
      <c r="G417" s="134" t="s">
        <v>703</v>
      </c>
      <c r="H417" s="134" t="s">
        <v>704</v>
      </c>
      <c r="I417" s="143" t="str">
        <f t="shared" si="32"/>
        <v xml:space="preserve">- E- - </v>
      </c>
      <c r="J417" s="134"/>
      <c r="K417" s="134" t="s">
        <v>696</v>
      </c>
      <c r="L417" s="134"/>
      <c r="M417" s="134"/>
      <c r="N417" s="143" t="str">
        <f t="shared" si="33"/>
        <v xml:space="preserve">O  </v>
      </c>
      <c r="O417" s="134" t="s">
        <v>699</v>
      </c>
      <c r="P417" s="134"/>
      <c r="Q417" s="143" t="str">
        <f t="shared" si="34"/>
        <v xml:space="preserve">F   </v>
      </c>
      <c r="R417" s="134" t="s">
        <v>557</v>
      </c>
      <c r="S417" s="134"/>
    </row>
    <row r="418" spans="1:19">
      <c r="A418" s="133" t="s">
        <v>103</v>
      </c>
      <c r="B418" s="134">
        <v>7413</v>
      </c>
      <c r="C418" s="134" t="s">
        <v>712</v>
      </c>
      <c r="D418" s="133" t="s">
        <v>709</v>
      </c>
      <c r="E418" s="133" t="str">
        <f t="shared" si="30"/>
        <v>7413-34</v>
      </c>
      <c r="F418" s="147" t="str">
        <f t="shared" si="31"/>
        <v>AG ---AC -</v>
      </c>
      <c r="G418" s="134"/>
      <c r="H418" s="134"/>
      <c r="I418" s="143" t="str">
        <f t="shared" si="32"/>
        <v xml:space="preserve">- - - </v>
      </c>
      <c r="J418" s="134"/>
      <c r="K418" s="134"/>
      <c r="L418" s="134"/>
      <c r="M418" s="134"/>
      <c r="N418" s="143" t="str">
        <f t="shared" si="33"/>
        <v xml:space="preserve">  </v>
      </c>
      <c r="O418" s="134"/>
      <c r="P418" s="134"/>
      <c r="Q418" s="143" t="str">
        <f t="shared" si="34"/>
        <v xml:space="preserve">   </v>
      </c>
      <c r="R418" s="134"/>
      <c r="S418" s="134"/>
    </row>
    <row r="419" spans="1:19">
      <c r="A419" s="133" t="s">
        <v>103</v>
      </c>
      <c r="B419" s="134">
        <v>7413</v>
      </c>
      <c r="C419" s="134" t="s">
        <v>931</v>
      </c>
      <c r="D419" s="133" t="s">
        <v>384</v>
      </c>
      <c r="E419" s="133" t="str">
        <f t="shared" si="30"/>
        <v>7413-34.06</v>
      </c>
      <c r="F419" s="147" t="str">
        <f t="shared" si="31"/>
        <v>AG -3--AC -8</v>
      </c>
      <c r="G419" s="134" t="s">
        <v>703</v>
      </c>
      <c r="H419" s="134" t="s">
        <v>704</v>
      </c>
      <c r="I419" s="143" t="str">
        <f t="shared" si="32"/>
        <v xml:space="preserve">- E- - </v>
      </c>
      <c r="J419" s="134"/>
      <c r="K419" s="134" t="s">
        <v>696</v>
      </c>
      <c r="L419" s="134"/>
      <c r="M419" s="134"/>
      <c r="N419" s="143" t="str">
        <f t="shared" si="33"/>
        <v xml:space="preserve">O  </v>
      </c>
      <c r="O419" s="134" t="s">
        <v>699</v>
      </c>
      <c r="P419" s="134"/>
      <c r="Q419" s="143" t="str">
        <f t="shared" si="34"/>
        <v xml:space="preserve">F   </v>
      </c>
      <c r="R419" s="134" t="s">
        <v>557</v>
      </c>
      <c r="S419" s="134"/>
    </row>
    <row r="420" spans="1:19">
      <c r="A420" s="133" t="s">
        <v>103</v>
      </c>
      <c r="B420" s="134">
        <v>7413</v>
      </c>
      <c r="C420" s="134" t="s">
        <v>743</v>
      </c>
      <c r="D420" s="133" t="s">
        <v>385</v>
      </c>
      <c r="E420" s="133" t="str">
        <f t="shared" si="30"/>
        <v>7413-34.07</v>
      </c>
      <c r="F420" s="147" t="str">
        <f t="shared" si="31"/>
        <v>AG -5--AC -8</v>
      </c>
      <c r="G420" s="134" t="s">
        <v>839</v>
      </c>
      <c r="H420" s="134" t="s">
        <v>704</v>
      </c>
      <c r="I420" s="143" t="str">
        <f t="shared" si="32"/>
        <v xml:space="preserve">- E- - </v>
      </c>
      <c r="J420" s="134"/>
      <c r="K420" s="134" t="s">
        <v>696</v>
      </c>
      <c r="L420" s="134"/>
      <c r="M420" s="134"/>
      <c r="N420" s="143" t="str">
        <f t="shared" si="33"/>
        <v xml:space="preserve">O  </v>
      </c>
      <c r="O420" s="134" t="s">
        <v>699</v>
      </c>
      <c r="P420" s="134"/>
      <c r="Q420" s="143" t="str">
        <f t="shared" si="34"/>
        <v xml:space="preserve">F   </v>
      </c>
      <c r="R420" s="134" t="s">
        <v>557</v>
      </c>
      <c r="S420" s="134"/>
    </row>
    <row r="421" spans="1:19">
      <c r="A421" s="133" t="s">
        <v>103</v>
      </c>
      <c r="B421" s="134">
        <v>7413</v>
      </c>
      <c r="C421" s="134" t="s">
        <v>991</v>
      </c>
      <c r="D421" s="133" t="s">
        <v>992</v>
      </c>
      <c r="E421" s="133" t="str">
        <f t="shared" si="30"/>
        <v>7413-36</v>
      </c>
      <c r="F421" s="147" t="str">
        <f t="shared" si="31"/>
        <v>AG ---AC -</v>
      </c>
      <c r="G421" s="134"/>
      <c r="H421" s="134"/>
      <c r="I421" s="143" t="str">
        <f t="shared" si="32"/>
        <v xml:space="preserve">- - - </v>
      </c>
      <c r="J421" s="134"/>
      <c r="K421" s="134"/>
      <c r="L421" s="134"/>
      <c r="M421" s="134"/>
      <c r="N421" s="143" t="str">
        <f t="shared" si="33"/>
        <v xml:space="preserve">  </v>
      </c>
      <c r="O421" s="134"/>
      <c r="P421" s="134"/>
      <c r="Q421" s="143" t="str">
        <f t="shared" si="34"/>
        <v xml:space="preserve">   </v>
      </c>
      <c r="R421" s="134"/>
      <c r="S421" s="134"/>
    </row>
    <row r="422" spans="1:19">
      <c r="A422" s="133" t="s">
        <v>103</v>
      </c>
      <c r="B422" s="134">
        <v>7413</v>
      </c>
      <c r="C422" s="134" t="s">
        <v>993</v>
      </c>
      <c r="D422" s="133" t="s">
        <v>386</v>
      </c>
      <c r="E422" s="133" t="str">
        <f t="shared" si="30"/>
        <v>7413-36.01</v>
      </c>
      <c r="F422" s="147" t="str">
        <f t="shared" si="31"/>
        <v>AG -3--AC -8</v>
      </c>
      <c r="G422" s="134" t="s">
        <v>703</v>
      </c>
      <c r="H422" s="134" t="s">
        <v>704</v>
      </c>
      <c r="I422" s="143" t="str">
        <f t="shared" si="32"/>
        <v xml:space="preserve">- E- - </v>
      </c>
      <c r="J422" s="134"/>
      <c r="K422" s="134" t="s">
        <v>696</v>
      </c>
      <c r="L422" s="134"/>
      <c r="M422" s="134"/>
      <c r="N422" s="143" t="str">
        <f t="shared" si="33"/>
        <v xml:space="preserve">O  </v>
      </c>
      <c r="O422" s="134" t="s">
        <v>699</v>
      </c>
      <c r="P422" s="134"/>
      <c r="Q422" s="143" t="str">
        <f t="shared" si="34"/>
        <v xml:space="preserve">F   </v>
      </c>
      <c r="R422" s="134" t="s">
        <v>557</v>
      </c>
      <c r="S422" s="134"/>
    </row>
    <row r="423" spans="1:19">
      <c r="A423" s="133" t="s">
        <v>103</v>
      </c>
      <c r="B423" s="134">
        <v>7413</v>
      </c>
      <c r="C423" s="134" t="s">
        <v>994</v>
      </c>
      <c r="D423" s="133" t="s">
        <v>387</v>
      </c>
      <c r="E423" s="133" t="str">
        <f t="shared" si="30"/>
        <v>7413-36.02</v>
      </c>
      <c r="F423" s="147" t="str">
        <f t="shared" si="31"/>
        <v>AG -3--AC -8</v>
      </c>
      <c r="G423" s="134" t="s">
        <v>703</v>
      </c>
      <c r="H423" s="134" t="s">
        <v>704</v>
      </c>
      <c r="I423" s="143" t="str">
        <f t="shared" si="32"/>
        <v xml:space="preserve">CT- - M- </v>
      </c>
      <c r="J423" s="134" t="s">
        <v>695</v>
      </c>
      <c r="K423" s="134"/>
      <c r="L423" s="134" t="s">
        <v>705</v>
      </c>
      <c r="M423" s="134"/>
      <c r="N423" s="143" t="str">
        <f t="shared" si="33"/>
        <v xml:space="preserve">O  </v>
      </c>
      <c r="O423" s="134" t="s">
        <v>699</v>
      </c>
      <c r="P423" s="134"/>
      <c r="Q423" s="143" t="str">
        <f t="shared" si="34"/>
        <v xml:space="preserve">F   </v>
      </c>
      <c r="R423" s="134" t="s">
        <v>557</v>
      </c>
      <c r="S423" s="134"/>
    </row>
    <row r="424" spans="1:19">
      <c r="A424" s="133" t="s">
        <v>103</v>
      </c>
      <c r="B424" s="134">
        <v>7413</v>
      </c>
      <c r="C424" s="134" t="s">
        <v>995</v>
      </c>
      <c r="D424" s="133" t="s">
        <v>996</v>
      </c>
      <c r="E424" s="133" t="str">
        <f t="shared" si="30"/>
        <v>7413-36.03</v>
      </c>
      <c r="F424" s="147" t="str">
        <f t="shared" si="31"/>
        <v>AG -3--AC -8</v>
      </c>
      <c r="G424" s="134" t="s">
        <v>703</v>
      </c>
      <c r="H424" s="134" t="s">
        <v>704</v>
      </c>
      <c r="I424" s="143" t="str">
        <f t="shared" si="32"/>
        <v xml:space="preserve">- E- - </v>
      </c>
      <c r="J424" s="134"/>
      <c r="K424" s="134" t="s">
        <v>696</v>
      </c>
      <c r="L424" s="134"/>
      <c r="M424" s="134"/>
      <c r="N424" s="143" t="str">
        <f t="shared" si="33"/>
        <v xml:space="preserve">O  </v>
      </c>
      <c r="O424" s="134" t="s">
        <v>699</v>
      </c>
      <c r="P424" s="134"/>
      <c r="Q424" s="143" t="str">
        <f t="shared" si="34"/>
        <v xml:space="preserve">F   </v>
      </c>
      <c r="R424" s="134" t="s">
        <v>557</v>
      </c>
      <c r="S424" s="134"/>
    </row>
    <row r="425" spans="1:19">
      <c r="A425" s="133"/>
      <c r="B425" s="134"/>
      <c r="C425" s="134"/>
      <c r="D425" s="133"/>
      <c r="E425" s="133" t="str">
        <f t="shared" si="30"/>
        <v>-</v>
      </c>
      <c r="F425" s="147" t="str">
        <f t="shared" si="31"/>
        <v>AG ---AC -</v>
      </c>
      <c r="G425" s="134"/>
      <c r="H425" s="134"/>
      <c r="I425" s="143" t="str">
        <f t="shared" si="32"/>
        <v xml:space="preserve">- - - </v>
      </c>
      <c r="J425" s="134"/>
      <c r="K425" s="134"/>
      <c r="L425" s="134"/>
      <c r="M425" s="134"/>
      <c r="N425" s="143" t="str">
        <f t="shared" si="33"/>
        <v xml:space="preserve">  </v>
      </c>
      <c r="O425" s="134"/>
      <c r="P425" s="134"/>
      <c r="Q425" s="143" t="str">
        <f t="shared" si="34"/>
        <v xml:space="preserve">   </v>
      </c>
      <c r="R425" s="134"/>
      <c r="S425" s="134"/>
    </row>
    <row r="426" spans="1:19">
      <c r="A426" s="133" t="s">
        <v>225</v>
      </c>
      <c r="B426" s="134">
        <v>7420</v>
      </c>
      <c r="C426" s="134" t="s">
        <v>712</v>
      </c>
      <c r="D426" s="133" t="s">
        <v>709</v>
      </c>
      <c r="E426" s="133" t="str">
        <f t="shared" si="30"/>
        <v>7420-34</v>
      </c>
      <c r="F426" s="147" t="str">
        <f t="shared" si="31"/>
        <v>AG ---AC -</v>
      </c>
      <c r="G426" s="134"/>
      <c r="H426" s="134"/>
      <c r="I426" s="143" t="str">
        <f t="shared" si="32"/>
        <v xml:space="preserve">- - - </v>
      </c>
      <c r="J426" s="134"/>
      <c r="K426" s="134"/>
      <c r="L426" s="134"/>
      <c r="M426" s="134"/>
      <c r="N426" s="143" t="str">
        <f t="shared" si="33"/>
        <v xml:space="preserve">  </v>
      </c>
      <c r="O426" s="134"/>
      <c r="P426" s="134"/>
      <c r="Q426" s="143" t="str">
        <f t="shared" si="34"/>
        <v xml:space="preserve">   </v>
      </c>
      <c r="R426" s="134"/>
      <c r="S426" s="134"/>
    </row>
    <row r="427" spans="1:19">
      <c r="A427" s="133" t="s">
        <v>225</v>
      </c>
      <c r="B427" s="134">
        <v>7420</v>
      </c>
      <c r="C427" s="134" t="s">
        <v>657</v>
      </c>
      <c r="D427" s="133" t="s">
        <v>234</v>
      </c>
      <c r="E427" s="133" t="str">
        <f t="shared" si="30"/>
        <v>7420-34.03</v>
      </c>
      <c r="F427" s="147" t="str">
        <f t="shared" si="31"/>
        <v>AG -3--AC -</v>
      </c>
      <c r="G427" s="134" t="s">
        <v>703</v>
      </c>
      <c r="H427" s="134"/>
      <c r="I427" s="143" t="str">
        <f t="shared" si="32"/>
        <v xml:space="preserve">- E- - </v>
      </c>
      <c r="J427" s="134"/>
      <c r="K427" s="134" t="s">
        <v>696</v>
      </c>
      <c r="L427" s="134"/>
      <c r="M427" s="134"/>
      <c r="N427" s="143" t="str">
        <f t="shared" si="33"/>
        <v xml:space="preserve">O  </v>
      </c>
      <c r="O427" s="134" t="s">
        <v>699</v>
      </c>
      <c r="P427" s="134"/>
      <c r="Q427" s="143" t="str">
        <f t="shared" si="34"/>
        <v xml:space="preserve">F   </v>
      </c>
      <c r="R427" s="134" t="s">
        <v>557</v>
      </c>
      <c r="S427" s="134"/>
    </row>
    <row r="428" spans="1:19">
      <c r="A428" s="133"/>
      <c r="B428" s="134"/>
      <c r="C428" s="134"/>
      <c r="D428" s="133"/>
      <c r="E428" s="133" t="str">
        <f t="shared" si="30"/>
        <v>-</v>
      </c>
      <c r="F428" s="147" t="str">
        <f t="shared" si="31"/>
        <v>AG ---AC -</v>
      </c>
      <c r="G428" s="134"/>
      <c r="H428" s="134"/>
      <c r="I428" s="143" t="str">
        <f t="shared" si="32"/>
        <v xml:space="preserve">- - - </v>
      </c>
      <c r="J428" s="134"/>
      <c r="K428" s="134"/>
      <c r="L428" s="134"/>
      <c r="M428" s="134"/>
      <c r="N428" s="143" t="str">
        <f t="shared" si="33"/>
        <v xml:space="preserve">  </v>
      </c>
      <c r="O428" s="134"/>
      <c r="P428" s="134"/>
      <c r="Q428" s="143" t="str">
        <f t="shared" si="34"/>
        <v xml:space="preserve">   </v>
      </c>
      <c r="R428" s="134"/>
      <c r="S428" s="134"/>
    </row>
    <row r="429" spans="1:19">
      <c r="A429" s="133" t="s">
        <v>997</v>
      </c>
      <c r="B429" s="134" t="s">
        <v>675</v>
      </c>
      <c r="C429" s="134" t="s">
        <v>716</v>
      </c>
      <c r="D429" s="133" t="s">
        <v>717</v>
      </c>
      <c r="E429" s="133" t="str">
        <f t="shared" si="30"/>
        <v>7421-02</v>
      </c>
      <c r="F429" s="147" t="str">
        <f t="shared" si="31"/>
        <v>AG ---AC -</v>
      </c>
      <c r="G429" s="134"/>
      <c r="H429" s="134"/>
      <c r="I429" s="143" t="str">
        <f t="shared" si="32"/>
        <v xml:space="preserve">- - - </v>
      </c>
      <c r="J429" s="134"/>
      <c r="K429" s="134"/>
      <c r="L429" s="134"/>
      <c r="M429" s="134"/>
      <c r="N429" s="143" t="str">
        <f t="shared" si="33"/>
        <v xml:space="preserve">  </v>
      </c>
      <c r="O429" s="134"/>
      <c r="P429" s="134"/>
      <c r="Q429" s="143" t="str">
        <f t="shared" si="34"/>
        <v xml:space="preserve">   </v>
      </c>
      <c r="R429" s="134"/>
      <c r="S429" s="134"/>
    </row>
    <row r="430" spans="1:19">
      <c r="A430" s="133" t="s">
        <v>997</v>
      </c>
      <c r="B430" s="134" t="s">
        <v>675</v>
      </c>
      <c r="C430" s="134" t="s">
        <v>998</v>
      </c>
      <c r="D430" s="133" t="s">
        <v>342</v>
      </c>
      <c r="E430" s="133" t="str">
        <f t="shared" si="30"/>
        <v>7421-02.06</v>
      </c>
      <c r="F430" s="147" t="str">
        <f t="shared" si="31"/>
        <v>AG -3--AC -18</v>
      </c>
      <c r="G430" s="134" t="s">
        <v>703</v>
      </c>
      <c r="H430" s="134" t="s">
        <v>722</v>
      </c>
      <c r="I430" s="143" t="str">
        <f t="shared" si="32"/>
        <v xml:space="preserve">CT- - M- </v>
      </c>
      <c r="J430" s="134" t="s">
        <v>695</v>
      </c>
      <c r="K430" s="134"/>
      <c r="L430" s="134" t="s">
        <v>705</v>
      </c>
      <c r="M430" s="134"/>
      <c r="N430" s="143" t="str">
        <f t="shared" si="33"/>
        <v xml:space="preserve">O  </v>
      </c>
      <c r="O430" s="134" t="s">
        <v>699</v>
      </c>
      <c r="P430" s="134"/>
      <c r="Q430" s="143" t="str">
        <f t="shared" si="34"/>
        <v xml:space="preserve">F   </v>
      </c>
      <c r="R430" s="134" t="s">
        <v>557</v>
      </c>
      <c r="S430" s="134"/>
    </row>
    <row r="431" spans="1:19">
      <c r="A431" s="133" t="s">
        <v>997</v>
      </c>
      <c r="B431" s="134" t="s">
        <v>675</v>
      </c>
      <c r="C431" s="134" t="s">
        <v>999</v>
      </c>
      <c r="D431" s="133" t="s">
        <v>1000</v>
      </c>
      <c r="E431" s="133" t="str">
        <f t="shared" si="30"/>
        <v>7421-02.18</v>
      </c>
      <c r="F431" s="147" t="str">
        <f t="shared" si="31"/>
        <v>AG -3--AC -18</v>
      </c>
      <c r="G431" s="134" t="s">
        <v>703</v>
      </c>
      <c r="H431" s="134" t="s">
        <v>722</v>
      </c>
      <c r="I431" s="143" t="str">
        <f t="shared" si="32"/>
        <v xml:space="preserve">CT- - M- </v>
      </c>
      <c r="J431" s="134" t="s">
        <v>695</v>
      </c>
      <c r="K431" s="134"/>
      <c r="L431" s="134" t="s">
        <v>705</v>
      </c>
      <c r="M431" s="134"/>
      <c r="N431" s="143" t="str">
        <f t="shared" si="33"/>
        <v xml:space="preserve">O  </v>
      </c>
      <c r="O431" s="134" t="s">
        <v>699</v>
      </c>
      <c r="P431" s="134"/>
      <c r="Q431" s="143" t="str">
        <f t="shared" si="34"/>
        <v xml:space="preserve">F   </v>
      </c>
      <c r="R431" s="134" t="s">
        <v>557</v>
      </c>
      <c r="S431" s="134"/>
    </row>
    <row r="432" spans="1:19">
      <c r="A432" s="133" t="s">
        <v>997</v>
      </c>
      <c r="B432" s="134" t="s">
        <v>675</v>
      </c>
      <c r="C432" s="134" t="s">
        <v>1001</v>
      </c>
      <c r="D432" s="133" t="s">
        <v>1002</v>
      </c>
      <c r="E432" s="133" t="str">
        <f t="shared" si="30"/>
        <v>7421-17</v>
      </c>
      <c r="F432" s="147" t="str">
        <f t="shared" si="31"/>
        <v>AG ---AC -</v>
      </c>
      <c r="G432" s="134"/>
      <c r="H432" s="134"/>
      <c r="I432" s="143" t="str">
        <f t="shared" si="32"/>
        <v xml:space="preserve">- - - </v>
      </c>
      <c r="J432" s="134"/>
      <c r="K432" s="134"/>
      <c r="L432" s="134"/>
      <c r="M432" s="134"/>
      <c r="N432" s="143" t="str">
        <f t="shared" si="33"/>
        <v xml:space="preserve">  </v>
      </c>
      <c r="O432" s="134"/>
      <c r="P432" s="134"/>
      <c r="Q432" s="143" t="str">
        <f t="shared" si="34"/>
        <v xml:space="preserve">   </v>
      </c>
      <c r="R432" s="134"/>
      <c r="S432" s="134"/>
    </row>
    <row r="433" spans="1:19">
      <c r="A433" s="133" t="s">
        <v>997</v>
      </c>
      <c r="B433" s="134" t="s">
        <v>675</v>
      </c>
      <c r="C433" s="134" t="s">
        <v>1003</v>
      </c>
      <c r="D433" s="133" t="s">
        <v>344</v>
      </c>
      <c r="E433" s="133" t="str">
        <f t="shared" si="30"/>
        <v>7421-17.01</v>
      </c>
      <c r="F433" s="147" t="str">
        <f t="shared" si="31"/>
        <v>AG -3--AC -8</v>
      </c>
      <c r="G433" s="134" t="s">
        <v>703</v>
      </c>
      <c r="H433" s="134" t="s">
        <v>704</v>
      </c>
      <c r="I433" s="143" t="str">
        <f t="shared" si="32"/>
        <v xml:space="preserve">- E- - </v>
      </c>
      <c r="J433" s="134"/>
      <c r="K433" s="134" t="s">
        <v>696</v>
      </c>
      <c r="L433" s="134"/>
      <c r="M433" s="134"/>
      <c r="N433" s="143" t="str">
        <f t="shared" si="33"/>
        <v xml:space="preserve">O  </v>
      </c>
      <c r="O433" s="134" t="s">
        <v>699</v>
      </c>
      <c r="P433" s="134"/>
      <c r="Q433" s="143" t="str">
        <f t="shared" si="34"/>
        <v>F   D</v>
      </c>
      <c r="R433" s="134" t="s">
        <v>557</v>
      </c>
      <c r="S433" s="134" t="s">
        <v>128</v>
      </c>
    </row>
    <row r="434" spans="1:19">
      <c r="A434" s="133" t="s">
        <v>997</v>
      </c>
      <c r="B434" s="134" t="s">
        <v>675</v>
      </c>
      <c r="C434" s="134" t="s">
        <v>1004</v>
      </c>
      <c r="D434" s="133" t="s">
        <v>345</v>
      </c>
      <c r="E434" s="133" t="str">
        <f t="shared" si="30"/>
        <v>7421-17.02</v>
      </c>
      <c r="F434" s="147" t="str">
        <f t="shared" si="31"/>
        <v>AG -3--AC -8</v>
      </c>
      <c r="G434" s="134" t="s">
        <v>703</v>
      </c>
      <c r="H434" s="134" t="s">
        <v>704</v>
      </c>
      <c r="I434" s="143" t="str">
        <f t="shared" si="32"/>
        <v xml:space="preserve">- E- - </v>
      </c>
      <c r="J434" s="134"/>
      <c r="K434" s="134" t="s">
        <v>696</v>
      </c>
      <c r="L434" s="134"/>
      <c r="M434" s="134"/>
      <c r="N434" s="143" t="str">
        <f t="shared" si="33"/>
        <v xml:space="preserve">O  </v>
      </c>
      <c r="O434" s="134" t="s">
        <v>699</v>
      </c>
      <c r="P434" s="134"/>
      <c r="Q434" s="143" t="str">
        <f t="shared" si="34"/>
        <v>F   D</v>
      </c>
      <c r="R434" s="134" t="s">
        <v>557</v>
      </c>
      <c r="S434" s="134" t="s">
        <v>128</v>
      </c>
    </row>
    <row r="435" spans="1:19">
      <c r="A435" s="133" t="s">
        <v>997</v>
      </c>
      <c r="B435" s="134" t="s">
        <v>675</v>
      </c>
      <c r="C435" s="134" t="s">
        <v>680</v>
      </c>
      <c r="D435" s="133" t="s">
        <v>723</v>
      </c>
      <c r="E435" s="133" t="str">
        <f t="shared" si="30"/>
        <v>7421-23</v>
      </c>
      <c r="F435" s="147" t="str">
        <f t="shared" si="31"/>
        <v>AG -3--AC -18</v>
      </c>
      <c r="G435" s="134" t="s">
        <v>703</v>
      </c>
      <c r="H435" s="134" t="s">
        <v>722</v>
      </c>
      <c r="I435" s="143" t="str">
        <f t="shared" si="32"/>
        <v>- - M- S</v>
      </c>
      <c r="J435" s="134"/>
      <c r="K435" s="134"/>
      <c r="L435" s="134" t="s">
        <v>705</v>
      </c>
      <c r="M435" s="134" t="s">
        <v>698</v>
      </c>
      <c r="N435" s="143" t="str">
        <f t="shared" si="33"/>
        <v xml:space="preserve">O  </v>
      </c>
      <c r="O435" s="134" t="s">
        <v>699</v>
      </c>
      <c r="P435" s="134"/>
      <c r="Q435" s="143" t="str">
        <f t="shared" si="34"/>
        <v xml:space="preserve">F   </v>
      </c>
      <c r="R435" s="134" t="s">
        <v>557</v>
      </c>
      <c r="S435" s="134"/>
    </row>
    <row r="436" spans="1:19">
      <c r="A436" s="133" t="s">
        <v>997</v>
      </c>
      <c r="B436" s="134" t="s">
        <v>675</v>
      </c>
      <c r="C436" s="134" t="s">
        <v>1005</v>
      </c>
      <c r="D436" s="133" t="s">
        <v>1006</v>
      </c>
      <c r="E436" s="133" t="str">
        <f t="shared" si="30"/>
        <v>7421-27</v>
      </c>
      <c r="F436" s="147" t="str">
        <f t="shared" si="31"/>
        <v>AG -3--AC -</v>
      </c>
      <c r="G436" s="134" t="s">
        <v>703</v>
      </c>
      <c r="H436" s="134"/>
      <c r="I436" s="143" t="str">
        <f t="shared" si="32"/>
        <v xml:space="preserve">- E- - </v>
      </c>
      <c r="J436" s="134"/>
      <c r="K436" s="134" t="s">
        <v>696</v>
      </c>
      <c r="L436" s="134"/>
      <c r="M436" s="134"/>
      <c r="N436" s="143" t="str">
        <f t="shared" si="33"/>
        <v xml:space="preserve">O  </v>
      </c>
      <c r="O436" s="134" t="s">
        <v>699</v>
      </c>
      <c r="P436" s="134"/>
      <c r="Q436" s="143" t="str">
        <f t="shared" si="34"/>
        <v xml:space="preserve">F   </v>
      </c>
      <c r="R436" s="134" t="s">
        <v>557</v>
      </c>
      <c r="S436" s="134"/>
    </row>
    <row r="437" spans="1:19">
      <c r="A437" s="133" t="s">
        <v>997</v>
      </c>
      <c r="B437" s="134" t="s">
        <v>675</v>
      </c>
      <c r="C437" s="134" t="s">
        <v>712</v>
      </c>
      <c r="D437" s="133" t="s">
        <v>709</v>
      </c>
      <c r="E437" s="133" t="str">
        <f t="shared" si="30"/>
        <v>7421-34</v>
      </c>
      <c r="F437" s="147" t="str">
        <f t="shared" si="31"/>
        <v>AG ---AC -</v>
      </c>
      <c r="G437" s="134"/>
      <c r="H437" s="134"/>
      <c r="I437" s="143" t="str">
        <f t="shared" si="32"/>
        <v xml:space="preserve">- - - </v>
      </c>
      <c r="J437" s="134"/>
      <c r="K437" s="134"/>
      <c r="L437" s="134"/>
      <c r="M437" s="134"/>
      <c r="N437" s="143" t="str">
        <f t="shared" si="33"/>
        <v xml:space="preserve">  </v>
      </c>
      <c r="O437" s="134"/>
      <c r="P437" s="134"/>
      <c r="Q437" s="143" t="str">
        <f t="shared" si="34"/>
        <v xml:space="preserve">   </v>
      </c>
      <c r="R437" s="134"/>
      <c r="S437" s="134"/>
    </row>
    <row r="438" spans="1:19">
      <c r="A438" s="133" t="s">
        <v>997</v>
      </c>
      <c r="B438" s="134" t="s">
        <v>675</v>
      </c>
      <c r="C438" s="134" t="s">
        <v>657</v>
      </c>
      <c r="D438" s="133" t="s">
        <v>782</v>
      </c>
      <c r="E438" s="133" t="str">
        <f t="shared" si="30"/>
        <v>7421-34.03</v>
      </c>
      <c r="F438" s="147" t="str">
        <f t="shared" si="31"/>
        <v>AG -3--AC -</v>
      </c>
      <c r="G438" s="134" t="s">
        <v>703</v>
      </c>
      <c r="H438" s="134"/>
      <c r="I438" s="143" t="str">
        <f t="shared" si="32"/>
        <v xml:space="preserve">- E- - </v>
      </c>
      <c r="J438" s="134"/>
      <c r="K438" s="134" t="s">
        <v>696</v>
      </c>
      <c r="L438" s="134"/>
      <c r="M438" s="134"/>
      <c r="N438" s="143" t="str">
        <f t="shared" si="33"/>
        <v xml:space="preserve">O  </v>
      </c>
      <c r="O438" s="134" t="s">
        <v>699</v>
      </c>
      <c r="P438" s="134"/>
      <c r="Q438" s="143" t="str">
        <f t="shared" si="34"/>
        <v xml:space="preserve">F   </v>
      </c>
      <c r="R438" s="134" t="s">
        <v>557</v>
      </c>
      <c r="S438" s="134"/>
    </row>
    <row r="439" spans="1:19">
      <c r="A439" s="133" t="s">
        <v>997</v>
      </c>
      <c r="B439" s="134" t="s">
        <v>675</v>
      </c>
      <c r="C439" s="134" t="s">
        <v>783</v>
      </c>
      <c r="D439" s="133" t="s">
        <v>784</v>
      </c>
      <c r="E439" s="133" t="str">
        <f t="shared" si="30"/>
        <v>7421-34.05</v>
      </c>
      <c r="F439" s="147" t="str">
        <f t="shared" si="31"/>
        <v>AG -3--AC -4</v>
      </c>
      <c r="G439" s="134" t="s">
        <v>703</v>
      </c>
      <c r="H439" s="134" t="s">
        <v>864</v>
      </c>
      <c r="I439" s="143" t="str">
        <f t="shared" si="32"/>
        <v xml:space="preserve">- E- - </v>
      </c>
      <c r="J439" s="134"/>
      <c r="K439" s="134" t="s">
        <v>696</v>
      </c>
      <c r="L439" s="134"/>
      <c r="M439" s="134"/>
      <c r="N439" s="143" t="str">
        <f t="shared" si="33"/>
        <v xml:space="preserve">O  </v>
      </c>
      <c r="O439" s="134" t="s">
        <v>699</v>
      </c>
      <c r="P439" s="134"/>
      <c r="Q439" s="143" t="str">
        <f t="shared" si="34"/>
        <v xml:space="preserve">F   </v>
      </c>
      <c r="R439" s="134" t="s">
        <v>557</v>
      </c>
      <c r="S439" s="134"/>
    </row>
    <row r="440" spans="1:19">
      <c r="A440" s="133" t="s">
        <v>997</v>
      </c>
      <c r="B440" s="134" t="s">
        <v>675</v>
      </c>
      <c r="C440" s="134" t="s">
        <v>1007</v>
      </c>
      <c r="D440" s="133" t="s">
        <v>1008</v>
      </c>
      <c r="E440" s="133" t="str">
        <f t="shared" si="30"/>
        <v>7421-35</v>
      </c>
      <c r="F440" s="147" t="str">
        <f t="shared" si="31"/>
        <v>AG ---AC -</v>
      </c>
      <c r="G440" s="134"/>
      <c r="H440" s="134"/>
      <c r="I440" s="143" t="str">
        <f t="shared" si="32"/>
        <v xml:space="preserve">- - - </v>
      </c>
      <c r="J440" s="134"/>
      <c r="K440" s="134"/>
      <c r="L440" s="134"/>
      <c r="M440" s="134"/>
      <c r="N440" s="143" t="str">
        <f t="shared" si="33"/>
        <v xml:space="preserve">  </v>
      </c>
      <c r="O440" s="134"/>
      <c r="P440" s="134"/>
      <c r="Q440" s="143" t="str">
        <f t="shared" si="34"/>
        <v xml:space="preserve">   </v>
      </c>
      <c r="R440" s="134"/>
      <c r="S440" s="134"/>
    </row>
    <row r="441" spans="1:19">
      <c r="A441" s="133" t="s">
        <v>997</v>
      </c>
      <c r="B441" s="134" t="s">
        <v>675</v>
      </c>
      <c r="C441" s="134" t="s">
        <v>1009</v>
      </c>
      <c r="D441" s="133" t="s">
        <v>347</v>
      </c>
      <c r="E441" s="133" t="str">
        <f t="shared" si="30"/>
        <v>7421-35.01</v>
      </c>
      <c r="F441" s="147" t="str">
        <f t="shared" si="31"/>
        <v>AG -3--AC -10</v>
      </c>
      <c r="G441" s="134" t="s">
        <v>703</v>
      </c>
      <c r="H441" s="134" t="s">
        <v>583</v>
      </c>
      <c r="I441" s="143" t="str">
        <f t="shared" si="32"/>
        <v xml:space="preserve">CT- - M- </v>
      </c>
      <c r="J441" s="134" t="s">
        <v>695</v>
      </c>
      <c r="K441" s="134"/>
      <c r="L441" s="134" t="s">
        <v>705</v>
      </c>
      <c r="M441" s="134"/>
      <c r="N441" s="143" t="str">
        <f t="shared" si="33"/>
        <v xml:space="preserve">O  </v>
      </c>
      <c r="O441" s="134" t="s">
        <v>699</v>
      </c>
      <c r="P441" s="134"/>
      <c r="Q441" s="143" t="str">
        <f t="shared" si="34"/>
        <v xml:space="preserve">F   </v>
      </c>
      <c r="R441" s="134" t="s">
        <v>557</v>
      </c>
      <c r="S441" s="134"/>
    </row>
    <row r="442" spans="1:19">
      <c r="A442" s="133" t="s">
        <v>997</v>
      </c>
      <c r="B442" s="134" t="s">
        <v>675</v>
      </c>
      <c r="C442" s="134" t="s">
        <v>854</v>
      </c>
      <c r="D442" s="133" t="s">
        <v>855</v>
      </c>
      <c r="E442" s="133" t="str">
        <f t="shared" si="30"/>
        <v>7421-41</v>
      </c>
      <c r="F442" s="147" t="str">
        <f t="shared" si="31"/>
        <v>AG ---AC -</v>
      </c>
      <c r="G442" s="134"/>
      <c r="H442" s="134"/>
      <c r="I442" s="143" t="str">
        <f t="shared" si="32"/>
        <v xml:space="preserve">- - - </v>
      </c>
      <c r="J442" s="134"/>
      <c r="K442" s="134"/>
      <c r="L442" s="134"/>
      <c r="M442" s="134"/>
      <c r="N442" s="143" t="str">
        <f t="shared" si="33"/>
        <v xml:space="preserve">  </v>
      </c>
      <c r="O442" s="134"/>
      <c r="P442" s="134"/>
      <c r="Q442" s="143" t="str">
        <f t="shared" si="34"/>
        <v xml:space="preserve">   </v>
      </c>
      <c r="R442" s="134"/>
      <c r="S442" s="134"/>
    </row>
    <row r="443" spans="1:19">
      <c r="A443" s="133" t="s">
        <v>997</v>
      </c>
      <c r="B443" s="134" t="s">
        <v>675</v>
      </c>
      <c r="C443" s="134" t="s">
        <v>856</v>
      </c>
      <c r="D443" s="133" t="s">
        <v>857</v>
      </c>
      <c r="E443" s="133" t="str">
        <f t="shared" si="30"/>
        <v>7421-41.01</v>
      </c>
      <c r="F443" s="147" t="str">
        <f t="shared" si="31"/>
        <v>AG -5--AC -10</v>
      </c>
      <c r="G443" s="134" t="s">
        <v>839</v>
      </c>
      <c r="H443" s="134" t="s">
        <v>583</v>
      </c>
      <c r="I443" s="143" t="str">
        <f t="shared" si="32"/>
        <v xml:space="preserve">CT- - M- </v>
      </c>
      <c r="J443" s="134" t="s">
        <v>695</v>
      </c>
      <c r="K443" s="134"/>
      <c r="L443" s="134" t="s">
        <v>705</v>
      </c>
      <c r="M443" s="134"/>
      <c r="N443" s="143" t="str">
        <f t="shared" si="33"/>
        <v xml:space="preserve">O  </v>
      </c>
      <c r="O443" s="134" t="s">
        <v>699</v>
      </c>
      <c r="P443" s="134"/>
      <c r="Q443" s="143" t="str">
        <f t="shared" si="34"/>
        <v xml:space="preserve">F   </v>
      </c>
      <c r="R443" s="134" t="s">
        <v>557</v>
      </c>
      <c r="S443" s="134"/>
    </row>
    <row r="444" spans="1:19">
      <c r="A444" s="133" t="s">
        <v>997</v>
      </c>
      <c r="B444" s="134" t="s">
        <v>675</v>
      </c>
      <c r="C444" s="134" t="s">
        <v>676</v>
      </c>
      <c r="D444" s="133" t="s">
        <v>1010</v>
      </c>
      <c r="E444" s="133" t="str">
        <f t="shared" si="30"/>
        <v>7421-44</v>
      </c>
      <c r="F444" s="147" t="str">
        <f t="shared" si="31"/>
        <v>AG -3--AC -8</v>
      </c>
      <c r="G444" s="134" t="s">
        <v>703</v>
      </c>
      <c r="H444" s="134" t="s">
        <v>704</v>
      </c>
      <c r="I444" s="143" t="str">
        <f t="shared" si="32"/>
        <v xml:space="preserve">CT- - M- </v>
      </c>
      <c r="J444" s="134" t="s">
        <v>695</v>
      </c>
      <c r="K444" s="134"/>
      <c r="L444" s="134" t="s">
        <v>705</v>
      </c>
      <c r="M444" s="134"/>
      <c r="N444" s="143" t="str">
        <f t="shared" si="33"/>
        <v xml:space="preserve">O  </v>
      </c>
      <c r="O444" s="134" t="s">
        <v>699</v>
      </c>
      <c r="P444" s="134"/>
      <c r="Q444" s="143" t="str">
        <f t="shared" si="34"/>
        <v xml:space="preserve">F   </v>
      </c>
      <c r="R444" s="134" t="s">
        <v>557</v>
      </c>
      <c r="S444" s="134"/>
    </row>
    <row r="445" spans="1:19">
      <c r="A445" s="133" t="s">
        <v>997</v>
      </c>
      <c r="B445" s="134" t="s">
        <v>675</v>
      </c>
      <c r="C445" s="134" t="s">
        <v>745</v>
      </c>
      <c r="D445" s="133" t="s">
        <v>785</v>
      </c>
      <c r="E445" s="133" t="str">
        <f t="shared" si="30"/>
        <v>7421-45</v>
      </c>
      <c r="F445" s="147" t="str">
        <f t="shared" si="31"/>
        <v>AG ---AC -</v>
      </c>
      <c r="G445" s="134"/>
      <c r="H445" s="134"/>
      <c r="I445" s="143" t="str">
        <f t="shared" si="32"/>
        <v xml:space="preserve">- - - </v>
      </c>
      <c r="J445" s="134"/>
      <c r="K445" s="134"/>
      <c r="L445" s="134"/>
      <c r="M445" s="134"/>
      <c r="N445" s="143" t="str">
        <f t="shared" si="33"/>
        <v xml:space="preserve">  </v>
      </c>
      <c r="O445" s="134"/>
      <c r="P445" s="134"/>
      <c r="Q445" s="143" t="str">
        <f t="shared" si="34"/>
        <v xml:space="preserve">   </v>
      </c>
      <c r="R445" s="134"/>
      <c r="S445" s="134"/>
    </row>
    <row r="446" spans="1:19">
      <c r="A446" s="133" t="s">
        <v>997</v>
      </c>
      <c r="B446" s="134" t="s">
        <v>675</v>
      </c>
      <c r="C446" s="134" t="s">
        <v>786</v>
      </c>
      <c r="D446" s="133" t="s">
        <v>325</v>
      </c>
      <c r="E446" s="133" t="str">
        <f t="shared" si="30"/>
        <v>7421-45.01</v>
      </c>
      <c r="F446" s="147" t="str">
        <f t="shared" si="31"/>
        <v>AG -3--AC -2</v>
      </c>
      <c r="G446" s="134" t="s">
        <v>703</v>
      </c>
      <c r="H446" s="134" t="s">
        <v>808</v>
      </c>
      <c r="I446" s="143" t="str">
        <f t="shared" si="32"/>
        <v xml:space="preserve">- E- - </v>
      </c>
      <c r="J446" s="134"/>
      <c r="K446" s="134" t="s">
        <v>696</v>
      </c>
      <c r="L446" s="134"/>
      <c r="M446" s="134"/>
      <c r="N446" s="143" t="str">
        <f t="shared" si="33"/>
        <v xml:space="preserve">O  </v>
      </c>
      <c r="O446" s="134" t="s">
        <v>699</v>
      </c>
      <c r="P446" s="134"/>
      <c r="Q446" s="143" t="str">
        <f t="shared" si="34"/>
        <v xml:space="preserve">F   </v>
      </c>
      <c r="R446" s="134" t="s">
        <v>557</v>
      </c>
      <c r="S446" s="134"/>
    </row>
    <row r="447" spans="1:19">
      <c r="A447" s="133" t="s">
        <v>997</v>
      </c>
      <c r="B447" s="134" t="s">
        <v>675</v>
      </c>
      <c r="C447" s="134" t="s">
        <v>1011</v>
      </c>
      <c r="D447" s="133" t="s">
        <v>1012</v>
      </c>
      <c r="E447" s="133" t="str">
        <f t="shared" si="30"/>
        <v>7421-50</v>
      </c>
      <c r="F447" s="147" t="str">
        <f t="shared" si="31"/>
        <v>AG -3--AC -8</v>
      </c>
      <c r="G447" s="134" t="s">
        <v>703</v>
      </c>
      <c r="H447" s="134" t="s">
        <v>704</v>
      </c>
      <c r="I447" s="143" t="str">
        <f t="shared" si="32"/>
        <v xml:space="preserve">CT- - M- </v>
      </c>
      <c r="J447" s="134" t="s">
        <v>695</v>
      </c>
      <c r="K447" s="134"/>
      <c r="L447" s="134" t="s">
        <v>705</v>
      </c>
      <c r="M447" s="134"/>
      <c r="N447" s="143" t="str">
        <f t="shared" si="33"/>
        <v xml:space="preserve">O  </v>
      </c>
      <c r="O447" s="134" t="s">
        <v>699</v>
      </c>
      <c r="P447" s="134"/>
      <c r="Q447" s="143" t="str">
        <f t="shared" si="34"/>
        <v xml:space="preserve">F   </v>
      </c>
      <c r="R447" s="134" t="s">
        <v>557</v>
      </c>
      <c r="S447" s="134"/>
    </row>
    <row r="448" spans="1:19">
      <c r="A448" s="133" t="s">
        <v>997</v>
      </c>
      <c r="B448" s="134" t="s">
        <v>675</v>
      </c>
      <c r="C448" s="134" t="s">
        <v>1013</v>
      </c>
      <c r="D448" s="133" t="s">
        <v>1014</v>
      </c>
      <c r="E448" s="133" t="str">
        <f t="shared" si="30"/>
        <v>7421-62</v>
      </c>
      <c r="F448" s="147" t="str">
        <f t="shared" si="31"/>
        <v>AG -5--AC -10</v>
      </c>
      <c r="G448" s="134" t="s">
        <v>839</v>
      </c>
      <c r="H448" s="134" t="s">
        <v>583</v>
      </c>
      <c r="I448" s="143" t="str">
        <f t="shared" si="32"/>
        <v xml:space="preserve">CT- - M- </v>
      </c>
      <c r="J448" s="134" t="s">
        <v>695</v>
      </c>
      <c r="K448" s="134"/>
      <c r="L448" s="134" t="s">
        <v>705</v>
      </c>
      <c r="M448" s="134"/>
      <c r="N448" s="143" t="str">
        <f t="shared" si="33"/>
        <v xml:space="preserve">O  </v>
      </c>
      <c r="O448" s="134" t="s">
        <v>699</v>
      </c>
      <c r="P448" s="134"/>
      <c r="Q448" s="143" t="str">
        <f t="shared" si="34"/>
        <v xml:space="preserve">F   </v>
      </c>
      <c r="R448" s="134" t="s">
        <v>557</v>
      </c>
      <c r="S448" s="134"/>
    </row>
    <row r="449" spans="1:19">
      <c r="A449" s="133" t="s">
        <v>997</v>
      </c>
      <c r="B449" s="134" t="s">
        <v>675</v>
      </c>
      <c r="C449" s="134" t="s">
        <v>1015</v>
      </c>
      <c r="D449" s="133" t="s">
        <v>1016</v>
      </c>
      <c r="E449" s="133" t="str">
        <f t="shared" si="30"/>
        <v>7421-64</v>
      </c>
      <c r="F449" s="147" t="str">
        <f t="shared" si="31"/>
        <v>AG ---AC -</v>
      </c>
      <c r="G449" s="134"/>
      <c r="H449" s="134"/>
      <c r="I449" s="143" t="str">
        <f t="shared" si="32"/>
        <v xml:space="preserve">- - - </v>
      </c>
      <c r="J449" s="134"/>
      <c r="K449" s="134"/>
      <c r="L449" s="134"/>
      <c r="M449" s="134"/>
      <c r="N449" s="143" t="str">
        <f t="shared" si="33"/>
        <v xml:space="preserve">  </v>
      </c>
      <c r="O449" s="134"/>
      <c r="P449" s="134"/>
      <c r="Q449" s="143" t="str">
        <f t="shared" si="34"/>
        <v xml:space="preserve">   </v>
      </c>
      <c r="R449" s="134"/>
      <c r="S449" s="134"/>
    </row>
    <row r="450" spans="1:19">
      <c r="A450" s="133" t="s">
        <v>997</v>
      </c>
      <c r="B450" s="134" t="s">
        <v>675</v>
      </c>
      <c r="C450" s="134" t="s">
        <v>1017</v>
      </c>
      <c r="D450" s="133" t="s">
        <v>352</v>
      </c>
      <c r="E450" s="133" t="str">
        <f t="shared" si="30"/>
        <v>7421-64.01</v>
      </c>
      <c r="F450" s="147" t="str">
        <f t="shared" si="31"/>
        <v>AG -3--AC -8</v>
      </c>
      <c r="G450" s="134" t="s">
        <v>703</v>
      </c>
      <c r="H450" s="134" t="s">
        <v>704</v>
      </c>
      <c r="I450" s="143" t="str">
        <f t="shared" si="32"/>
        <v xml:space="preserve">CT- - M- </v>
      </c>
      <c r="J450" s="134" t="s">
        <v>695</v>
      </c>
      <c r="K450" s="134"/>
      <c r="L450" s="134" t="s">
        <v>705</v>
      </c>
      <c r="M450" s="134"/>
      <c r="N450" s="143" t="str">
        <f t="shared" si="33"/>
        <v xml:space="preserve">O  </v>
      </c>
      <c r="O450" s="134" t="s">
        <v>699</v>
      </c>
      <c r="P450" s="134"/>
      <c r="Q450" s="143" t="str">
        <f t="shared" si="34"/>
        <v xml:space="preserve">F   </v>
      </c>
      <c r="R450" s="134" t="s">
        <v>557</v>
      </c>
      <c r="S450" s="134"/>
    </row>
    <row r="451" spans="1:19">
      <c r="A451" s="133" t="s">
        <v>997</v>
      </c>
      <c r="B451" s="134" t="s">
        <v>675</v>
      </c>
      <c r="C451" s="134" t="s">
        <v>1018</v>
      </c>
      <c r="D451" s="133" t="s">
        <v>353</v>
      </c>
      <c r="E451" s="133" t="str">
        <f t="shared" si="30"/>
        <v>7421-64.02</v>
      </c>
      <c r="F451" s="147" t="str">
        <f t="shared" si="31"/>
        <v>AG -3--AC -8</v>
      </c>
      <c r="G451" s="134" t="s">
        <v>703</v>
      </c>
      <c r="H451" s="134" t="s">
        <v>704</v>
      </c>
      <c r="I451" s="143" t="str">
        <f t="shared" si="32"/>
        <v xml:space="preserve">CT- - M- </v>
      </c>
      <c r="J451" s="134" t="s">
        <v>695</v>
      </c>
      <c r="K451" s="134"/>
      <c r="L451" s="134" t="s">
        <v>705</v>
      </c>
      <c r="M451" s="134"/>
      <c r="N451" s="143" t="str">
        <f t="shared" si="33"/>
        <v xml:space="preserve">O  </v>
      </c>
      <c r="O451" s="134" t="s">
        <v>699</v>
      </c>
      <c r="P451" s="134"/>
      <c r="Q451" s="143" t="str">
        <f t="shared" si="34"/>
        <v xml:space="preserve">F   </v>
      </c>
      <c r="R451" s="134" t="s">
        <v>557</v>
      </c>
      <c r="S451" s="134"/>
    </row>
    <row r="452" spans="1:19">
      <c r="A452" s="133"/>
      <c r="B452" s="134"/>
      <c r="C452" s="134"/>
      <c r="D452" s="133"/>
      <c r="E452" s="133" t="str">
        <f t="shared" si="30"/>
        <v>-</v>
      </c>
      <c r="F452" s="147" t="str">
        <f t="shared" si="31"/>
        <v>AG ---AC -</v>
      </c>
      <c r="G452" s="134"/>
      <c r="H452" s="134"/>
      <c r="I452" s="143" t="str">
        <f t="shared" si="32"/>
        <v xml:space="preserve">- - - </v>
      </c>
      <c r="J452" s="134"/>
      <c r="K452" s="134"/>
      <c r="L452" s="134"/>
      <c r="M452" s="134"/>
      <c r="N452" s="143" t="str">
        <f t="shared" si="33"/>
        <v xml:space="preserve">  </v>
      </c>
      <c r="O452" s="134"/>
      <c r="P452" s="134"/>
      <c r="Q452" s="143" t="str">
        <f t="shared" si="34"/>
        <v xml:space="preserve">   </v>
      </c>
      <c r="R452" s="134"/>
      <c r="S452" s="134"/>
    </row>
    <row r="453" spans="1:19">
      <c r="A453" s="133" t="s">
        <v>107</v>
      </c>
      <c r="B453" s="134">
        <v>7422</v>
      </c>
      <c r="C453" s="134" t="s">
        <v>716</v>
      </c>
      <c r="D453" s="133" t="s">
        <v>717</v>
      </c>
      <c r="E453" s="133" t="str">
        <f t="shared" si="30"/>
        <v>7422-02</v>
      </c>
      <c r="F453" s="147" t="str">
        <f t="shared" si="31"/>
        <v>AG ---AC -</v>
      </c>
      <c r="G453" s="134"/>
      <c r="H453" s="134"/>
      <c r="I453" s="143" t="str">
        <f t="shared" si="32"/>
        <v xml:space="preserve">- - - </v>
      </c>
      <c r="J453" s="134"/>
      <c r="K453" s="134"/>
      <c r="L453" s="134"/>
      <c r="M453" s="134"/>
      <c r="N453" s="143" t="str">
        <f t="shared" si="33"/>
        <v xml:space="preserve">  </v>
      </c>
      <c r="O453" s="134"/>
      <c r="P453" s="134"/>
      <c r="Q453" s="143" t="str">
        <f t="shared" si="34"/>
        <v xml:space="preserve">   </v>
      </c>
      <c r="R453" s="134"/>
      <c r="S453" s="134"/>
    </row>
    <row r="454" spans="1:19">
      <c r="A454" s="133" t="s">
        <v>107</v>
      </c>
      <c r="B454" s="134">
        <v>7422</v>
      </c>
      <c r="C454" s="134" t="s">
        <v>1019</v>
      </c>
      <c r="D454" s="133" t="s">
        <v>299</v>
      </c>
      <c r="E454" s="133" t="str">
        <f t="shared" ref="E454:E517" si="35">CONCATENATE(B454,"-",C454)</f>
        <v>7422-02.04</v>
      </c>
      <c r="F454" s="147" t="str">
        <f t="shared" ref="F454:F517" si="36">CONCATENATE("AG"," -", G454,"--","AC -", H454)</f>
        <v>AG -3--AC -18</v>
      </c>
      <c r="G454" s="134" t="s">
        <v>703</v>
      </c>
      <c r="H454" s="134" t="s">
        <v>722</v>
      </c>
      <c r="I454" s="143" t="str">
        <f t="shared" ref="I454:I517" si="37">CONCATENATE(J454,"- ",K454,"- ",L454,"- ",M454,)</f>
        <v xml:space="preserve">CT- - M- </v>
      </c>
      <c r="J454" s="134" t="s">
        <v>695</v>
      </c>
      <c r="K454" s="134"/>
      <c r="L454" s="134" t="s">
        <v>705</v>
      </c>
      <c r="M454" s="134"/>
      <c r="N454" s="143" t="str">
        <f t="shared" ref="N454:N517" si="38">CONCATENATE(O454,"  ",P454)</f>
        <v xml:space="preserve">O  </v>
      </c>
      <c r="O454" s="134" t="s">
        <v>699</v>
      </c>
      <c r="P454" s="134"/>
      <c r="Q454" s="143" t="str">
        <f t="shared" ref="Q454:Q517" si="39">CONCATENATE(R454,"   ",S454)</f>
        <v xml:space="preserve">F   </v>
      </c>
      <c r="R454" s="134" t="s">
        <v>557</v>
      </c>
      <c r="S454" s="134"/>
    </row>
    <row r="455" spans="1:19">
      <c r="A455" s="133" t="s">
        <v>107</v>
      </c>
      <c r="B455" s="134">
        <v>7422</v>
      </c>
      <c r="C455" s="134" t="s">
        <v>567</v>
      </c>
      <c r="D455" s="133" t="s">
        <v>817</v>
      </c>
      <c r="E455" s="133" t="str">
        <f t="shared" si="35"/>
        <v>7422-14</v>
      </c>
      <c r="F455" s="147" t="str">
        <f t="shared" si="36"/>
        <v>AG ---AC -</v>
      </c>
      <c r="G455" s="134"/>
      <c r="H455" s="134"/>
      <c r="I455" s="143" t="str">
        <f t="shared" si="37"/>
        <v xml:space="preserve">- - - </v>
      </c>
      <c r="J455" s="134"/>
      <c r="K455" s="134"/>
      <c r="L455" s="134"/>
      <c r="M455" s="134"/>
      <c r="N455" s="143" t="str">
        <f t="shared" si="38"/>
        <v xml:space="preserve">  </v>
      </c>
      <c r="O455" s="134"/>
      <c r="P455" s="134"/>
      <c r="Q455" s="143" t="str">
        <f t="shared" si="39"/>
        <v xml:space="preserve">   </v>
      </c>
      <c r="R455" s="134"/>
      <c r="S455" s="134"/>
    </row>
    <row r="456" spans="1:19">
      <c r="A456" s="133" t="s">
        <v>107</v>
      </c>
      <c r="B456" s="134">
        <v>7422</v>
      </c>
      <c r="C456" s="134" t="s">
        <v>818</v>
      </c>
      <c r="D456" s="133" t="s">
        <v>23</v>
      </c>
      <c r="E456" s="133" t="str">
        <f t="shared" si="35"/>
        <v>7422-14.01</v>
      </c>
      <c r="F456" s="147" t="str">
        <f t="shared" si="36"/>
        <v>AG -3--AC -8</v>
      </c>
      <c r="G456" s="134" t="s">
        <v>703</v>
      </c>
      <c r="H456" s="134" t="s">
        <v>704</v>
      </c>
      <c r="I456" s="143" t="str">
        <f t="shared" si="37"/>
        <v xml:space="preserve">CT- - M- </v>
      </c>
      <c r="J456" s="134" t="s">
        <v>695</v>
      </c>
      <c r="K456" s="134"/>
      <c r="L456" s="134" t="s">
        <v>705</v>
      </c>
      <c r="M456" s="134"/>
      <c r="N456" s="143" t="str">
        <f t="shared" si="38"/>
        <v xml:space="preserve">O  </v>
      </c>
      <c r="O456" s="134" t="s">
        <v>699</v>
      </c>
      <c r="P456" s="134"/>
      <c r="Q456" s="143" t="str">
        <f t="shared" si="39"/>
        <v xml:space="preserve">F   </v>
      </c>
      <c r="R456" s="134" t="s">
        <v>557</v>
      </c>
      <c r="S456" s="134"/>
    </row>
    <row r="457" spans="1:19">
      <c r="A457" s="133" t="s">
        <v>107</v>
      </c>
      <c r="B457" s="134">
        <v>7422</v>
      </c>
      <c r="C457" s="134" t="s">
        <v>582</v>
      </c>
      <c r="D457" s="133" t="s">
        <v>1020</v>
      </c>
      <c r="E457" s="133" t="str">
        <f t="shared" si="35"/>
        <v>7422-16</v>
      </c>
      <c r="F457" s="147" t="str">
        <f t="shared" si="36"/>
        <v>AG ---AC -</v>
      </c>
      <c r="G457" s="134"/>
      <c r="H457" s="134"/>
      <c r="I457" s="143" t="str">
        <f t="shared" si="37"/>
        <v xml:space="preserve">- - - </v>
      </c>
      <c r="J457" s="134"/>
      <c r="K457" s="134"/>
      <c r="L457" s="134"/>
      <c r="M457" s="134"/>
      <c r="N457" s="143" t="str">
        <f t="shared" si="38"/>
        <v xml:space="preserve">  </v>
      </c>
      <c r="O457" s="134"/>
      <c r="P457" s="134"/>
      <c r="Q457" s="143" t="str">
        <f t="shared" si="39"/>
        <v xml:space="preserve">   </v>
      </c>
      <c r="R457" s="134"/>
      <c r="S457" s="134"/>
    </row>
    <row r="458" spans="1:19">
      <c r="A458" s="133" t="s">
        <v>107</v>
      </c>
      <c r="B458" s="134">
        <v>7422</v>
      </c>
      <c r="C458" s="134" t="s">
        <v>1021</v>
      </c>
      <c r="D458" s="133" t="s">
        <v>1022</v>
      </c>
      <c r="E458" s="133" t="str">
        <f t="shared" si="35"/>
        <v>7422-16.01</v>
      </c>
      <c r="F458" s="147" t="str">
        <f t="shared" si="36"/>
        <v>AG -3--AC -18</v>
      </c>
      <c r="G458" s="134" t="s">
        <v>703</v>
      </c>
      <c r="H458" s="134" t="s">
        <v>722</v>
      </c>
      <c r="I458" s="143" t="str">
        <f t="shared" si="37"/>
        <v>- - M- S</v>
      </c>
      <c r="J458" s="134"/>
      <c r="K458" s="134"/>
      <c r="L458" s="134" t="s">
        <v>705</v>
      </c>
      <c r="M458" s="134" t="s">
        <v>698</v>
      </c>
      <c r="N458" s="143" t="str">
        <f t="shared" si="38"/>
        <v xml:space="preserve">O  </v>
      </c>
      <c r="O458" s="134" t="s">
        <v>699</v>
      </c>
      <c r="P458" s="134"/>
      <c r="Q458" s="143" t="str">
        <f t="shared" si="39"/>
        <v xml:space="preserve">F   </v>
      </c>
      <c r="R458" s="134" t="s">
        <v>557</v>
      </c>
      <c r="S458" s="134"/>
    </row>
    <row r="459" spans="1:19">
      <c r="A459" s="133" t="s">
        <v>107</v>
      </c>
      <c r="B459" s="134">
        <v>7422</v>
      </c>
      <c r="C459" s="134" t="s">
        <v>1023</v>
      </c>
      <c r="D459" s="133" t="s">
        <v>1024</v>
      </c>
      <c r="E459" s="133" t="str">
        <f t="shared" si="35"/>
        <v>7422-16.02</v>
      </c>
      <c r="F459" s="147" t="str">
        <f t="shared" si="36"/>
        <v>AG -3--AC -18</v>
      </c>
      <c r="G459" s="134" t="s">
        <v>703</v>
      </c>
      <c r="H459" s="134" t="s">
        <v>722</v>
      </c>
      <c r="I459" s="143" t="str">
        <f t="shared" si="37"/>
        <v>- - M- S</v>
      </c>
      <c r="J459" s="134"/>
      <c r="K459" s="134"/>
      <c r="L459" s="134" t="s">
        <v>705</v>
      </c>
      <c r="M459" s="134" t="s">
        <v>698</v>
      </c>
      <c r="N459" s="143" t="str">
        <f t="shared" si="38"/>
        <v xml:space="preserve">O  </v>
      </c>
      <c r="O459" s="134" t="s">
        <v>699</v>
      </c>
      <c r="P459" s="134"/>
      <c r="Q459" s="143" t="str">
        <f t="shared" si="39"/>
        <v xml:space="preserve">F   </v>
      </c>
      <c r="R459" s="134" t="s">
        <v>557</v>
      </c>
      <c r="S459" s="134"/>
    </row>
    <row r="460" spans="1:19">
      <c r="A460" s="133" t="s">
        <v>107</v>
      </c>
      <c r="B460" s="134">
        <v>7422</v>
      </c>
      <c r="C460" s="134" t="s">
        <v>1025</v>
      </c>
      <c r="D460" s="133" t="s">
        <v>1026</v>
      </c>
      <c r="E460" s="133" t="str">
        <f t="shared" si="35"/>
        <v>7422-16.03</v>
      </c>
      <c r="F460" s="147" t="str">
        <f t="shared" si="36"/>
        <v>AG -3--AC -18</v>
      </c>
      <c r="G460" s="134" t="s">
        <v>703</v>
      </c>
      <c r="H460" s="134" t="s">
        <v>722</v>
      </c>
      <c r="I460" s="143" t="str">
        <f t="shared" si="37"/>
        <v>- - M- S</v>
      </c>
      <c r="J460" s="134"/>
      <c r="K460" s="134"/>
      <c r="L460" s="134" t="s">
        <v>705</v>
      </c>
      <c r="M460" s="134" t="s">
        <v>698</v>
      </c>
      <c r="N460" s="143" t="str">
        <f t="shared" si="38"/>
        <v xml:space="preserve">O  </v>
      </c>
      <c r="O460" s="134" t="s">
        <v>699</v>
      </c>
      <c r="P460" s="134"/>
      <c r="Q460" s="143" t="str">
        <f t="shared" si="39"/>
        <v xml:space="preserve">F   </v>
      </c>
      <c r="R460" s="134" t="s">
        <v>557</v>
      </c>
      <c r="S460" s="134"/>
    </row>
    <row r="461" spans="1:19">
      <c r="A461" s="133" t="s">
        <v>107</v>
      </c>
      <c r="B461" s="134">
        <v>7422</v>
      </c>
      <c r="C461" s="134" t="s">
        <v>1027</v>
      </c>
      <c r="D461" s="133" t="s">
        <v>1028</v>
      </c>
      <c r="E461" s="133" t="str">
        <f t="shared" si="35"/>
        <v>7422-16.04</v>
      </c>
      <c r="F461" s="147" t="str">
        <f t="shared" si="36"/>
        <v>AG -3--AC -18</v>
      </c>
      <c r="G461" s="134" t="s">
        <v>703</v>
      </c>
      <c r="H461" s="134" t="s">
        <v>722</v>
      </c>
      <c r="I461" s="143" t="str">
        <f t="shared" si="37"/>
        <v>- - M- S</v>
      </c>
      <c r="J461" s="134"/>
      <c r="K461" s="134"/>
      <c r="L461" s="134" t="s">
        <v>705</v>
      </c>
      <c r="M461" s="134" t="s">
        <v>698</v>
      </c>
      <c r="N461" s="143" t="str">
        <f t="shared" si="38"/>
        <v xml:space="preserve">O  </v>
      </c>
      <c r="O461" s="134" t="s">
        <v>699</v>
      </c>
      <c r="P461" s="134"/>
      <c r="Q461" s="143" t="str">
        <f t="shared" si="39"/>
        <v xml:space="preserve">F   </v>
      </c>
      <c r="R461" s="134" t="s">
        <v>557</v>
      </c>
      <c r="S461" s="134"/>
    </row>
    <row r="462" spans="1:19">
      <c r="A462" s="133" t="s">
        <v>107</v>
      </c>
      <c r="B462" s="134">
        <v>7422</v>
      </c>
      <c r="C462" s="134" t="s">
        <v>1029</v>
      </c>
      <c r="D462" s="133" t="s">
        <v>1030</v>
      </c>
      <c r="E462" s="133" t="str">
        <f t="shared" si="35"/>
        <v>7422-16.05</v>
      </c>
      <c r="F462" s="147" t="str">
        <f t="shared" si="36"/>
        <v>AG -3--AC -18</v>
      </c>
      <c r="G462" s="134" t="s">
        <v>703</v>
      </c>
      <c r="H462" s="134" t="s">
        <v>722</v>
      </c>
      <c r="I462" s="143" t="str">
        <f t="shared" si="37"/>
        <v>- - M- S</v>
      </c>
      <c r="J462" s="134"/>
      <c r="K462" s="134"/>
      <c r="L462" s="134" t="s">
        <v>705</v>
      </c>
      <c r="M462" s="134" t="s">
        <v>698</v>
      </c>
      <c r="N462" s="143" t="str">
        <f t="shared" si="38"/>
        <v xml:space="preserve">O  </v>
      </c>
      <c r="O462" s="134" t="s">
        <v>699</v>
      </c>
      <c r="P462" s="134"/>
      <c r="Q462" s="143" t="str">
        <f t="shared" si="39"/>
        <v xml:space="preserve">F   </v>
      </c>
      <c r="R462" s="134" t="s">
        <v>557</v>
      </c>
      <c r="S462" s="134"/>
    </row>
    <row r="463" spans="1:19">
      <c r="A463" s="133" t="s">
        <v>107</v>
      </c>
      <c r="B463" s="134">
        <v>7422</v>
      </c>
      <c r="C463" s="134" t="s">
        <v>1031</v>
      </c>
      <c r="D463" s="133" t="s">
        <v>1032</v>
      </c>
      <c r="E463" s="133" t="str">
        <f t="shared" si="35"/>
        <v>7422-16.06</v>
      </c>
      <c r="F463" s="147" t="str">
        <f t="shared" si="36"/>
        <v>AG -3--AC -18</v>
      </c>
      <c r="G463" s="134" t="s">
        <v>703</v>
      </c>
      <c r="H463" s="134" t="s">
        <v>722</v>
      </c>
      <c r="I463" s="143" t="str">
        <f t="shared" si="37"/>
        <v>- - M- S</v>
      </c>
      <c r="J463" s="134"/>
      <c r="K463" s="134"/>
      <c r="L463" s="134" t="s">
        <v>705</v>
      </c>
      <c r="M463" s="134" t="s">
        <v>698</v>
      </c>
      <c r="N463" s="143" t="str">
        <f t="shared" si="38"/>
        <v xml:space="preserve">O  </v>
      </c>
      <c r="O463" s="134" t="s">
        <v>699</v>
      </c>
      <c r="P463" s="134"/>
      <c r="Q463" s="143" t="str">
        <f t="shared" si="39"/>
        <v xml:space="preserve">S   </v>
      </c>
      <c r="R463" s="134" t="s">
        <v>698</v>
      </c>
      <c r="S463" s="134"/>
    </row>
    <row r="464" spans="1:19">
      <c r="A464" s="133" t="s">
        <v>107</v>
      </c>
      <c r="B464" s="134">
        <v>7422</v>
      </c>
      <c r="C464" s="134" t="s">
        <v>1033</v>
      </c>
      <c r="D464" s="133" t="s">
        <v>1034</v>
      </c>
      <c r="E464" s="133" t="str">
        <f t="shared" si="35"/>
        <v>7422-16.07</v>
      </c>
      <c r="F464" s="147" t="str">
        <f t="shared" si="36"/>
        <v>AG -3--AC -18</v>
      </c>
      <c r="G464" s="134" t="s">
        <v>703</v>
      </c>
      <c r="H464" s="134" t="s">
        <v>722</v>
      </c>
      <c r="I464" s="143" t="str">
        <f t="shared" si="37"/>
        <v>- - M- S</v>
      </c>
      <c r="J464" s="134"/>
      <c r="K464" s="134"/>
      <c r="L464" s="134" t="s">
        <v>705</v>
      </c>
      <c r="M464" s="134" t="s">
        <v>698</v>
      </c>
      <c r="N464" s="143" t="str">
        <f t="shared" si="38"/>
        <v xml:space="preserve">O  </v>
      </c>
      <c r="O464" s="134" t="s">
        <v>699</v>
      </c>
      <c r="P464" s="134"/>
      <c r="Q464" s="143" t="str">
        <f t="shared" si="39"/>
        <v xml:space="preserve">F   </v>
      </c>
      <c r="R464" s="134" t="s">
        <v>557</v>
      </c>
      <c r="S464" s="134"/>
    </row>
    <row r="465" spans="1:19">
      <c r="A465" s="133" t="s">
        <v>107</v>
      </c>
      <c r="B465" s="134">
        <v>7422</v>
      </c>
      <c r="C465" s="134" t="s">
        <v>1035</v>
      </c>
      <c r="D465" s="133" t="s">
        <v>1036</v>
      </c>
      <c r="E465" s="133" t="str">
        <f t="shared" si="35"/>
        <v>7422-16.08</v>
      </c>
      <c r="F465" s="147" t="str">
        <f t="shared" si="36"/>
        <v>AG -3--AC -18</v>
      </c>
      <c r="G465" s="134" t="s">
        <v>703</v>
      </c>
      <c r="H465" s="134" t="s">
        <v>722</v>
      </c>
      <c r="I465" s="143" t="str">
        <f t="shared" si="37"/>
        <v>- - M- S</v>
      </c>
      <c r="J465" s="134"/>
      <c r="K465" s="134"/>
      <c r="L465" s="134" t="s">
        <v>705</v>
      </c>
      <c r="M465" s="134" t="s">
        <v>698</v>
      </c>
      <c r="N465" s="143" t="str">
        <f t="shared" si="38"/>
        <v xml:space="preserve">O  </v>
      </c>
      <c r="O465" s="134" t="s">
        <v>699</v>
      </c>
      <c r="P465" s="134"/>
      <c r="Q465" s="143" t="str">
        <f t="shared" si="39"/>
        <v xml:space="preserve">F   </v>
      </c>
      <c r="R465" s="134" t="s">
        <v>557</v>
      </c>
      <c r="S465" s="134"/>
    </row>
    <row r="466" spans="1:19">
      <c r="A466" s="133" t="s">
        <v>107</v>
      </c>
      <c r="B466" s="134">
        <v>7422</v>
      </c>
      <c r="C466" s="134" t="s">
        <v>1037</v>
      </c>
      <c r="D466" s="133" t="s">
        <v>1038</v>
      </c>
      <c r="E466" s="133" t="str">
        <f t="shared" si="35"/>
        <v>7422-21</v>
      </c>
      <c r="F466" s="147" t="str">
        <f t="shared" si="36"/>
        <v>AG ---AC -</v>
      </c>
      <c r="G466" s="134"/>
      <c r="H466" s="134"/>
      <c r="I466" s="143" t="str">
        <f t="shared" si="37"/>
        <v xml:space="preserve">- - - </v>
      </c>
      <c r="J466" s="134"/>
      <c r="K466" s="134"/>
      <c r="L466" s="134"/>
      <c r="M466" s="134"/>
      <c r="N466" s="143" t="str">
        <f t="shared" si="38"/>
        <v xml:space="preserve">  </v>
      </c>
      <c r="O466" s="134"/>
      <c r="P466" s="134"/>
      <c r="Q466" s="143" t="str">
        <f t="shared" si="39"/>
        <v xml:space="preserve">   </v>
      </c>
      <c r="R466" s="134"/>
      <c r="S466" s="134"/>
    </row>
    <row r="467" spans="1:19">
      <c r="A467" s="133" t="s">
        <v>107</v>
      </c>
      <c r="B467" s="134">
        <v>7422</v>
      </c>
      <c r="C467" s="134" t="s">
        <v>1039</v>
      </c>
      <c r="D467" s="133" t="s">
        <v>308</v>
      </c>
      <c r="E467" s="133" t="str">
        <f t="shared" si="35"/>
        <v>7422-21.01</v>
      </c>
      <c r="F467" s="147" t="str">
        <f t="shared" si="36"/>
        <v>AG -3--AC -18</v>
      </c>
      <c r="G467" s="134" t="s">
        <v>703</v>
      </c>
      <c r="H467" s="134" t="s">
        <v>722</v>
      </c>
      <c r="I467" s="143" t="str">
        <f t="shared" si="37"/>
        <v xml:space="preserve">CT- - M- </v>
      </c>
      <c r="J467" s="134" t="s">
        <v>695</v>
      </c>
      <c r="K467" s="134"/>
      <c r="L467" s="134" t="s">
        <v>705</v>
      </c>
      <c r="M467" s="134"/>
      <c r="N467" s="143" t="str">
        <f t="shared" si="38"/>
        <v xml:space="preserve">O  </v>
      </c>
      <c r="O467" s="134" t="s">
        <v>699</v>
      </c>
      <c r="P467" s="134"/>
      <c r="Q467" s="143" t="str">
        <f t="shared" si="39"/>
        <v xml:space="preserve">F   </v>
      </c>
      <c r="R467" s="134" t="s">
        <v>557</v>
      </c>
      <c r="S467" s="134"/>
    </row>
    <row r="468" spans="1:19">
      <c r="A468" s="133" t="s">
        <v>107</v>
      </c>
      <c r="B468" s="134">
        <v>7422</v>
      </c>
      <c r="C468" s="134" t="s">
        <v>1040</v>
      </c>
      <c r="D468" s="133" t="s">
        <v>309</v>
      </c>
      <c r="E468" s="133" t="str">
        <f t="shared" si="35"/>
        <v>7422-21.02</v>
      </c>
      <c r="F468" s="147" t="str">
        <f t="shared" si="36"/>
        <v>AG -3--AC -18</v>
      </c>
      <c r="G468" s="134" t="s">
        <v>703</v>
      </c>
      <c r="H468" s="134" t="s">
        <v>722</v>
      </c>
      <c r="I468" s="143" t="str">
        <f t="shared" si="37"/>
        <v xml:space="preserve">CT- - M- </v>
      </c>
      <c r="J468" s="134" t="s">
        <v>695</v>
      </c>
      <c r="K468" s="134"/>
      <c r="L468" s="134" t="s">
        <v>705</v>
      </c>
      <c r="M468" s="134"/>
      <c r="N468" s="143" t="str">
        <f t="shared" si="38"/>
        <v xml:space="preserve">O  </v>
      </c>
      <c r="O468" s="134" t="s">
        <v>699</v>
      </c>
      <c r="P468" s="134"/>
      <c r="Q468" s="143" t="str">
        <f t="shared" si="39"/>
        <v xml:space="preserve">F   </v>
      </c>
      <c r="R468" s="134" t="s">
        <v>557</v>
      </c>
      <c r="S468" s="134"/>
    </row>
    <row r="469" spans="1:19">
      <c r="A469" s="133" t="s">
        <v>107</v>
      </c>
      <c r="B469" s="134">
        <v>7422</v>
      </c>
      <c r="C469" s="134" t="s">
        <v>680</v>
      </c>
      <c r="D469" s="133" t="s">
        <v>723</v>
      </c>
      <c r="E469" s="133" t="str">
        <f t="shared" si="35"/>
        <v>7422-23</v>
      </c>
      <c r="F469" s="147" t="str">
        <f t="shared" si="36"/>
        <v>AG -3--AC -18</v>
      </c>
      <c r="G469" s="134" t="s">
        <v>703</v>
      </c>
      <c r="H469" s="134" t="s">
        <v>722</v>
      </c>
      <c r="I469" s="143" t="str">
        <f t="shared" si="37"/>
        <v>- - M- S</v>
      </c>
      <c r="J469" s="134"/>
      <c r="K469" s="134"/>
      <c r="L469" s="134" t="s">
        <v>705</v>
      </c>
      <c r="M469" s="134" t="s">
        <v>698</v>
      </c>
      <c r="N469" s="143" t="str">
        <f t="shared" si="38"/>
        <v xml:space="preserve">O  </v>
      </c>
      <c r="O469" s="134" t="s">
        <v>699</v>
      </c>
      <c r="P469" s="134"/>
      <c r="Q469" s="143" t="str">
        <f t="shared" si="39"/>
        <v xml:space="preserve">F   </v>
      </c>
      <c r="R469" s="134" t="s">
        <v>557</v>
      </c>
      <c r="S469" s="134"/>
    </row>
    <row r="470" spans="1:19">
      <c r="A470" s="133"/>
      <c r="B470" s="134"/>
      <c r="C470" s="134"/>
      <c r="D470" s="133"/>
      <c r="E470" s="133" t="str">
        <f t="shared" si="35"/>
        <v>-</v>
      </c>
      <c r="F470" s="147" t="str">
        <f t="shared" si="36"/>
        <v>AG ---AC -</v>
      </c>
      <c r="G470" s="134"/>
      <c r="H470" s="134"/>
      <c r="I470" s="143" t="str">
        <f t="shared" si="37"/>
        <v xml:space="preserve">- - - </v>
      </c>
      <c r="J470" s="134"/>
      <c r="K470" s="134"/>
      <c r="L470" s="134"/>
      <c r="M470" s="134"/>
      <c r="N470" s="143" t="str">
        <f t="shared" si="38"/>
        <v xml:space="preserve">  </v>
      </c>
      <c r="O470" s="134"/>
      <c r="P470" s="134"/>
      <c r="Q470" s="143" t="str">
        <f t="shared" si="39"/>
        <v xml:space="preserve">   </v>
      </c>
      <c r="R470" s="134"/>
      <c r="S470" s="134"/>
    </row>
    <row r="471" spans="1:19">
      <c r="A471" s="133" t="s">
        <v>106</v>
      </c>
      <c r="B471" s="134">
        <v>7423</v>
      </c>
      <c r="C471" s="134" t="s">
        <v>712</v>
      </c>
      <c r="D471" s="133" t="s">
        <v>709</v>
      </c>
      <c r="E471" s="133" t="str">
        <f t="shared" si="35"/>
        <v>7423-34</v>
      </c>
      <c r="F471" s="147" t="str">
        <f t="shared" si="36"/>
        <v>AG ---AC -</v>
      </c>
      <c r="G471" s="134"/>
      <c r="H471" s="134"/>
      <c r="I471" s="143" t="str">
        <f t="shared" si="37"/>
        <v xml:space="preserve">- - - </v>
      </c>
      <c r="J471" s="134"/>
      <c r="K471" s="134"/>
      <c r="L471" s="134"/>
      <c r="M471" s="134"/>
      <c r="N471" s="143" t="str">
        <f t="shared" si="38"/>
        <v xml:space="preserve">  </v>
      </c>
      <c r="O471" s="134"/>
      <c r="P471" s="134"/>
      <c r="Q471" s="143" t="str">
        <f t="shared" si="39"/>
        <v xml:space="preserve">   </v>
      </c>
      <c r="R471" s="134"/>
      <c r="S471" s="134"/>
    </row>
    <row r="472" spans="1:19">
      <c r="A472" s="133" t="s">
        <v>106</v>
      </c>
      <c r="B472" s="134">
        <v>7423</v>
      </c>
      <c r="C472" s="134" t="s">
        <v>678</v>
      </c>
      <c r="D472" s="133" t="s">
        <v>312</v>
      </c>
      <c r="E472" s="133" t="str">
        <f t="shared" si="35"/>
        <v>7423-34.01</v>
      </c>
      <c r="F472" s="147" t="str">
        <f t="shared" si="36"/>
        <v>AG -3--AC -8</v>
      </c>
      <c r="G472" s="134" t="s">
        <v>703</v>
      </c>
      <c r="H472" s="134" t="s">
        <v>704</v>
      </c>
      <c r="I472" s="143" t="str">
        <f t="shared" si="37"/>
        <v xml:space="preserve">CT- - M- </v>
      </c>
      <c r="J472" s="134" t="s">
        <v>695</v>
      </c>
      <c r="K472" s="134"/>
      <c r="L472" s="134" t="s">
        <v>705</v>
      </c>
      <c r="M472" s="134"/>
      <c r="N472" s="143" t="str">
        <f t="shared" si="38"/>
        <v xml:space="preserve">O  </v>
      </c>
      <c r="O472" s="134" t="s">
        <v>699</v>
      </c>
      <c r="P472" s="134"/>
      <c r="Q472" s="143" t="str">
        <f t="shared" si="39"/>
        <v xml:space="preserve">F   </v>
      </c>
      <c r="R472" s="134" t="s">
        <v>557</v>
      </c>
      <c r="S472" s="134"/>
    </row>
    <row r="473" spans="1:19">
      <c r="A473" s="133" t="s">
        <v>106</v>
      </c>
      <c r="B473" s="134">
        <v>7423</v>
      </c>
      <c r="C473" s="134" t="s">
        <v>657</v>
      </c>
      <c r="D473" s="133" t="s">
        <v>782</v>
      </c>
      <c r="E473" s="133" t="str">
        <f t="shared" si="35"/>
        <v>7423-34.03</v>
      </c>
      <c r="F473" s="147" t="str">
        <f t="shared" si="36"/>
        <v>AG -3--AC -</v>
      </c>
      <c r="G473" s="134" t="s">
        <v>703</v>
      </c>
      <c r="H473" s="134"/>
      <c r="I473" s="143" t="str">
        <f t="shared" si="37"/>
        <v xml:space="preserve">- E- - </v>
      </c>
      <c r="J473" s="134"/>
      <c r="K473" s="134" t="s">
        <v>696</v>
      </c>
      <c r="L473" s="134"/>
      <c r="M473" s="134"/>
      <c r="N473" s="143" t="str">
        <f t="shared" si="38"/>
        <v xml:space="preserve">O  </v>
      </c>
      <c r="O473" s="134" t="s">
        <v>699</v>
      </c>
      <c r="P473" s="134"/>
      <c r="Q473" s="143" t="str">
        <f t="shared" si="39"/>
        <v xml:space="preserve">F   </v>
      </c>
      <c r="R473" s="134" t="s">
        <v>557</v>
      </c>
      <c r="S473" s="134"/>
    </row>
    <row r="474" spans="1:19">
      <c r="A474" s="133" t="s">
        <v>106</v>
      </c>
      <c r="B474" s="134">
        <v>7423</v>
      </c>
      <c r="C474" s="134" t="s">
        <v>783</v>
      </c>
      <c r="D474" s="133" t="s">
        <v>784</v>
      </c>
      <c r="E474" s="133" t="str">
        <f t="shared" si="35"/>
        <v>7423-34.05</v>
      </c>
      <c r="F474" s="147" t="str">
        <f t="shared" si="36"/>
        <v>AG -3--AC -4</v>
      </c>
      <c r="G474" s="134" t="s">
        <v>703</v>
      </c>
      <c r="H474" s="134" t="s">
        <v>864</v>
      </c>
      <c r="I474" s="143" t="str">
        <f t="shared" si="37"/>
        <v xml:space="preserve">- E- - </v>
      </c>
      <c r="J474" s="134"/>
      <c r="K474" s="134" t="s">
        <v>696</v>
      </c>
      <c r="L474" s="134"/>
      <c r="M474" s="134"/>
      <c r="N474" s="143" t="str">
        <f t="shared" si="38"/>
        <v xml:space="preserve">O  </v>
      </c>
      <c r="O474" s="134" t="s">
        <v>699</v>
      </c>
      <c r="P474" s="134"/>
      <c r="Q474" s="143" t="str">
        <f t="shared" si="39"/>
        <v xml:space="preserve">F   </v>
      </c>
      <c r="R474" s="134" t="s">
        <v>557</v>
      </c>
      <c r="S474" s="134"/>
    </row>
    <row r="475" spans="1:19">
      <c r="A475" s="133" t="s">
        <v>106</v>
      </c>
      <c r="B475" s="134">
        <v>7423</v>
      </c>
      <c r="C475" s="134" t="s">
        <v>1041</v>
      </c>
      <c r="D475" s="133" t="s">
        <v>1042</v>
      </c>
      <c r="E475" s="133" t="str">
        <f t="shared" si="35"/>
        <v>7423-38</v>
      </c>
      <c r="F475" s="147" t="str">
        <f t="shared" si="36"/>
        <v>AG -3--AC -8</v>
      </c>
      <c r="G475" s="134" t="s">
        <v>703</v>
      </c>
      <c r="H475" s="134" t="s">
        <v>704</v>
      </c>
      <c r="I475" s="143" t="str">
        <f t="shared" si="37"/>
        <v>- - M- S</v>
      </c>
      <c r="J475" s="134"/>
      <c r="K475" s="134"/>
      <c r="L475" s="134" t="s">
        <v>705</v>
      </c>
      <c r="M475" s="134" t="s">
        <v>698</v>
      </c>
      <c r="N475" s="143" t="str">
        <f t="shared" si="38"/>
        <v xml:space="preserve">O  </v>
      </c>
      <c r="O475" s="134" t="s">
        <v>699</v>
      </c>
      <c r="P475" s="134"/>
      <c r="Q475" s="143" t="str">
        <f t="shared" si="39"/>
        <v xml:space="preserve">F   </v>
      </c>
      <c r="R475" s="134" t="s">
        <v>557</v>
      </c>
      <c r="S475" s="134"/>
    </row>
    <row r="476" spans="1:19">
      <c r="A476" s="133" t="s">
        <v>106</v>
      </c>
      <c r="B476" s="134">
        <v>7423</v>
      </c>
      <c r="C476" s="134" t="s">
        <v>1043</v>
      </c>
      <c r="D476" s="133" t="s">
        <v>1044</v>
      </c>
      <c r="E476" s="133" t="str">
        <f t="shared" si="35"/>
        <v>7423-39</v>
      </c>
      <c r="F476" s="147" t="str">
        <f t="shared" si="36"/>
        <v>AG -3--AC -</v>
      </c>
      <c r="G476" s="134" t="s">
        <v>703</v>
      </c>
      <c r="H476" s="134"/>
      <c r="I476" s="143" t="str">
        <f t="shared" si="37"/>
        <v xml:space="preserve">- E- - </v>
      </c>
      <c r="J476" s="134"/>
      <c r="K476" s="134" t="s">
        <v>696</v>
      </c>
      <c r="L476" s="134"/>
      <c r="M476" s="134"/>
      <c r="N476" s="143" t="str">
        <f t="shared" si="38"/>
        <v xml:space="preserve">O  </v>
      </c>
      <c r="O476" s="134" t="s">
        <v>699</v>
      </c>
      <c r="P476" s="134"/>
      <c r="Q476" s="143" t="str">
        <f t="shared" si="39"/>
        <v xml:space="preserve">F   </v>
      </c>
      <c r="R476" s="134" t="s">
        <v>557</v>
      </c>
      <c r="S476" s="134"/>
    </row>
    <row r="477" spans="1:19">
      <c r="A477" s="133" t="s">
        <v>106</v>
      </c>
      <c r="B477" s="134">
        <v>7423</v>
      </c>
      <c r="C477" s="134" t="s">
        <v>745</v>
      </c>
      <c r="D477" s="133" t="s">
        <v>785</v>
      </c>
      <c r="E477" s="133" t="str">
        <f t="shared" si="35"/>
        <v>7423-45</v>
      </c>
      <c r="F477" s="147" t="str">
        <f t="shared" si="36"/>
        <v>AG ---AC -</v>
      </c>
      <c r="G477" s="134"/>
      <c r="H477" s="134"/>
      <c r="I477" s="143" t="str">
        <f t="shared" si="37"/>
        <v xml:space="preserve">- - - </v>
      </c>
      <c r="J477" s="134"/>
      <c r="K477" s="134"/>
      <c r="L477" s="134"/>
      <c r="M477" s="134"/>
      <c r="N477" s="143" t="str">
        <f t="shared" si="38"/>
        <v xml:space="preserve">  </v>
      </c>
      <c r="O477" s="134"/>
      <c r="P477" s="134"/>
      <c r="Q477" s="143" t="str">
        <f t="shared" si="39"/>
        <v xml:space="preserve">   </v>
      </c>
      <c r="R477" s="134"/>
      <c r="S477" s="134"/>
    </row>
    <row r="478" spans="1:19">
      <c r="A478" s="133" t="s">
        <v>106</v>
      </c>
      <c r="B478" s="134">
        <v>7423</v>
      </c>
      <c r="C478" s="134" t="s">
        <v>786</v>
      </c>
      <c r="D478" s="133" t="s">
        <v>325</v>
      </c>
      <c r="E478" s="133" t="str">
        <f t="shared" si="35"/>
        <v>7423-45.01</v>
      </c>
      <c r="F478" s="147" t="str">
        <f t="shared" si="36"/>
        <v>AG -3--AC -2</v>
      </c>
      <c r="G478" s="134" t="s">
        <v>703</v>
      </c>
      <c r="H478" s="134" t="s">
        <v>808</v>
      </c>
      <c r="I478" s="143" t="str">
        <f t="shared" si="37"/>
        <v xml:space="preserve">- E- - </v>
      </c>
      <c r="J478" s="134"/>
      <c r="K478" s="134" t="s">
        <v>696</v>
      </c>
      <c r="L478" s="134"/>
      <c r="M478" s="134"/>
      <c r="N478" s="143" t="str">
        <f t="shared" si="38"/>
        <v xml:space="preserve">O  </v>
      </c>
      <c r="O478" s="134" t="s">
        <v>699</v>
      </c>
      <c r="P478" s="134"/>
      <c r="Q478" s="143" t="str">
        <f t="shared" si="39"/>
        <v xml:space="preserve">F   </v>
      </c>
      <c r="R478" s="134" t="s">
        <v>557</v>
      </c>
      <c r="S478" s="134"/>
    </row>
    <row r="479" spans="1:19">
      <c r="A479" s="133" t="s">
        <v>106</v>
      </c>
      <c r="B479" s="134">
        <v>7423</v>
      </c>
      <c r="C479" s="134" t="s">
        <v>791</v>
      </c>
      <c r="D479" s="133" t="s">
        <v>1045</v>
      </c>
      <c r="E479" s="133" t="str">
        <f t="shared" si="35"/>
        <v>7423-46</v>
      </c>
      <c r="F479" s="147" t="str">
        <f t="shared" si="36"/>
        <v>AG ---AC -</v>
      </c>
      <c r="G479" s="134"/>
      <c r="H479" s="134"/>
      <c r="I479" s="143" t="str">
        <f t="shared" si="37"/>
        <v xml:space="preserve">- - - </v>
      </c>
      <c r="J479" s="134"/>
      <c r="K479" s="134"/>
      <c r="L479" s="134"/>
      <c r="M479" s="134"/>
      <c r="N479" s="143" t="str">
        <f t="shared" si="38"/>
        <v xml:space="preserve">  </v>
      </c>
      <c r="O479" s="134"/>
      <c r="P479" s="134"/>
      <c r="Q479" s="143" t="str">
        <f t="shared" si="39"/>
        <v xml:space="preserve">   </v>
      </c>
      <c r="R479" s="134"/>
      <c r="S479" s="134"/>
    </row>
    <row r="480" spans="1:19">
      <c r="A480" s="133" t="s">
        <v>106</v>
      </c>
      <c r="B480" s="134">
        <v>7423</v>
      </c>
      <c r="C480" s="134" t="s">
        <v>1046</v>
      </c>
      <c r="D480" s="133" t="s">
        <v>335</v>
      </c>
      <c r="E480" s="133" t="str">
        <f t="shared" si="35"/>
        <v>7423-46.01</v>
      </c>
      <c r="F480" s="147" t="str">
        <f t="shared" si="36"/>
        <v>AG -3--AC -8</v>
      </c>
      <c r="G480" s="134" t="s">
        <v>703</v>
      </c>
      <c r="H480" s="134" t="s">
        <v>704</v>
      </c>
      <c r="I480" s="143" t="str">
        <f t="shared" si="37"/>
        <v xml:space="preserve">CT- - M- </v>
      </c>
      <c r="J480" s="134" t="s">
        <v>695</v>
      </c>
      <c r="K480" s="134"/>
      <c r="L480" s="134" t="s">
        <v>705</v>
      </c>
      <c r="M480" s="134"/>
      <c r="N480" s="143" t="str">
        <f t="shared" si="38"/>
        <v xml:space="preserve">O  </v>
      </c>
      <c r="O480" s="134" t="s">
        <v>699</v>
      </c>
      <c r="P480" s="134"/>
      <c r="Q480" s="143" t="str">
        <f t="shared" si="39"/>
        <v xml:space="preserve">F   </v>
      </c>
      <c r="R480" s="134" t="s">
        <v>557</v>
      </c>
      <c r="S480" s="134"/>
    </row>
    <row r="481" spans="1:19">
      <c r="A481" s="133" t="s">
        <v>106</v>
      </c>
      <c r="B481" s="134">
        <v>7423</v>
      </c>
      <c r="C481" s="134" t="s">
        <v>814</v>
      </c>
      <c r="D481" s="133" t="s">
        <v>336</v>
      </c>
      <c r="E481" s="133" t="str">
        <f t="shared" si="35"/>
        <v>7423-46.04</v>
      </c>
      <c r="F481" s="147" t="str">
        <f t="shared" si="36"/>
        <v>AG -3--AC -8</v>
      </c>
      <c r="G481" s="134" t="s">
        <v>703</v>
      </c>
      <c r="H481" s="134" t="s">
        <v>704</v>
      </c>
      <c r="I481" s="143" t="str">
        <f t="shared" si="37"/>
        <v xml:space="preserve">CT- - M- </v>
      </c>
      <c r="J481" s="134" t="s">
        <v>695</v>
      </c>
      <c r="K481" s="134"/>
      <c r="L481" s="134" t="s">
        <v>705</v>
      </c>
      <c r="M481" s="134"/>
      <c r="N481" s="143" t="str">
        <f t="shared" si="38"/>
        <v xml:space="preserve">O  </v>
      </c>
      <c r="O481" s="134" t="s">
        <v>699</v>
      </c>
      <c r="P481" s="134"/>
      <c r="Q481" s="143" t="str">
        <f t="shared" si="39"/>
        <v xml:space="preserve">F   </v>
      </c>
      <c r="R481" s="134" t="s">
        <v>557</v>
      </c>
      <c r="S481" s="134"/>
    </row>
    <row r="482" spans="1:19">
      <c r="A482" s="133" t="s">
        <v>106</v>
      </c>
      <c r="B482" s="134">
        <v>7423</v>
      </c>
      <c r="C482" s="134" t="s">
        <v>762</v>
      </c>
      <c r="D482" s="133" t="s">
        <v>710</v>
      </c>
      <c r="E482" s="133" t="str">
        <f t="shared" si="35"/>
        <v>7423-51</v>
      </c>
      <c r="F482" s="147" t="str">
        <f t="shared" si="36"/>
        <v>AG ---AC -</v>
      </c>
      <c r="G482" s="134"/>
      <c r="H482" s="134"/>
      <c r="I482" s="143" t="str">
        <f t="shared" si="37"/>
        <v xml:space="preserve">- - - </v>
      </c>
      <c r="J482" s="134"/>
      <c r="K482" s="134"/>
      <c r="L482" s="134"/>
      <c r="M482" s="134"/>
      <c r="N482" s="143" t="str">
        <f t="shared" si="38"/>
        <v xml:space="preserve">  </v>
      </c>
      <c r="O482" s="134"/>
      <c r="P482" s="134"/>
      <c r="Q482" s="143" t="str">
        <f t="shared" si="39"/>
        <v xml:space="preserve">   </v>
      </c>
      <c r="R482" s="134"/>
      <c r="S482" s="134"/>
    </row>
    <row r="483" spans="1:19">
      <c r="A483" s="133" t="s">
        <v>106</v>
      </c>
      <c r="B483" s="134">
        <v>7423</v>
      </c>
      <c r="C483" s="134" t="s">
        <v>1047</v>
      </c>
      <c r="D483" s="133" t="s">
        <v>337</v>
      </c>
      <c r="E483" s="133" t="str">
        <f t="shared" si="35"/>
        <v>7423-51.21</v>
      </c>
      <c r="F483" s="147" t="str">
        <f t="shared" si="36"/>
        <v>AG -3--AC -8</v>
      </c>
      <c r="G483" s="134" t="s">
        <v>703</v>
      </c>
      <c r="H483" s="134" t="s">
        <v>704</v>
      </c>
      <c r="I483" s="143" t="str">
        <f t="shared" si="37"/>
        <v xml:space="preserve">CT- - M- </v>
      </c>
      <c r="J483" s="134" t="s">
        <v>695</v>
      </c>
      <c r="K483" s="134"/>
      <c r="L483" s="134" t="s">
        <v>705</v>
      </c>
      <c r="M483" s="134"/>
      <c r="N483" s="143" t="str">
        <f t="shared" si="38"/>
        <v xml:space="preserve">O  </v>
      </c>
      <c r="O483" s="134" t="s">
        <v>699</v>
      </c>
      <c r="P483" s="134"/>
      <c r="Q483" s="143" t="str">
        <f t="shared" si="39"/>
        <v xml:space="preserve">F   </v>
      </c>
      <c r="R483" s="134" t="s">
        <v>557</v>
      </c>
      <c r="S483" s="134"/>
    </row>
    <row r="484" spans="1:19">
      <c r="A484" s="133"/>
      <c r="B484" s="134"/>
      <c r="C484" s="134"/>
      <c r="D484" s="133"/>
      <c r="E484" s="133" t="str">
        <f t="shared" si="35"/>
        <v>-</v>
      </c>
      <c r="F484" s="147" t="str">
        <f t="shared" si="36"/>
        <v>AG ---AC -</v>
      </c>
      <c r="G484" s="134"/>
      <c r="H484" s="134"/>
      <c r="I484" s="143" t="str">
        <f t="shared" si="37"/>
        <v xml:space="preserve">- - - </v>
      </c>
      <c r="J484" s="134"/>
      <c r="K484" s="134"/>
      <c r="L484" s="134"/>
      <c r="M484" s="134"/>
      <c r="N484" s="143" t="str">
        <f t="shared" si="38"/>
        <v xml:space="preserve">  </v>
      </c>
      <c r="O484" s="134"/>
      <c r="P484" s="134"/>
      <c r="Q484" s="143" t="str">
        <f t="shared" si="39"/>
        <v xml:space="preserve">   </v>
      </c>
      <c r="R484" s="134"/>
      <c r="S484" s="134"/>
    </row>
    <row r="485" spans="1:19">
      <c r="A485" s="133" t="s">
        <v>108</v>
      </c>
      <c r="B485" s="134">
        <v>7424</v>
      </c>
      <c r="C485" s="134" t="s">
        <v>731</v>
      </c>
      <c r="D485" s="133" t="s">
        <v>1048</v>
      </c>
      <c r="E485" s="133" t="str">
        <f t="shared" si="35"/>
        <v>7424-08</v>
      </c>
      <c r="F485" s="147" t="str">
        <f t="shared" si="36"/>
        <v>AG -3--AC -8</v>
      </c>
      <c r="G485" s="134" t="s">
        <v>703</v>
      </c>
      <c r="H485" s="134" t="s">
        <v>704</v>
      </c>
      <c r="I485" s="143" t="str">
        <f t="shared" si="37"/>
        <v xml:space="preserve">CT- - M- </v>
      </c>
      <c r="J485" s="134" t="s">
        <v>695</v>
      </c>
      <c r="K485" s="134"/>
      <c r="L485" s="134" t="s">
        <v>705</v>
      </c>
      <c r="M485" s="134"/>
      <c r="N485" s="143" t="str">
        <f t="shared" si="38"/>
        <v xml:space="preserve">O  </v>
      </c>
      <c r="O485" s="134" t="s">
        <v>699</v>
      </c>
      <c r="P485" s="134"/>
      <c r="Q485" s="143" t="str">
        <f t="shared" si="39"/>
        <v xml:space="preserve">F   </v>
      </c>
      <c r="R485" s="134" t="s">
        <v>557</v>
      </c>
      <c r="S485" s="134"/>
    </row>
    <row r="486" spans="1:19">
      <c r="A486" s="133" t="s">
        <v>108</v>
      </c>
      <c r="B486" s="134">
        <v>7424</v>
      </c>
      <c r="C486" s="134" t="s">
        <v>722</v>
      </c>
      <c r="D486" s="133" t="s">
        <v>1049</v>
      </c>
      <c r="E486" s="133" t="str">
        <f t="shared" si="35"/>
        <v>7424-18</v>
      </c>
      <c r="F486" s="147" t="str">
        <f t="shared" si="36"/>
        <v>AG ---AC -</v>
      </c>
      <c r="G486" s="134"/>
      <c r="H486" s="134"/>
      <c r="I486" s="143" t="str">
        <f t="shared" si="37"/>
        <v xml:space="preserve">- - - </v>
      </c>
      <c r="J486" s="134"/>
      <c r="K486" s="134"/>
      <c r="L486" s="134"/>
      <c r="M486" s="134"/>
      <c r="N486" s="143" t="str">
        <f t="shared" si="38"/>
        <v xml:space="preserve">  </v>
      </c>
      <c r="O486" s="134"/>
      <c r="P486" s="134"/>
      <c r="Q486" s="143" t="str">
        <f t="shared" si="39"/>
        <v xml:space="preserve">   </v>
      </c>
      <c r="R486" s="134"/>
      <c r="S486" s="134"/>
    </row>
    <row r="487" spans="1:19">
      <c r="A487" s="133" t="s">
        <v>108</v>
      </c>
      <c r="B487" s="134">
        <v>7424</v>
      </c>
      <c r="C487" s="134" t="s">
        <v>1050</v>
      </c>
      <c r="D487" s="133" t="s">
        <v>319</v>
      </c>
      <c r="E487" s="133" t="str">
        <f t="shared" si="35"/>
        <v>7424-18.01</v>
      </c>
      <c r="F487" s="147" t="str">
        <f t="shared" si="36"/>
        <v>AG -3--AC -8</v>
      </c>
      <c r="G487" s="134" t="s">
        <v>703</v>
      </c>
      <c r="H487" s="134" t="s">
        <v>704</v>
      </c>
      <c r="I487" s="143" t="str">
        <f t="shared" si="37"/>
        <v xml:space="preserve">CT- - M- </v>
      </c>
      <c r="J487" s="134" t="s">
        <v>695</v>
      </c>
      <c r="K487" s="134"/>
      <c r="L487" s="134" t="s">
        <v>705</v>
      </c>
      <c r="M487" s="134"/>
      <c r="N487" s="143" t="str">
        <f t="shared" si="38"/>
        <v xml:space="preserve">O  </v>
      </c>
      <c r="O487" s="134" t="s">
        <v>699</v>
      </c>
      <c r="P487" s="134"/>
      <c r="Q487" s="143" t="str">
        <f t="shared" si="39"/>
        <v xml:space="preserve">F   </v>
      </c>
      <c r="R487" s="134" t="s">
        <v>557</v>
      </c>
      <c r="S487" s="134"/>
    </row>
    <row r="488" spans="1:19">
      <c r="A488" s="133" t="s">
        <v>108</v>
      </c>
      <c r="B488" s="134">
        <v>7424</v>
      </c>
      <c r="C488" s="134" t="s">
        <v>1051</v>
      </c>
      <c r="D488" s="133" t="s">
        <v>320</v>
      </c>
      <c r="E488" s="133" t="str">
        <f t="shared" si="35"/>
        <v>7424-18.02</v>
      </c>
      <c r="F488" s="147" t="str">
        <f t="shared" si="36"/>
        <v>AG -3--AC -8</v>
      </c>
      <c r="G488" s="134" t="s">
        <v>703</v>
      </c>
      <c r="H488" s="134" t="s">
        <v>704</v>
      </c>
      <c r="I488" s="143" t="str">
        <f t="shared" si="37"/>
        <v xml:space="preserve">CT- - M- </v>
      </c>
      <c r="J488" s="134" t="s">
        <v>695</v>
      </c>
      <c r="K488" s="134"/>
      <c r="L488" s="134" t="s">
        <v>705</v>
      </c>
      <c r="M488" s="134"/>
      <c r="N488" s="143" t="str">
        <f t="shared" si="38"/>
        <v xml:space="preserve">O  </v>
      </c>
      <c r="O488" s="134" t="s">
        <v>699</v>
      </c>
      <c r="P488" s="134"/>
      <c r="Q488" s="143" t="str">
        <f t="shared" si="39"/>
        <v xml:space="preserve">F   </v>
      </c>
      <c r="R488" s="134" t="s">
        <v>557</v>
      </c>
      <c r="S488" s="134"/>
    </row>
    <row r="489" spans="1:19">
      <c r="A489" s="133" t="s">
        <v>108</v>
      </c>
      <c r="B489" s="134">
        <v>7424</v>
      </c>
      <c r="C489" s="134" t="s">
        <v>1052</v>
      </c>
      <c r="D489" s="133" t="s">
        <v>1053</v>
      </c>
      <c r="E489" s="133" t="str">
        <f t="shared" si="35"/>
        <v>7424-33</v>
      </c>
      <c r="F489" s="147" t="str">
        <f t="shared" si="36"/>
        <v>AG -3--AC -18</v>
      </c>
      <c r="G489" s="134" t="s">
        <v>703</v>
      </c>
      <c r="H489" s="134" t="s">
        <v>722</v>
      </c>
      <c r="I489" s="143" t="str">
        <f t="shared" si="37"/>
        <v xml:space="preserve">- E- - </v>
      </c>
      <c r="J489" s="134"/>
      <c r="K489" s="134" t="s">
        <v>696</v>
      </c>
      <c r="L489" s="134"/>
      <c r="M489" s="134"/>
      <c r="N489" s="143" t="str">
        <f t="shared" si="38"/>
        <v xml:space="preserve">O  </v>
      </c>
      <c r="O489" s="134" t="s">
        <v>699</v>
      </c>
      <c r="P489" s="134"/>
      <c r="Q489" s="143" t="str">
        <f t="shared" si="39"/>
        <v xml:space="preserve">F   </v>
      </c>
      <c r="R489" s="134" t="s">
        <v>557</v>
      </c>
      <c r="S489" s="134"/>
    </row>
    <row r="490" spans="1:19">
      <c r="A490" s="133" t="s">
        <v>108</v>
      </c>
      <c r="B490" s="134">
        <v>7424</v>
      </c>
      <c r="C490" s="134" t="s">
        <v>712</v>
      </c>
      <c r="D490" s="133" t="s">
        <v>709</v>
      </c>
      <c r="E490" s="133" t="str">
        <f t="shared" si="35"/>
        <v>7424-34</v>
      </c>
      <c r="F490" s="147" t="str">
        <f t="shared" si="36"/>
        <v>AG ---AC -</v>
      </c>
      <c r="G490" s="134"/>
      <c r="H490" s="134"/>
      <c r="I490" s="143" t="str">
        <f t="shared" si="37"/>
        <v xml:space="preserve">- - - </v>
      </c>
      <c r="J490" s="134"/>
      <c r="K490" s="134"/>
      <c r="L490" s="134"/>
      <c r="M490" s="134"/>
      <c r="N490" s="143" t="str">
        <f t="shared" si="38"/>
        <v xml:space="preserve">  </v>
      </c>
      <c r="O490" s="134"/>
      <c r="P490" s="134"/>
      <c r="Q490" s="143" t="str">
        <f t="shared" si="39"/>
        <v xml:space="preserve">   </v>
      </c>
      <c r="R490" s="134"/>
      <c r="S490" s="134"/>
    </row>
    <row r="491" spans="1:19">
      <c r="A491" s="133" t="s">
        <v>108</v>
      </c>
      <c r="B491" s="134">
        <v>7424</v>
      </c>
      <c r="C491" s="134" t="s">
        <v>1054</v>
      </c>
      <c r="D491" s="133" t="s">
        <v>1055</v>
      </c>
      <c r="E491" s="133" t="str">
        <f t="shared" si="35"/>
        <v>7424-34.02</v>
      </c>
      <c r="F491" s="147" t="str">
        <f t="shared" si="36"/>
        <v>AG -3--AC -</v>
      </c>
      <c r="G491" s="134" t="s">
        <v>703</v>
      </c>
      <c r="H491" s="134"/>
      <c r="I491" s="143" t="str">
        <f t="shared" si="37"/>
        <v xml:space="preserve">- E- - </v>
      </c>
      <c r="J491" s="134"/>
      <c r="K491" s="134" t="s">
        <v>696</v>
      </c>
      <c r="L491" s="134"/>
      <c r="M491" s="134"/>
      <c r="N491" s="143" t="str">
        <f t="shared" si="38"/>
        <v xml:space="preserve">O  </v>
      </c>
      <c r="O491" s="134" t="s">
        <v>699</v>
      </c>
      <c r="P491" s="134"/>
      <c r="Q491" s="143" t="str">
        <f t="shared" si="39"/>
        <v xml:space="preserve">F   </v>
      </c>
      <c r="R491" s="134" t="s">
        <v>557</v>
      </c>
      <c r="S491" s="134"/>
    </row>
    <row r="492" spans="1:19">
      <c r="A492" s="133" t="s">
        <v>108</v>
      </c>
      <c r="B492" s="134">
        <v>7424</v>
      </c>
      <c r="C492" s="134" t="s">
        <v>657</v>
      </c>
      <c r="D492" s="133" t="s">
        <v>782</v>
      </c>
      <c r="E492" s="133" t="str">
        <f t="shared" si="35"/>
        <v>7424-34.03</v>
      </c>
      <c r="F492" s="147" t="str">
        <f t="shared" si="36"/>
        <v>AG -3--AC -</v>
      </c>
      <c r="G492" s="134" t="s">
        <v>703</v>
      </c>
      <c r="H492" s="134"/>
      <c r="I492" s="143" t="str">
        <f t="shared" si="37"/>
        <v xml:space="preserve">- E- - </v>
      </c>
      <c r="J492" s="134"/>
      <c r="K492" s="134" t="s">
        <v>696</v>
      </c>
      <c r="L492" s="134"/>
      <c r="M492" s="134"/>
      <c r="N492" s="143" t="str">
        <f t="shared" si="38"/>
        <v xml:space="preserve">O  </v>
      </c>
      <c r="O492" s="134" t="s">
        <v>699</v>
      </c>
      <c r="P492" s="134"/>
      <c r="Q492" s="143" t="str">
        <f t="shared" si="39"/>
        <v xml:space="preserve">F   </v>
      </c>
      <c r="R492" s="134" t="s">
        <v>557</v>
      </c>
      <c r="S492" s="134"/>
    </row>
    <row r="493" spans="1:19">
      <c r="A493" s="133" t="s">
        <v>108</v>
      </c>
      <c r="B493" s="134">
        <v>7424</v>
      </c>
      <c r="C493" s="134" t="s">
        <v>1007</v>
      </c>
      <c r="D493" s="133" t="s">
        <v>1008</v>
      </c>
      <c r="E493" s="133" t="str">
        <f t="shared" si="35"/>
        <v>7424-35</v>
      </c>
      <c r="F493" s="147" t="str">
        <f t="shared" si="36"/>
        <v>AG ---AC -</v>
      </c>
      <c r="G493" s="134"/>
      <c r="H493" s="134"/>
      <c r="I493" s="143" t="str">
        <f t="shared" si="37"/>
        <v xml:space="preserve">- - - </v>
      </c>
      <c r="J493" s="134"/>
      <c r="K493" s="134"/>
      <c r="L493" s="134"/>
      <c r="M493" s="134"/>
      <c r="N493" s="143" t="str">
        <f t="shared" si="38"/>
        <v xml:space="preserve">  </v>
      </c>
      <c r="O493" s="134"/>
      <c r="P493" s="134"/>
      <c r="Q493" s="143" t="str">
        <f t="shared" si="39"/>
        <v xml:space="preserve">   </v>
      </c>
      <c r="R493" s="134"/>
      <c r="S493" s="134"/>
    </row>
    <row r="494" spans="1:19">
      <c r="A494" s="133" t="s">
        <v>108</v>
      </c>
      <c r="B494" s="134">
        <v>7424</v>
      </c>
      <c r="C494" s="134" t="s">
        <v>1056</v>
      </c>
      <c r="D494" s="133" t="s">
        <v>323</v>
      </c>
      <c r="E494" s="133" t="str">
        <f t="shared" si="35"/>
        <v>7424-35.02</v>
      </c>
      <c r="F494" s="147" t="str">
        <f t="shared" si="36"/>
        <v>AG -3--AC -</v>
      </c>
      <c r="G494" s="134" t="s">
        <v>703</v>
      </c>
      <c r="H494" s="134"/>
      <c r="I494" s="143" t="str">
        <f t="shared" si="37"/>
        <v xml:space="preserve">- E- - </v>
      </c>
      <c r="J494" s="134"/>
      <c r="K494" s="134" t="s">
        <v>696</v>
      </c>
      <c r="L494" s="134"/>
      <c r="M494" s="134"/>
      <c r="N494" s="143" t="str">
        <f t="shared" si="38"/>
        <v xml:space="preserve">O  </v>
      </c>
      <c r="O494" s="134" t="s">
        <v>699</v>
      </c>
      <c r="P494" s="134"/>
      <c r="Q494" s="143" t="str">
        <f t="shared" si="39"/>
        <v xml:space="preserve">F   </v>
      </c>
      <c r="R494" s="134" t="s">
        <v>557</v>
      </c>
      <c r="S494" s="134"/>
    </row>
    <row r="495" spans="1:19">
      <c r="A495" s="133" t="s">
        <v>108</v>
      </c>
      <c r="B495" s="134">
        <v>7424</v>
      </c>
      <c r="C495" s="134" t="s">
        <v>1057</v>
      </c>
      <c r="D495" s="133" t="s">
        <v>1058</v>
      </c>
      <c r="E495" s="133" t="str">
        <f t="shared" si="35"/>
        <v>7424-35.03</v>
      </c>
      <c r="F495" s="147" t="str">
        <f t="shared" si="36"/>
        <v>AG -3--AC -8</v>
      </c>
      <c r="G495" s="134" t="s">
        <v>703</v>
      </c>
      <c r="H495" s="134" t="s">
        <v>704</v>
      </c>
      <c r="I495" s="143" t="str">
        <f t="shared" si="37"/>
        <v xml:space="preserve">CT- - M- </v>
      </c>
      <c r="J495" s="134" t="s">
        <v>695</v>
      </c>
      <c r="K495" s="134"/>
      <c r="L495" s="134" t="s">
        <v>705</v>
      </c>
      <c r="M495" s="134"/>
      <c r="N495" s="143" t="str">
        <f t="shared" si="38"/>
        <v xml:space="preserve">O  </v>
      </c>
      <c r="O495" s="134" t="s">
        <v>699</v>
      </c>
      <c r="P495" s="134"/>
      <c r="Q495" s="143" t="str">
        <f t="shared" si="39"/>
        <v xml:space="preserve">F   </v>
      </c>
      <c r="R495" s="134" t="s">
        <v>557</v>
      </c>
      <c r="S495" s="134"/>
    </row>
    <row r="496" spans="1:19">
      <c r="A496" s="133" t="s">
        <v>108</v>
      </c>
      <c r="B496" s="134">
        <v>7424</v>
      </c>
      <c r="C496" s="134" t="s">
        <v>745</v>
      </c>
      <c r="D496" s="133" t="s">
        <v>785</v>
      </c>
      <c r="E496" s="133" t="str">
        <f t="shared" si="35"/>
        <v>7424-45</v>
      </c>
      <c r="F496" s="147" t="str">
        <f t="shared" si="36"/>
        <v>AG ---AC -</v>
      </c>
      <c r="G496" s="134"/>
      <c r="H496" s="134"/>
      <c r="I496" s="143" t="str">
        <f t="shared" si="37"/>
        <v xml:space="preserve">- - - </v>
      </c>
      <c r="J496" s="134"/>
      <c r="K496" s="134"/>
      <c r="L496" s="134"/>
      <c r="M496" s="134"/>
      <c r="N496" s="143" t="str">
        <f t="shared" si="38"/>
        <v xml:space="preserve">  </v>
      </c>
      <c r="O496" s="134"/>
      <c r="P496" s="134"/>
      <c r="Q496" s="143" t="str">
        <f t="shared" si="39"/>
        <v xml:space="preserve">   </v>
      </c>
      <c r="R496" s="134"/>
      <c r="S496" s="134"/>
    </row>
    <row r="497" spans="1:19">
      <c r="A497" s="133" t="s">
        <v>108</v>
      </c>
      <c r="B497" s="134">
        <v>7424</v>
      </c>
      <c r="C497" s="134" t="s">
        <v>786</v>
      </c>
      <c r="D497" s="133" t="s">
        <v>325</v>
      </c>
      <c r="E497" s="133" t="str">
        <f t="shared" si="35"/>
        <v>7424-45.01</v>
      </c>
      <c r="F497" s="147" t="str">
        <f t="shared" si="36"/>
        <v>AG -3--AC -2</v>
      </c>
      <c r="G497" s="134" t="s">
        <v>703</v>
      </c>
      <c r="H497" s="134" t="s">
        <v>808</v>
      </c>
      <c r="I497" s="143" t="str">
        <f t="shared" si="37"/>
        <v xml:space="preserve">- E- - </v>
      </c>
      <c r="J497" s="134"/>
      <c r="K497" s="134" t="s">
        <v>696</v>
      </c>
      <c r="L497" s="134"/>
      <c r="M497" s="134"/>
      <c r="N497" s="143" t="str">
        <f t="shared" si="38"/>
        <v xml:space="preserve">O  </v>
      </c>
      <c r="O497" s="134" t="s">
        <v>699</v>
      </c>
      <c r="P497" s="134"/>
      <c r="Q497" s="143" t="str">
        <f t="shared" si="39"/>
        <v xml:space="preserve">F   </v>
      </c>
      <c r="R497" s="134" t="s">
        <v>557</v>
      </c>
      <c r="S497" s="134"/>
    </row>
    <row r="498" spans="1:19">
      <c r="A498" s="133" t="s">
        <v>108</v>
      </c>
      <c r="B498" s="134">
        <v>7424</v>
      </c>
      <c r="C498" s="134" t="s">
        <v>1059</v>
      </c>
      <c r="D498" s="133" t="s">
        <v>326</v>
      </c>
      <c r="E498" s="133" t="str">
        <f t="shared" si="35"/>
        <v>7424-45.04</v>
      </c>
      <c r="F498" s="147" t="str">
        <f t="shared" si="36"/>
        <v>AG -3--AC -4</v>
      </c>
      <c r="G498" s="134" t="s">
        <v>703</v>
      </c>
      <c r="H498" s="134" t="s">
        <v>864</v>
      </c>
      <c r="I498" s="143" t="str">
        <f t="shared" si="37"/>
        <v xml:space="preserve">- E- - </v>
      </c>
      <c r="J498" s="134"/>
      <c r="K498" s="134" t="s">
        <v>696</v>
      </c>
      <c r="L498" s="134"/>
      <c r="M498" s="134"/>
      <c r="N498" s="143" t="str">
        <f t="shared" si="38"/>
        <v xml:space="preserve">O  </v>
      </c>
      <c r="O498" s="134" t="s">
        <v>699</v>
      </c>
      <c r="P498" s="134"/>
      <c r="Q498" s="143" t="str">
        <f t="shared" si="39"/>
        <v xml:space="preserve">F   </v>
      </c>
      <c r="R498" s="134" t="s">
        <v>557</v>
      </c>
      <c r="S498" s="134"/>
    </row>
    <row r="499" spans="1:19">
      <c r="A499" s="133" t="s">
        <v>108</v>
      </c>
      <c r="B499" s="134">
        <v>7424</v>
      </c>
      <c r="C499" s="134" t="s">
        <v>1060</v>
      </c>
      <c r="D499" s="133" t="s">
        <v>1061</v>
      </c>
      <c r="E499" s="133" t="str">
        <f t="shared" si="35"/>
        <v>7424-47</v>
      </c>
      <c r="F499" s="147" t="str">
        <f t="shared" si="36"/>
        <v>AG ---AC -</v>
      </c>
      <c r="G499" s="134"/>
      <c r="H499" s="134"/>
      <c r="I499" s="143" t="str">
        <f t="shared" si="37"/>
        <v xml:space="preserve">- - - </v>
      </c>
      <c r="J499" s="134"/>
      <c r="K499" s="134"/>
      <c r="L499" s="134"/>
      <c r="M499" s="134"/>
      <c r="N499" s="143" t="str">
        <f t="shared" si="38"/>
        <v xml:space="preserve">  </v>
      </c>
      <c r="O499" s="134"/>
      <c r="P499" s="134"/>
      <c r="Q499" s="143" t="str">
        <f t="shared" si="39"/>
        <v xml:space="preserve">   </v>
      </c>
      <c r="R499" s="134"/>
      <c r="S499" s="134"/>
    </row>
    <row r="500" spans="1:19">
      <c r="A500" s="133" t="s">
        <v>108</v>
      </c>
      <c r="B500" s="134">
        <v>7424</v>
      </c>
      <c r="C500" s="134" t="s">
        <v>1062</v>
      </c>
      <c r="D500" s="133" t="s">
        <v>1063</v>
      </c>
      <c r="E500" s="133" t="str">
        <f t="shared" si="35"/>
        <v>7424-47.01</v>
      </c>
      <c r="F500" s="147" t="str">
        <f t="shared" si="36"/>
        <v>AG -3--AC -</v>
      </c>
      <c r="G500" s="134" t="s">
        <v>703</v>
      </c>
      <c r="H500" s="134"/>
      <c r="I500" s="143" t="str">
        <f t="shared" si="37"/>
        <v xml:space="preserve">- E- - </v>
      </c>
      <c r="J500" s="134"/>
      <c r="K500" s="134" t="s">
        <v>696</v>
      </c>
      <c r="L500" s="134"/>
      <c r="M500" s="134"/>
      <c r="N500" s="143" t="str">
        <f t="shared" si="38"/>
        <v xml:space="preserve">O  </v>
      </c>
      <c r="O500" s="134" t="s">
        <v>699</v>
      </c>
      <c r="P500" s="134"/>
      <c r="Q500" s="143" t="str">
        <f t="shared" si="39"/>
        <v xml:space="preserve">F   </v>
      </c>
      <c r="R500" s="134" t="s">
        <v>557</v>
      </c>
      <c r="S500" s="134"/>
    </row>
    <row r="501" spans="1:19">
      <c r="A501" s="133" t="s">
        <v>108</v>
      </c>
      <c r="B501" s="134">
        <v>7424</v>
      </c>
      <c r="C501" s="134" t="s">
        <v>1064</v>
      </c>
      <c r="D501" s="133" t="s">
        <v>1065</v>
      </c>
      <c r="E501" s="133" t="str">
        <f t="shared" si="35"/>
        <v>7424-47.02</v>
      </c>
      <c r="F501" s="147" t="str">
        <f t="shared" si="36"/>
        <v>AG -3--AC -2</v>
      </c>
      <c r="G501" s="134" t="s">
        <v>703</v>
      </c>
      <c r="H501" s="134" t="s">
        <v>808</v>
      </c>
      <c r="I501" s="143" t="str">
        <f t="shared" si="37"/>
        <v xml:space="preserve">- E- - </v>
      </c>
      <c r="J501" s="134"/>
      <c r="K501" s="134" t="s">
        <v>696</v>
      </c>
      <c r="L501" s="134"/>
      <c r="M501" s="134"/>
      <c r="N501" s="143" t="str">
        <f t="shared" si="38"/>
        <v xml:space="preserve">O  </v>
      </c>
      <c r="O501" s="134" t="s">
        <v>699</v>
      </c>
      <c r="P501" s="134"/>
      <c r="Q501" s="143" t="str">
        <f t="shared" si="39"/>
        <v xml:space="preserve">F   </v>
      </c>
      <c r="R501" s="134" t="s">
        <v>557</v>
      </c>
      <c r="S501" s="134"/>
    </row>
    <row r="502" spans="1:19">
      <c r="A502" s="133" t="s">
        <v>108</v>
      </c>
      <c r="B502" s="134">
        <v>7424</v>
      </c>
      <c r="C502" s="134" t="s">
        <v>1066</v>
      </c>
      <c r="D502" s="133" t="s">
        <v>1067</v>
      </c>
      <c r="E502" s="133" t="str">
        <f t="shared" si="35"/>
        <v>7424-47.03</v>
      </c>
      <c r="F502" s="147" t="str">
        <f t="shared" si="36"/>
        <v>AG -3--AC -</v>
      </c>
      <c r="G502" s="134" t="s">
        <v>703</v>
      </c>
      <c r="H502" s="134"/>
      <c r="I502" s="143" t="str">
        <f t="shared" si="37"/>
        <v xml:space="preserve">- E- - </v>
      </c>
      <c r="J502" s="134"/>
      <c r="K502" s="134" t="s">
        <v>696</v>
      </c>
      <c r="L502" s="134"/>
      <c r="M502" s="134"/>
      <c r="N502" s="143" t="str">
        <f t="shared" si="38"/>
        <v xml:space="preserve">O  </v>
      </c>
      <c r="O502" s="134" t="s">
        <v>699</v>
      </c>
      <c r="P502" s="134"/>
      <c r="Q502" s="143" t="str">
        <f t="shared" si="39"/>
        <v xml:space="preserve">F   </v>
      </c>
      <c r="R502" s="134" t="s">
        <v>557</v>
      </c>
      <c r="S502" s="134"/>
    </row>
    <row r="503" spans="1:19">
      <c r="A503" s="133" t="s">
        <v>108</v>
      </c>
      <c r="B503" s="134">
        <v>7424</v>
      </c>
      <c r="C503" s="134" t="s">
        <v>1068</v>
      </c>
      <c r="D503" s="133" t="s">
        <v>1069</v>
      </c>
      <c r="E503" s="133" t="str">
        <f t="shared" si="35"/>
        <v>7424-47.04</v>
      </c>
      <c r="F503" s="147" t="str">
        <f t="shared" si="36"/>
        <v>AG -3--AC -</v>
      </c>
      <c r="G503" s="134" t="s">
        <v>703</v>
      </c>
      <c r="H503" s="134"/>
      <c r="I503" s="143" t="str">
        <f t="shared" si="37"/>
        <v xml:space="preserve">- E- - </v>
      </c>
      <c r="J503" s="134"/>
      <c r="K503" s="134" t="s">
        <v>696</v>
      </c>
      <c r="L503" s="134"/>
      <c r="M503" s="134"/>
      <c r="N503" s="143" t="str">
        <f t="shared" si="38"/>
        <v xml:space="preserve">O  </v>
      </c>
      <c r="O503" s="134" t="s">
        <v>699</v>
      </c>
      <c r="P503" s="134"/>
      <c r="Q503" s="143" t="str">
        <f t="shared" si="39"/>
        <v xml:space="preserve">F   </v>
      </c>
      <c r="R503" s="134" t="s">
        <v>557</v>
      </c>
      <c r="S503" s="134"/>
    </row>
    <row r="504" spans="1:19">
      <c r="A504" s="133" t="s">
        <v>108</v>
      </c>
      <c r="B504" s="134">
        <v>7424</v>
      </c>
      <c r="C504" s="134" t="s">
        <v>1070</v>
      </c>
      <c r="D504" s="133" t="s">
        <v>1071</v>
      </c>
      <c r="E504" s="133" t="str">
        <f t="shared" si="35"/>
        <v>7424-47.05</v>
      </c>
      <c r="F504" s="147" t="str">
        <f t="shared" si="36"/>
        <v>AG -3--AC -2</v>
      </c>
      <c r="G504" s="134" t="s">
        <v>703</v>
      </c>
      <c r="H504" s="134" t="s">
        <v>808</v>
      </c>
      <c r="I504" s="143" t="str">
        <f t="shared" si="37"/>
        <v xml:space="preserve">- E- - </v>
      </c>
      <c r="J504" s="134"/>
      <c r="K504" s="134" t="s">
        <v>696</v>
      </c>
      <c r="L504" s="134"/>
      <c r="M504" s="134"/>
      <c r="N504" s="143" t="str">
        <f t="shared" si="38"/>
        <v xml:space="preserve">O  </v>
      </c>
      <c r="O504" s="134" t="s">
        <v>699</v>
      </c>
      <c r="P504" s="134"/>
      <c r="Q504" s="143" t="str">
        <f t="shared" si="39"/>
        <v xml:space="preserve">F   </v>
      </c>
      <c r="R504" s="134" t="s">
        <v>557</v>
      </c>
      <c r="S504" s="134"/>
    </row>
    <row r="505" spans="1:19">
      <c r="A505" s="133"/>
      <c r="B505" s="134"/>
      <c r="C505" s="134"/>
      <c r="D505" s="133"/>
      <c r="E505" s="133" t="str">
        <f t="shared" si="35"/>
        <v>-</v>
      </c>
      <c r="F505" s="147" t="str">
        <f t="shared" si="36"/>
        <v>AG ---AC -</v>
      </c>
      <c r="G505" s="134"/>
      <c r="H505" s="134"/>
      <c r="I505" s="143" t="str">
        <f t="shared" si="37"/>
        <v xml:space="preserve">- - - </v>
      </c>
      <c r="J505" s="134"/>
      <c r="K505" s="134"/>
      <c r="L505" s="134"/>
      <c r="M505" s="134"/>
      <c r="N505" s="143" t="str">
        <f t="shared" si="38"/>
        <v xml:space="preserve">  </v>
      </c>
      <c r="O505" s="134"/>
      <c r="P505" s="134"/>
      <c r="Q505" s="143" t="str">
        <f t="shared" si="39"/>
        <v xml:space="preserve">   </v>
      </c>
      <c r="R505" s="134"/>
      <c r="S505" s="134"/>
    </row>
    <row r="506" spans="1:19">
      <c r="A506" s="133" t="s">
        <v>1072</v>
      </c>
      <c r="B506" s="134">
        <v>999</v>
      </c>
      <c r="C506" s="134" t="s">
        <v>1073</v>
      </c>
      <c r="D506" s="133" t="s">
        <v>725</v>
      </c>
      <c r="E506" s="133" t="str">
        <f t="shared" si="35"/>
        <v>999-7112-01</v>
      </c>
      <c r="F506" s="147" t="str">
        <f t="shared" si="36"/>
        <v>AG ---AC -</v>
      </c>
      <c r="G506" s="134"/>
      <c r="H506" s="134"/>
      <c r="I506" s="143" t="str">
        <f t="shared" si="37"/>
        <v xml:space="preserve">- - - </v>
      </c>
      <c r="J506" s="134"/>
      <c r="K506" s="134"/>
      <c r="L506" s="134"/>
      <c r="M506" s="134"/>
      <c r="N506" s="143" t="str">
        <f t="shared" si="38"/>
        <v xml:space="preserve">  </v>
      </c>
      <c r="O506" s="134"/>
      <c r="P506" s="134"/>
      <c r="Q506" s="143" t="str">
        <f t="shared" si="39"/>
        <v xml:space="preserve">   </v>
      </c>
      <c r="R506" s="134"/>
      <c r="S506" s="134"/>
    </row>
    <row r="507" spans="1:19">
      <c r="A507" s="133" t="s">
        <v>1072</v>
      </c>
      <c r="B507" s="134">
        <v>999</v>
      </c>
      <c r="C507" s="134" t="s">
        <v>1074</v>
      </c>
      <c r="D507" s="133" t="s">
        <v>1075</v>
      </c>
      <c r="E507" s="133" t="str">
        <f t="shared" si="35"/>
        <v>999-7112-01.01</v>
      </c>
      <c r="F507" s="147" t="str">
        <f t="shared" si="36"/>
        <v>AG -3--AC -18</v>
      </c>
      <c r="G507" s="134">
        <v>3</v>
      </c>
      <c r="H507" s="134">
        <v>18</v>
      </c>
      <c r="I507" s="143" t="str">
        <f t="shared" si="37"/>
        <v>- - M- S</v>
      </c>
      <c r="J507" s="134"/>
      <c r="K507" s="134"/>
      <c r="L507" s="134" t="s">
        <v>705</v>
      </c>
      <c r="M507" s="134" t="s">
        <v>698</v>
      </c>
      <c r="N507" s="143" t="str">
        <f t="shared" si="38"/>
        <v xml:space="preserve">O  </v>
      </c>
      <c r="O507" s="134" t="s">
        <v>699</v>
      </c>
      <c r="P507" s="134"/>
      <c r="Q507" s="143" t="str">
        <f t="shared" si="39"/>
        <v xml:space="preserve">F   </v>
      </c>
      <c r="R507" s="134" t="s">
        <v>557</v>
      </c>
      <c r="S507" s="134"/>
    </row>
    <row r="508" spans="1:19">
      <c r="A508" s="133" t="s">
        <v>1072</v>
      </c>
      <c r="B508" s="134">
        <v>999</v>
      </c>
      <c r="C508" s="134" t="s">
        <v>1076</v>
      </c>
      <c r="D508" s="133" t="s">
        <v>727</v>
      </c>
      <c r="E508" s="133" t="str">
        <f t="shared" si="35"/>
        <v>999-7112-01.02</v>
      </c>
      <c r="F508" s="147" t="str">
        <f t="shared" si="36"/>
        <v>AG -3--AC -18</v>
      </c>
      <c r="G508" s="134">
        <v>3</v>
      </c>
      <c r="H508" s="134">
        <v>18</v>
      </c>
      <c r="I508" s="143" t="str">
        <f t="shared" si="37"/>
        <v>- - M- S</v>
      </c>
      <c r="J508" s="134"/>
      <c r="K508" s="134"/>
      <c r="L508" s="134" t="s">
        <v>705</v>
      </c>
      <c r="M508" s="134" t="s">
        <v>698</v>
      </c>
      <c r="N508" s="143" t="str">
        <f t="shared" si="38"/>
        <v xml:space="preserve">O  </v>
      </c>
      <c r="O508" s="134" t="s">
        <v>699</v>
      </c>
      <c r="P508" s="134"/>
      <c r="Q508" s="143" t="str">
        <f t="shared" si="39"/>
        <v xml:space="preserve">F   </v>
      </c>
      <c r="R508" s="134" t="s">
        <v>557</v>
      </c>
      <c r="S508" s="134"/>
    </row>
    <row r="509" spans="1:19">
      <c r="A509" s="133" t="s">
        <v>1072</v>
      </c>
      <c r="B509" s="134">
        <v>999</v>
      </c>
      <c r="C509" s="134" t="s">
        <v>1077</v>
      </c>
      <c r="D509" s="133" t="s">
        <v>414</v>
      </c>
      <c r="E509" s="133" t="str">
        <f t="shared" si="35"/>
        <v>999-7112-01.03</v>
      </c>
      <c r="F509" s="147" t="str">
        <f t="shared" si="36"/>
        <v>AG -3--AC -18</v>
      </c>
      <c r="G509" s="134">
        <v>3</v>
      </c>
      <c r="H509" s="134">
        <v>18</v>
      </c>
      <c r="I509" s="143" t="str">
        <f t="shared" si="37"/>
        <v>- - M- S</v>
      </c>
      <c r="J509" s="134"/>
      <c r="K509" s="134"/>
      <c r="L509" s="134" t="s">
        <v>705</v>
      </c>
      <c r="M509" s="134" t="s">
        <v>698</v>
      </c>
      <c r="N509" s="143" t="str">
        <f t="shared" si="38"/>
        <v xml:space="preserve">O  </v>
      </c>
      <c r="O509" s="134" t="s">
        <v>699</v>
      </c>
      <c r="P509" s="134"/>
      <c r="Q509" s="143" t="str">
        <f t="shared" si="39"/>
        <v xml:space="preserve">F   </v>
      </c>
      <c r="R509" s="134" t="s">
        <v>557</v>
      </c>
      <c r="S509" s="134"/>
    </row>
    <row r="510" spans="1:19">
      <c r="A510" s="133" t="s">
        <v>1072</v>
      </c>
      <c r="B510" s="134">
        <v>999</v>
      </c>
      <c r="C510" s="134" t="s">
        <v>1078</v>
      </c>
      <c r="D510" s="133" t="s">
        <v>415</v>
      </c>
      <c r="E510" s="133" t="str">
        <f t="shared" si="35"/>
        <v>999-7112-01.04</v>
      </c>
      <c r="F510" s="147" t="str">
        <f t="shared" si="36"/>
        <v>AG -3--AC -18</v>
      </c>
      <c r="G510" s="134">
        <v>3</v>
      </c>
      <c r="H510" s="134">
        <v>18</v>
      </c>
      <c r="I510" s="143" t="str">
        <f t="shared" si="37"/>
        <v>- - M- S</v>
      </c>
      <c r="J510" s="134"/>
      <c r="K510" s="134"/>
      <c r="L510" s="134" t="s">
        <v>705</v>
      </c>
      <c r="M510" s="134" t="s">
        <v>698</v>
      </c>
      <c r="N510" s="143" t="str">
        <f t="shared" si="38"/>
        <v xml:space="preserve">O  </v>
      </c>
      <c r="O510" s="134" t="s">
        <v>699</v>
      </c>
      <c r="P510" s="134"/>
      <c r="Q510" s="143" t="str">
        <f t="shared" si="39"/>
        <v xml:space="preserve">F   </v>
      </c>
      <c r="R510" s="134" t="s">
        <v>557</v>
      </c>
      <c r="S510" s="134"/>
    </row>
    <row r="511" spans="1:19">
      <c r="A511" s="133" t="s">
        <v>1072</v>
      </c>
      <c r="B511" s="134">
        <v>999</v>
      </c>
      <c r="C511" s="134" t="s">
        <v>1079</v>
      </c>
      <c r="D511" s="133" t="s">
        <v>1080</v>
      </c>
      <c r="E511" s="133" t="str">
        <f t="shared" si="35"/>
        <v>999-7112-01.05</v>
      </c>
      <c r="F511" s="147" t="str">
        <f t="shared" si="36"/>
        <v>AG -3--AC -18</v>
      </c>
      <c r="G511" s="134">
        <v>3</v>
      </c>
      <c r="H511" s="134">
        <v>18</v>
      </c>
      <c r="I511" s="143" t="str">
        <f t="shared" si="37"/>
        <v>- - M- S</v>
      </c>
      <c r="J511" s="134"/>
      <c r="K511" s="134"/>
      <c r="L511" s="134" t="s">
        <v>705</v>
      </c>
      <c r="M511" s="134" t="s">
        <v>698</v>
      </c>
      <c r="N511" s="143" t="str">
        <f t="shared" si="38"/>
        <v xml:space="preserve">O  </v>
      </c>
      <c r="O511" s="134" t="s">
        <v>699</v>
      </c>
      <c r="P511" s="134"/>
      <c r="Q511" s="143" t="str">
        <f t="shared" si="39"/>
        <v xml:space="preserve">F   </v>
      </c>
      <c r="R511" s="134" t="s">
        <v>557</v>
      </c>
      <c r="S511" s="134"/>
    </row>
    <row r="512" spans="1:19">
      <c r="A512" s="133" t="s">
        <v>1072</v>
      </c>
      <c r="B512" s="134">
        <v>999</v>
      </c>
      <c r="C512" s="134" t="s">
        <v>1081</v>
      </c>
      <c r="D512" s="133" t="s">
        <v>455</v>
      </c>
      <c r="E512" s="133" t="str">
        <f t="shared" si="35"/>
        <v>999-7112-01.06</v>
      </c>
      <c r="F512" s="147" t="str">
        <f t="shared" si="36"/>
        <v>AG -3--AC -18</v>
      </c>
      <c r="G512" s="134">
        <v>3</v>
      </c>
      <c r="H512" s="134">
        <v>18</v>
      </c>
      <c r="I512" s="143" t="str">
        <f t="shared" si="37"/>
        <v>- - M- S</v>
      </c>
      <c r="J512" s="134"/>
      <c r="K512" s="134"/>
      <c r="L512" s="134" t="s">
        <v>705</v>
      </c>
      <c r="M512" s="134" t="s">
        <v>698</v>
      </c>
      <c r="N512" s="143" t="str">
        <f t="shared" si="38"/>
        <v xml:space="preserve">O  </v>
      </c>
      <c r="O512" s="134" t="s">
        <v>699</v>
      </c>
      <c r="P512" s="134"/>
      <c r="Q512" s="143" t="str">
        <f t="shared" si="39"/>
        <v xml:space="preserve">F   </v>
      </c>
      <c r="R512" s="134" t="s">
        <v>557</v>
      </c>
      <c r="S512" s="134"/>
    </row>
    <row r="513" spans="1:19">
      <c r="A513" s="133" t="s">
        <v>1072</v>
      </c>
      <c r="B513" s="134">
        <v>999</v>
      </c>
      <c r="C513" s="134" t="s">
        <v>1082</v>
      </c>
      <c r="D513" s="133" t="s">
        <v>418</v>
      </c>
      <c r="E513" s="133" t="str">
        <f t="shared" si="35"/>
        <v>999-7112-01.07</v>
      </c>
      <c r="F513" s="147" t="str">
        <f t="shared" si="36"/>
        <v>AG -3--AC -18</v>
      </c>
      <c r="G513" s="134">
        <v>3</v>
      </c>
      <c r="H513" s="134">
        <v>18</v>
      </c>
      <c r="I513" s="143" t="str">
        <f t="shared" si="37"/>
        <v>- - M- S</v>
      </c>
      <c r="J513" s="134"/>
      <c r="K513" s="134"/>
      <c r="L513" s="134" t="s">
        <v>705</v>
      </c>
      <c r="M513" s="134" t="s">
        <v>698</v>
      </c>
      <c r="N513" s="143" t="str">
        <f t="shared" si="38"/>
        <v xml:space="preserve">O  </v>
      </c>
      <c r="O513" s="134" t="s">
        <v>699</v>
      </c>
      <c r="P513" s="134"/>
      <c r="Q513" s="143" t="str">
        <f t="shared" si="39"/>
        <v xml:space="preserve">F   </v>
      </c>
      <c r="R513" s="134" t="s">
        <v>557</v>
      </c>
      <c r="S513" s="134"/>
    </row>
    <row r="514" spans="1:19">
      <c r="A514" s="133" t="s">
        <v>1072</v>
      </c>
      <c r="B514" s="134">
        <v>999</v>
      </c>
      <c r="C514" s="134" t="s">
        <v>1083</v>
      </c>
      <c r="D514" s="133" t="s">
        <v>717</v>
      </c>
      <c r="E514" s="133" t="str">
        <f t="shared" si="35"/>
        <v>999-7112-02</v>
      </c>
      <c r="F514" s="147" t="str">
        <f t="shared" si="36"/>
        <v>AG ---AC -</v>
      </c>
      <c r="G514" s="134"/>
      <c r="H514" s="134"/>
      <c r="I514" s="143" t="str">
        <f t="shared" si="37"/>
        <v xml:space="preserve">- - - </v>
      </c>
      <c r="J514" s="134"/>
      <c r="K514" s="134"/>
      <c r="L514" s="134"/>
      <c r="M514" s="134"/>
      <c r="N514" s="143" t="str">
        <f t="shared" si="38"/>
        <v xml:space="preserve">  </v>
      </c>
      <c r="O514" s="134"/>
      <c r="P514" s="134"/>
      <c r="Q514" s="143" t="str">
        <f t="shared" si="39"/>
        <v xml:space="preserve">   </v>
      </c>
      <c r="R514" s="134"/>
      <c r="S514" s="134"/>
    </row>
    <row r="515" spans="1:19">
      <c r="A515" s="133" t="s">
        <v>1072</v>
      </c>
      <c r="B515" s="134">
        <v>999</v>
      </c>
      <c r="C515" s="134" t="s">
        <v>1084</v>
      </c>
      <c r="D515" s="133" t="s">
        <v>730</v>
      </c>
      <c r="E515" s="133" t="str">
        <f t="shared" si="35"/>
        <v>999-7112-02.01</v>
      </c>
      <c r="F515" s="147" t="str">
        <f t="shared" si="36"/>
        <v>AG -3--AC -8</v>
      </c>
      <c r="G515" s="134" t="s">
        <v>703</v>
      </c>
      <c r="H515" s="134" t="s">
        <v>704</v>
      </c>
      <c r="I515" s="143" t="str">
        <f t="shared" si="37"/>
        <v xml:space="preserve">CT- - M- </v>
      </c>
      <c r="J515" s="134" t="s">
        <v>695</v>
      </c>
      <c r="K515" s="134"/>
      <c r="L515" s="134" t="s">
        <v>705</v>
      </c>
      <c r="M515" s="134"/>
      <c r="N515" s="143" t="str">
        <f t="shared" si="38"/>
        <v xml:space="preserve">O  </v>
      </c>
      <c r="O515" s="134" t="s">
        <v>699</v>
      </c>
      <c r="P515" s="134"/>
      <c r="Q515" s="143" t="str">
        <f t="shared" si="39"/>
        <v xml:space="preserve">F   </v>
      </c>
      <c r="R515" s="134" t="s">
        <v>557</v>
      </c>
      <c r="S515" s="134"/>
    </row>
    <row r="516" spans="1:19">
      <c r="A516" s="133" t="s">
        <v>1072</v>
      </c>
      <c r="B516" s="134">
        <v>999</v>
      </c>
      <c r="C516" s="134" t="s">
        <v>588</v>
      </c>
      <c r="D516" s="133" t="s">
        <v>1085</v>
      </c>
      <c r="E516" s="133" t="str">
        <f t="shared" si="35"/>
        <v>999-03</v>
      </c>
      <c r="F516" s="147" t="str">
        <f t="shared" si="36"/>
        <v>AG ---AC -</v>
      </c>
      <c r="G516" s="134"/>
      <c r="H516" s="134"/>
      <c r="I516" s="143" t="str">
        <f t="shared" si="37"/>
        <v xml:space="preserve">- - - </v>
      </c>
      <c r="J516" s="134"/>
      <c r="K516" s="134"/>
      <c r="L516" s="134"/>
      <c r="M516" s="134"/>
      <c r="N516" s="143" t="str">
        <f t="shared" si="38"/>
        <v xml:space="preserve">  </v>
      </c>
      <c r="O516" s="134"/>
      <c r="P516" s="134"/>
      <c r="Q516" s="143" t="str">
        <f t="shared" si="39"/>
        <v xml:space="preserve">   </v>
      </c>
      <c r="R516" s="134"/>
      <c r="S516" s="134"/>
    </row>
    <row r="517" spans="1:19">
      <c r="A517" s="133" t="s">
        <v>1072</v>
      </c>
      <c r="B517" s="134">
        <v>999</v>
      </c>
      <c r="C517" s="134" t="s">
        <v>1086</v>
      </c>
      <c r="D517" s="133" t="s">
        <v>456</v>
      </c>
      <c r="E517" s="133" t="str">
        <f t="shared" si="35"/>
        <v>999-03.01</v>
      </c>
      <c r="F517" s="147" t="str">
        <f t="shared" si="36"/>
        <v>AG -5--AC -8</v>
      </c>
      <c r="G517" s="134" t="s">
        <v>839</v>
      </c>
      <c r="H517" s="134" t="s">
        <v>704</v>
      </c>
      <c r="I517" s="143" t="str">
        <f t="shared" si="37"/>
        <v xml:space="preserve">CT- - M- </v>
      </c>
      <c r="J517" s="134" t="s">
        <v>695</v>
      </c>
      <c r="K517" s="134"/>
      <c r="L517" s="134" t="s">
        <v>705</v>
      </c>
      <c r="M517" s="134"/>
      <c r="N517" s="143" t="str">
        <f t="shared" si="38"/>
        <v xml:space="preserve">O  </v>
      </c>
      <c r="O517" s="134" t="s">
        <v>699</v>
      </c>
      <c r="P517" s="134"/>
      <c r="Q517" s="143" t="str">
        <f t="shared" si="39"/>
        <v xml:space="preserve">F   </v>
      </c>
      <c r="R517" s="134" t="s">
        <v>557</v>
      </c>
      <c r="S517" s="134"/>
    </row>
    <row r="518" spans="1:19">
      <c r="A518" s="133" t="s">
        <v>1072</v>
      </c>
      <c r="B518" s="134">
        <v>999</v>
      </c>
      <c r="C518" s="134" t="s">
        <v>1087</v>
      </c>
      <c r="D518" s="133" t="s">
        <v>761</v>
      </c>
      <c r="E518" s="133" t="str">
        <f t="shared" ref="E518:E544" si="40">CONCATENATE(B518,"-",C518)</f>
        <v>999-7411-04</v>
      </c>
      <c r="F518" s="147" t="str">
        <f t="shared" ref="F518:F544" si="41">CONCATENATE("AG"," -", G518,"--","AC -", H518)</f>
        <v>AG -3--AC -</v>
      </c>
      <c r="G518" s="134">
        <v>3</v>
      </c>
      <c r="H518" s="134"/>
      <c r="I518" s="143" t="str">
        <f t="shared" ref="I518:I544" si="42">CONCATENATE(J518,"- ",K518,"- ",L518,"- ",M518,)</f>
        <v xml:space="preserve">- E- - </v>
      </c>
      <c r="J518" s="134"/>
      <c r="K518" s="134" t="s">
        <v>696</v>
      </c>
      <c r="L518" s="134"/>
      <c r="M518" s="134"/>
      <c r="N518" s="143" t="str">
        <f t="shared" ref="N518:N544" si="43">CONCATENATE(O518,"  ",P518)</f>
        <v xml:space="preserve">O  </v>
      </c>
      <c r="O518" s="134" t="s">
        <v>699</v>
      </c>
      <c r="P518" s="134"/>
      <c r="Q518" s="143" t="str">
        <f t="shared" ref="Q518:Q544" si="44">CONCATENATE(R518,"   ",S518)</f>
        <v xml:space="preserve">F   </v>
      </c>
      <c r="R518" s="134" t="s">
        <v>557</v>
      </c>
      <c r="S518" s="134"/>
    </row>
    <row r="519" spans="1:19">
      <c r="A519" s="133" t="s">
        <v>1072</v>
      </c>
      <c r="B519" s="134">
        <v>999</v>
      </c>
      <c r="C519" s="134" t="s">
        <v>1088</v>
      </c>
      <c r="D519" s="133" t="s">
        <v>974</v>
      </c>
      <c r="E519" s="133" t="str">
        <f t="shared" si="40"/>
        <v>999-7412-05</v>
      </c>
      <c r="F519" s="147" t="str">
        <f t="shared" si="41"/>
        <v>AG -3--AC -8</v>
      </c>
      <c r="G519" s="134">
        <v>3</v>
      </c>
      <c r="H519" s="134">
        <v>8</v>
      </c>
      <c r="I519" s="143" t="str">
        <f t="shared" si="42"/>
        <v xml:space="preserve">- E- - </v>
      </c>
      <c r="J519" s="134"/>
      <c r="K519" s="134" t="s">
        <v>696</v>
      </c>
      <c r="L519" s="134"/>
      <c r="M519" s="134"/>
      <c r="N519" s="143" t="str">
        <f t="shared" si="43"/>
        <v xml:space="preserve">O  </v>
      </c>
      <c r="O519" s="134" t="s">
        <v>699</v>
      </c>
      <c r="P519" s="134"/>
      <c r="Q519" s="143" t="str">
        <f t="shared" si="44"/>
        <v xml:space="preserve">F   </v>
      </c>
      <c r="R519" s="134" t="s">
        <v>557</v>
      </c>
      <c r="S519" s="134"/>
    </row>
    <row r="520" spans="1:19">
      <c r="A520" s="133" t="s">
        <v>1072</v>
      </c>
      <c r="B520" s="134">
        <v>999</v>
      </c>
      <c r="C520" s="134" t="s">
        <v>597</v>
      </c>
      <c r="D520" s="133" t="s">
        <v>806</v>
      </c>
      <c r="E520" s="133" t="str">
        <f t="shared" si="40"/>
        <v>999-06</v>
      </c>
      <c r="F520" s="147" t="str">
        <f t="shared" si="41"/>
        <v>AG ---AC -</v>
      </c>
      <c r="G520" s="134"/>
      <c r="H520" s="134"/>
      <c r="I520" s="143" t="str">
        <f t="shared" si="42"/>
        <v xml:space="preserve">- - - </v>
      </c>
      <c r="J520" s="134"/>
      <c r="K520" s="134"/>
      <c r="L520" s="134"/>
      <c r="M520" s="134"/>
      <c r="N520" s="143" t="str">
        <f t="shared" si="43"/>
        <v xml:space="preserve">  </v>
      </c>
      <c r="O520" s="134"/>
      <c r="P520" s="134"/>
      <c r="Q520" s="143" t="str">
        <f t="shared" si="44"/>
        <v xml:space="preserve">   </v>
      </c>
      <c r="R520" s="134"/>
      <c r="S520" s="134"/>
    </row>
    <row r="521" spans="1:19">
      <c r="A521" s="133" t="s">
        <v>1072</v>
      </c>
      <c r="B521" s="134">
        <v>999</v>
      </c>
      <c r="C521" s="134" t="s">
        <v>1089</v>
      </c>
      <c r="D521" s="133" t="s">
        <v>1090</v>
      </c>
      <c r="E521" s="133" t="str">
        <f t="shared" si="40"/>
        <v>999-06.01</v>
      </c>
      <c r="F521" s="147" t="str">
        <f t="shared" si="41"/>
        <v>AG -3--AC -</v>
      </c>
      <c r="G521" s="134" t="s">
        <v>703</v>
      </c>
      <c r="H521" s="134"/>
      <c r="I521" s="143" t="str">
        <f t="shared" si="42"/>
        <v xml:space="preserve">- E- - </v>
      </c>
      <c r="J521" s="134"/>
      <c r="K521" s="134" t="s">
        <v>696</v>
      </c>
      <c r="L521" s="134"/>
      <c r="M521" s="134"/>
      <c r="N521" s="143" t="str">
        <f t="shared" si="43"/>
        <v xml:space="preserve">O  </v>
      </c>
      <c r="O521" s="134" t="s">
        <v>699</v>
      </c>
      <c r="P521" s="134"/>
      <c r="Q521" s="143" t="str">
        <f t="shared" si="44"/>
        <v xml:space="preserve">F   </v>
      </c>
      <c r="R521" s="134" t="s">
        <v>557</v>
      </c>
      <c r="S521" s="134"/>
    </row>
    <row r="522" spans="1:19">
      <c r="A522" s="133" t="s">
        <v>1072</v>
      </c>
      <c r="B522" s="134">
        <v>999</v>
      </c>
      <c r="C522" s="134" t="s">
        <v>1091</v>
      </c>
      <c r="D522" s="133" t="s">
        <v>457</v>
      </c>
      <c r="E522" s="133" t="str">
        <f t="shared" si="40"/>
        <v>999-06.02</v>
      </c>
      <c r="F522" s="147" t="str">
        <f t="shared" si="41"/>
        <v>AG -3--AC -8</v>
      </c>
      <c r="G522" s="134" t="s">
        <v>703</v>
      </c>
      <c r="H522" s="134" t="s">
        <v>704</v>
      </c>
      <c r="I522" s="143" t="str">
        <f t="shared" si="42"/>
        <v xml:space="preserve">CT- - M- </v>
      </c>
      <c r="J522" s="134" t="s">
        <v>695</v>
      </c>
      <c r="K522" s="134"/>
      <c r="L522" s="134" t="s">
        <v>705</v>
      </c>
      <c r="M522" s="134"/>
      <c r="N522" s="143" t="str">
        <f t="shared" si="43"/>
        <v xml:space="preserve">O  </v>
      </c>
      <c r="O522" s="134" t="s">
        <v>699</v>
      </c>
      <c r="P522" s="134"/>
      <c r="Q522" s="143" t="str">
        <f t="shared" si="44"/>
        <v xml:space="preserve">F   </v>
      </c>
      <c r="R522" s="134" t="s">
        <v>557</v>
      </c>
      <c r="S522" s="134"/>
    </row>
    <row r="523" spans="1:19">
      <c r="A523" s="133" t="s">
        <v>1072</v>
      </c>
      <c r="B523" s="134">
        <v>999</v>
      </c>
      <c r="C523" s="134" t="s">
        <v>583</v>
      </c>
      <c r="D523" s="133" t="s">
        <v>709</v>
      </c>
      <c r="E523" s="133" t="str">
        <f t="shared" si="40"/>
        <v>999-10</v>
      </c>
      <c r="F523" s="147" t="str">
        <f t="shared" si="41"/>
        <v>AG ---AC -</v>
      </c>
      <c r="G523" s="134"/>
      <c r="H523" s="134"/>
      <c r="I523" s="143" t="str">
        <f t="shared" si="42"/>
        <v xml:space="preserve">- - - </v>
      </c>
      <c r="J523" s="134"/>
      <c r="K523" s="134"/>
      <c r="L523" s="134"/>
      <c r="M523" s="134"/>
      <c r="N523" s="143" t="str">
        <f t="shared" si="43"/>
        <v xml:space="preserve">  </v>
      </c>
      <c r="O523" s="134"/>
      <c r="P523" s="134"/>
      <c r="Q523" s="143" t="str">
        <f t="shared" si="44"/>
        <v xml:space="preserve">   </v>
      </c>
      <c r="R523" s="134"/>
      <c r="S523" s="134"/>
    </row>
    <row r="524" spans="1:19">
      <c r="A524" s="133" t="s">
        <v>1072</v>
      </c>
      <c r="B524" s="134">
        <v>999</v>
      </c>
      <c r="C524" s="134" t="s">
        <v>1092</v>
      </c>
      <c r="D524" s="133" t="s">
        <v>312</v>
      </c>
      <c r="E524" s="133" t="str">
        <f t="shared" si="40"/>
        <v>999-10.01</v>
      </c>
      <c r="F524" s="147" t="str">
        <f t="shared" si="41"/>
        <v>AG -3--AC -8</v>
      </c>
      <c r="G524" s="134" t="s">
        <v>703</v>
      </c>
      <c r="H524" s="134" t="s">
        <v>704</v>
      </c>
      <c r="I524" s="143" t="str">
        <f t="shared" si="42"/>
        <v xml:space="preserve">CT- - M- </v>
      </c>
      <c r="J524" s="134" t="s">
        <v>695</v>
      </c>
      <c r="K524" s="134"/>
      <c r="L524" s="134" t="s">
        <v>705</v>
      </c>
      <c r="M524" s="134"/>
      <c r="N524" s="143" t="str">
        <f t="shared" si="43"/>
        <v xml:space="preserve">O  </v>
      </c>
      <c r="O524" s="134" t="s">
        <v>699</v>
      </c>
      <c r="P524" s="134"/>
      <c r="Q524" s="143" t="str">
        <f t="shared" si="44"/>
        <v xml:space="preserve">F   </v>
      </c>
      <c r="R524" s="134" t="s">
        <v>557</v>
      </c>
      <c r="S524" s="134"/>
    </row>
    <row r="525" spans="1:19">
      <c r="A525" s="133" t="s">
        <v>1072</v>
      </c>
      <c r="B525" s="134">
        <v>999</v>
      </c>
      <c r="C525" s="134" t="s">
        <v>1093</v>
      </c>
      <c r="D525" s="133" t="s">
        <v>782</v>
      </c>
      <c r="E525" s="133" t="str">
        <f t="shared" si="40"/>
        <v>999-10.02</v>
      </c>
      <c r="F525" s="147" t="str">
        <f t="shared" si="41"/>
        <v>AG -3--AC -8</v>
      </c>
      <c r="G525" s="134" t="s">
        <v>703</v>
      </c>
      <c r="H525" s="134" t="s">
        <v>704</v>
      </c>
      <c r="I525" s="143" t="str">
        <f t="shared" si="42"/>
        <v xml:space="preserve">CT- - M- </v>
      </c>
      <c r="J525" s="134" t="s">
        <v>695</v>
      </c>
      <c r="K525" s="134"/>
      <c r="L525" s="134" t="s">
        <v>705</v>
      </c>
      <c r="M525" s="134"/>
      <c r="N525" s="143" t="str">
        <f t="shared" si="43"/>
        <v xml:space="preserve">O  </v>
      </c>
      <c r="O525" s="134" t="s">
        <v>699</v>
      </c>
      <c r="P525" s="134"/>
      <c r="Q525" s="143" t="str">
        <f t="shared" si="44"/>
        <v xml:space="preserve">F   </v>
      </c>
      <c r="R525" s="134" t="s">
        <v>557</v>
      </c>
      <c r="S525" s="134"/>
    </row>
    <row r="526" spans="1:19">
      <c r="A526" s="133" t="s">
        <v>1072</v>
      </c>
      <c r="B526" s="134">
        <v>999</v>
      </c>
      <c r="C526" s="134" t="s">
        <v>1094</v>
      </c>
      <c r="D526" s="133" t="s">
        <v>385</v>
      </c>
      <c r="E526" s="133" t="str">
        <f t="shared" si="40"/>
        <v>999-7410-10.03</v>
      </c>
      <c r="F526" s="147" t="str">
        <f t="shared" si="41"/>
        <v>AG -5--AC -8</v>
      </c>
      <c r="G526" s="134">
        <v>5</v>
      </c>
      <c r="H526" s="134">
        <v>8</v>
      </c>
      <c r="I526" s="143" t="str">
        <f t="shared" si="42"/>
        <v xml:space="preserve">CT- - D- </v>
      </c>
      <c r="J526" s="134" t="s">
        <v>695</v>
      </c>
      <c r="K526" s="134"/>
      <c r="L526" s="134" t="s">
        <v>128</v>
      </c>
      <c r="M526" s="134"/>
      <c r="N526" s="143" t="str">
        <f t="shared" si="43"/>
        <v xml:space="preserve">O  </v>
      </c>
      <c r="O526" s="134" t="s">
        <v>699</v>
      </c>
      <c r="P526" s="134"/>
      <c r="Q526" s="143" t="str">
        <f t="shared" si="44"/>
        <v xml:space="preserve">   D</v>
      </c>
      <c r="R526" s="134"/>
      <c r="S526" s="134" t="s">
        <v>128</v>
      </c>
    </row>
    <row r="527" spans="1:19">
      <c r="A527" s="133" t="s">
        <v>1072</v>
      </c>
      <c r="B527" s="134">
        <v>999</v>
      </c>
      <c r="C527" s="134" t="s">
        <v>1095</v>
      </c>
      <c r="D527" s="133" t="s">
        <v>732</v>
      </c>
      <c r="E527" s="133" t="str">
        <f t="shared" si="40"/>
        <v>999-7112-07</v>
      </c>
      <c r="F527" s="147" t="str">
        <f t="shared" si="41"/>
        <v>AG ---AC -</v>
      </c>
      <c r="G527" s="134"/>
      <c r="H527" s="134"/>
      <c r="I527" s="143" t="str">
        <f t="shared" si="42"/>
        <v xml:space="preserve">- - - </v>
      </c>
      <c r="J527" s="134"/>
      <c r="K527" s="134"/>
      <c r="L527" s="134"/>
      <c r="M527" s="134"/>
      <c r="N527" s="143" t="str">
        <f t="shared" si="43"/>
        <v xml:space="preserve">  </v>
      </c>
      <c r="O527" s="134"/>
      <c r="P527" s="134"/>
      <c r="Q527" s="143" t="str">
        <f t="shared" si="44"/>
        <v xml:space="preserve">   </v>
      </c>
      <c r="R527" s="134"/>
      <c r="S527" s="134"/>
    </row>
    <row r="528" spans="1:19">
      <c r="A528" s="133" t="s">
        <v>1072</v>
      </c>
      <c r="B528" s="134">
        <v>999</v>
      </c>
      <c r="C528" s="134" t="s">
        <v>1096</v>
      </c>
      <c r="D528" s="133" t="s">
        <v>1097</v>
      </c>
      <c r="E528" s="133" t="str">
        <f t="shared" si="40"/>
        <v>999-7112-07.01</v>
      </c>
      <c r="F528" s="147" t="str">
        <f t="shared" si="41"/>
        <v>AG -3--AC -8</v>
      </c>
      <c r="G528" s="134" t="s">
        <v>703</v>
      </c>
      <c r="H528" s="134" t="s">
        <v>704</v>
      </c>
      <c r="I528" s="143" t="str">
        <f t="shared" si="42"/>
        <v xml:space="preserve">- E- - </v>
      </c>
      <c r="J528" s="134"/>
      <c r="K528" s="134" t="s">
        <v>696</v>
      </c>
      <c r="L528" s="134"/>
      <c r="M528" s="134"/>
      <c r="N528" s="143" t="str">
        <f t="shared" si="43"/>
        <v xml:space="preserve">O  </v>
      </c>
      <c r="O528" s="134" t="s">
        <v>699</v>
      </c>
      <c r="P528" s="134"/>
      <c r="Q528" s="143" t="str">
        <f t="shared" si="44"/>
        <v xml:space="preserve">F   </v>
      </c>
      <c r="R528" s="134" t="s">
        <v>557</v>
      </c>
      <c r="S528" s="134"/>
    </row>
    <row r="529" spans="1:19">
      <c r="A529" s="133" t="s">
        <v>1072</v>
      </c>
      <c r="B529" s="134">
        <v>999</v>
      </c>
      <c r="C529" s="134" t="s">
        <v>1098</v>
      </c>
      <c r="D529" s="133" t="s">
        <v>973</v>
      </c>
      <c r="E529" s="133" t="str">
        <f t="shared" si="40"/>
        <v>999-7411-08</v>
      </c>
      <c r="F529" s="147" t="str">
        <f t="shared" si="41"/>
        <v>AG -3--AC -8</v>
      </c>
      <c r="G529" s="134" t="s">
        <v>703</v>
      </c>
      <c r="H529" s="134" t="s">
        <v>704</v>
      </c>
      <c r="I529" s="143" t="str">
        <f t="shared" si="42"/>
        <v xml:space="preserve">CT- - M- </v>
      </c>
      <c r="J529" s="134" t="s">
        <v>695</v>
      </c>
      <c r="K529" s="134"/>
      <c r="L529" s="134" t="s">
        <v>705</v>
      </c>
      <c r="M529" s="134"/>
      <c r="N529" s="143" t="str">
        <f t="shared" si="43"/>
        <v xml:space="preserve">O  </v>
      </c>
      <c r="O529" s="134" t="s">
        <v>699</v>
      </c>
      <c r="P529" s="134"/>
      <c r="Q529" s="143" t="str">
        <f t="shared" si="44"/>
        <v xml:space="preserve">F   </v>
      </c>
      <c r="R529" s="134" t="s">
        <v>557</v>
      </c>
      <c r="S529" s="134"/>
    </row>
    <row r="530" spans="1:19">
      <c r="A530" s="133" t="s">
        <v>1072</v>
      </c>
      <c r="B530" s="134">
        <v>999</v>
      </c>
      <c r="C530" s="134" t="s">
        <v>1099</v>
      </c>
      <c r="D530" s="133" t="s">
        <v>990</v>
      </c>
      <c r="E530" s="133" t="str">
        <f t="shared" si="40"/>
        <v>999-7413-09</v>
      </c>
      <c r="F530" s="147" t="str">
        <f t="shared" si="41"/>
        <v>AG -3--AC -8</v>
      </c>
      <c r="G530" s="134" t="s">
        <v>703</v>
      </c>
      <c r="H530" s="134" t="s">
        <v>704</v>
      </c>
      <c r="I530" s="143" t="str">
        <f t="shared" si="42"/>
        <v xml:space="preserve">- E- - </v>
      </c>
      <c r="J530" s="134"/>
      <c r="K530" s="134" t="s">
        <v>696</v>
      </c>
      <c r="L530" s="134"/>
      <c r="M530" s="134"/>
      <c r="N530" s="143" t="str">
        <f t="shared" si="43"/>
        <v xml:space="preserve">O  </v>
      </c>
      <c r="O530" s="134" t="s">
        <v>699</v>
      </c>
      <c r="P530" s="134"/>
      <c r="Q530" s="143" t="str">
        <f t="shared" si="44"/>
        <v xml:space="preserve">F   </v>
      </c>
      <c r="R530" s="134" t="s">
        <v>557</v>
      </c>
      <c r="S530" s="134"/>
    </row>
    <row r="531" spans="1:19">
      <c r="A531" s="133" t="s">
        <v>1072</v>
      </c>
      <c r="B531" s="134">
        <v>999</v>
      </c>
      <c r="C531" s="134" t="s">
        <v>1100</v>
      </c>
      <c r="D531" s="133" t="s">
        <v>735</v>
      </c>
      <c r="E531" s="133" t="str">
        <f t="shared" si="40"/>
        <v>999-7112-11</v>
      </c>
      <c r="F531" s="147" t="str">
        <f t="shared" si="41"/>
        <v>AG ---AC -</v>
      </c>
      <c r="G531" s="134"/>
      <c r="H531" s="134"/>
      <c r="I531" s="143" t="str">
        <f t="shared" si="42"/>
        <v xml:space="preserve">- - - </v>
      </c>
      <c r="J531" s="134"/>
      <c r="K531" s="134"/>
      <c r="L531" s="134"/>
      <c r="M531" s="134"/>
      <c r="N531" s="143" t="str">
        <f t="shared" si="43"/>
        <v xml:space="preserve">  </v>
      </c>
      <c r="O531" s="134"/>
      <c r="P531" s="134"/>
      <c r="Q531" s="143" t="str">
        <f t="shared" si="44"/>
        <v xml:space="preserve">   </v>
      </c>
      <c r="R531" s="134"/>
      <c r="S531" s="134"/>
    </row>
    <row r="532" spans="1:19">
      <c r="A532" s="133" t="s">
        <v>1072</v>
      </c>
      <c r="B532" s="134">
        <v>999</v>
      </c>
      <c r="C532" s="134" t="s">
        <v>1101</v>
      </c>
      <c r="D532" s="133" t="s">
        <v>421</v>
      </c>
      <c r="E532" s="133" t="str">
        <f t="shared" si="40"/>
        <v>999-7112-11.01</v>
      </c>
      <c r="F532" s="147" t="str">
        <f t="shared" si="41"/>
        <v>AG -3--AC -18</v>
      </c>
      <c r="G532" s="134">
        <v>3</v>
      </c>
      <c r="H532" s="134">
        <v>18</v>
      </c>
      <c r="I532" s="143" t="str">
        <f t="shared" si="42"/>
        <v>- - M- S</v>
      </c>
      <c r="J532" s="134"/>
      <c r="K532" s="134"/>
      <c r="L532" s="134" t="s">
        <v>705</v>
      </c>
      <c r="M532" s="134" t="s">
        <v>698</v>
      </c>
      <c r="N532" s="143" t="str">
        <f t="shared" si="43"/>
        <v xml:space="preserve">O  </v>
      </c>
      <c r="O532" s="134" t="s">
        <v>699</v>
      </c>
      <c r="P532" s="134"/>
      <c r="Q532" s="143" t="str">
        <f t="shared" si="44"/>
        <v xml:space="preserve">F   </v>
      </c>
      <c r="R532" s="134" t="s">
        <v>557</v>
      </c>
      <c r="S532" s="134"/>
    </row>
    <row r="533" spans="1:19">
      <c r="A533" s="133" t="s">
        <v>1072</v>
      </c>
      <c r="B533" s="134">
        <v>999</v>
      </c>
      <c r="C533" s="134" t="s">
        <v>1102</v>
      </c>
      <c r="D533" s="133" t="s">
        <v>1103</v>
      </c>
      <c r="E533" s="133" t="str">
        <f t="shared" si="40"/>
        <v>999-7112-11.02</v>
      </c>
      <c r="F533" s="147" t="str">
        <f t="shared" si="41"/>
        <v>AG -3--AC -18</v>
      </c>
      <c r="G533" s="134">
        <v>3</v>
      </c>
      <c r="H533" s="134">
        <v>18</v>
      </c>
      <c r="I533" s="143" t="str">
        <f t="shared" si="42"/>
        <v>- - M- S</v>
      </c>
      <c r="J533" s="134"/>
      <c r="K533" s="134"/>
      <c r="L533" s="134" t="s">
        <v>705</v>
      </c>
      <c r="M533" s="134" t="s">
        <v>698</v>
      </c>
      <c r="N533" s="143" t="str">
        <f t="shared" si="43"/>
        <v xml:space="preserve">O  </v>
      </c>
      <c r="O533" s="134" t="s">
        <v>699</v>
      </c>
      <c r="P533" s="134"/>
      <c r="Q533" s="143" t="str">
        <f t="shared" si="44"/>
        <v xml:space="preserve">F   </v>
      </c>
      <c r="R533" s="134" t="s">
        <v>557</v>
      </c>
      <c r="S533" s="134"/>
    </row>
    <row r="534" spans="1:19">
      <c r="A534" s="133" t="s">
        <v>1072</v>
      </c>
      <c r="B534" s="134">
        <v>999</v>
      </c>
      <c r="C534" s="134" t="s">
        <v>1104</v>
      </c>
      <c r="D534" s="133" t="s">
        <v>1105</v>
      </c>
      <c r="E534" s="133" t="str">
        <f t="shared" si="40"/>
        <v>999-7112-11.03</v>
      </c>
      <c r="F534" s="147" t="str">
        <f t="shared" si="41"/>
        <v>AG -3--AC -18</v>
      </c>
      <c r="G534" s="134">
        <v>3</v>
      </c>
      <c r="H534" s="134">
        <v>18</v>
      </c>
      <c r="I534" s="143" t="str">
        <f t="shared" si="42"/>
        <v>- - M- S</v>
      </c>
      <c r="J534" s="134"/>
      <c r="K534" s="134"/>
      <c r="L534" s="134" t="s">
        <v>705</v>
      </c>
      <c r="M534" s="134" t="s">
        <v>698</v>
      </c>
      <c r="N534" s="143" t="str">
        <f t="shared" si="43"/>
        <v xml:space="preserve">O  </v>
      </c>
      <c r="O534" s="134" t="s">
        <v>699</v>
      </c>
      <c r="P534" s="134"/>
      <c r="Q534" s="143" t="str">
        <f t="shared" si="44"/>
        <v xml:space="preserve">F   </v>
      </c>
      <c r="R534" s="134" t="s">
        <v>557</v>
      </c>
      <c r="S534" s="134"/>
    </row>
    <row r="535" spans="1:19">
      <c r="A535" s="133" t="s">
        <v>1072</v>
      </c>
      <c r="B535" s="134">
        <v>999</v>
      </c>
      <c r="C535" s="134" t="s">
        <v>1106</v>
      </c>
      <c r="D535" s="133" t="s">
        <v>424</v>
      </c>
      <c r="E535" s="133" t="str">
        <f t="shared" si="40"/>
        <v>999-7112-11.04</v>
      </c>
      <c r="F535" s="147" t="str">
        <f t="shared" si="41"/>
        <v>AG -3--AC -18</v>
      </c>
      <c r="G535" s="134">
        <v>3</v>
      </c>
      <c r="H535" s="134">
        <v>18</v>
      </c>
      <c r="I535" s="143" t="str">
        <f t="shared" si="42"/>
        <v>- - M- S</v>
      </c>
      <c r="J535" s="134"/>
      <c r="K535" s="134"/>
      <c r="L535" s="134" t="s">
        <v>705</v>
      </c>
      <c r="M535" s="134" t="s">
        <v>698</v>
      </c>
      <c r="N535" s="143" t="str">
        <f t="shared" si="43"/>
        <v xml:space="preserve">O  </v>
      </c>
      <c r="O535" s="134" t="s">
        <v>699</v>
      </c>
      <c r="P535" s="134"/>
      <c r="Q535" s="143" t="str">
        <f t="shared" si="44"/>
        <v xml:space="preserve">F   </v>
      </c>
      <c r="R535" s="134" t="s">
        <v>557</v>
      </c>
      <c r="S535" s="134"/>
    </row>
    <row r="536" spans="1:19">
      <c r="A536" s="133" t="s">
        <v>1072</v>
      </c>
      <c r="B536" s="134">
        <v>999</v>
      </c>
      <c r="C536" s="134" t="s">
        <v>1107</v>
      </c>
      <c r="D536" s="133" t="s">
        <v>425</v>
      </c>
      <c r="E536" s="133" t="str">
        <f t="shared" si="40"/>
        <v>999-7112-11.05</v>
      </c>
      <c r="F536" s="147" t="str">
        <f t="shared" si="41"/>
        <v>AG -3--AC -18</v>
      </c>
      <c r="G536" s="134">
        <v>3</v>
      </c>
      <c r="H536" s="134">
        <v>18</v>
      </c>
      <c r="I536" s="143" t="str">
        <f t="shared" si="42"/>
        <v>- - M- S</v>
      </c>
      <c r="J536" s="134"/>
      <c r="K536" s="134"/>
      <c r="L536" s="134" t="s">
        <v>705</v>
      </c>
      <c r="M536" s="134" t="s">
        <v>698</v>
      </c>
      <c r="N536" s="143" t="str">
        <f t="shared" si="43"/>
        <v xml:space="preserve">O  </v>
      </c>
      <c r="O536" s="134" t="s">
        <v>699</v>
      </c>
      <c r="P536" s="134"/>
      <c r="Q536" s="143" t="str">
        <f t="shared" si="44"/>
        <v xml:space="preserve">F   </v>
      </c>
      <c r="R536" s="134" t="s">
        <v>557</v>
      </c>
      <c r="S536" s="134"/>
    </row>
    <row r="537" spans="1:19">
      <c r="A537" s="133" t="s">
        <v>1072</v>
      </c>
      <c r="B537" s="134">
        <v>999</v>
      </c>
      <c r="C537" s="134" t="s">
        <v>1108</v>
      </c>
      <c r="D537" s="133" t="s">
        <v>1109</v>
      </c>
      <c r="E537" s="133" t="str">
        <f t="shared" si="40"/>
        <v>999-7112-11.06</v>
      </c>
      <c r="F537" s="147" t="str">
        <f t="shared" si="41"/>
        <v>AG -3--AC -18</v>
      </c>
      <c r="G537" s="134">
        <v>3</v>
      </c>
      <c r="H537" s="134">
        <v>18</v>
      </c>
      <c r="I537" s="143" t="str">
        <f t="shared" si="42"/>
        <v>- - M- S</v>
      </c>
      <c r="J537" s="134"/>
      <c r="K537" s="134"/>
      <c r="L537" s="134" t="s">
        <v>705</v>
      </c>
      <c r="M537" s="134" t="s">
        <v>698</v>
      </c>
      <c r="N537" s="143" t="str">
        <f t="shared" si="43"/>
        <v xml:space="preserve">O  </v>
      </c>
      <c r="O537" s="134" t="s">
        <v>699</v>
      </c>
      <c r="P537" s="134"/>
      <c r="Q537" s="143" t="str">
        <f t="shared" si="44"/>
        <v xml:space="preserve">F   </v>
      </c>
      <c r="R537" s="134" t="s">
        <v>557</v>
      </c>
      <c r="S537" s="134"/>
    </row>
    <row r="538" spans="1:19">
      <c r="A538" s="133" t="s">
        <v>1072</v>
      </c>
      <c r="B538" s="134">
        <v>999</v>
      </c>
      <c r="C538" s="134" t="s">
        <v>1110</v>
      </c>
      <c r="D538" s="133" t="s">
        <v>427</v>
      </c>
      <c r="E538" s="133" t="str">
        <f t="shared" si="40"/>
        <v>999-7112-11.08</v>
      </c>
      <c r="F538" s="147" t="str">
        <f t="shared" si="41"/>
        <v>AG -3--AC -18</v>
      </c>
      <c r="G538" s="134">
        <v>3</v>
      </c>
      <c r="H538" s="134">
        <v>18</v>
      </c>
      <c r="I538" s="143" t="str">
        <f t="shared" si="42"/>
        <v>- - M- S</v>
      </c>
      <c r="J538" s="134"/>
      <c r="K538" s="134"/>
      <c r="L538" s="134" t="s">
        <v>705</v>
      </c>
      <c r="M538" s="134" t="s">
        <v>698</v>
      </c>
      <c r="N538" s="143" t="str">
        <f t="shared" si="43"/>
        <v xml:space="preserve">O  </v>
      </c>
      <c r="O538" s="134" t="s">
        <v>699</v>
      </c>
      <c r="P538" s="134"/>
      <c r="Q538" s="143" t="str">
        <f t="shared" si="44"/>
        <v xml:space="preserve">F   </v>
      </c>
      <c r="R538" s="134" t="s">
        <v>557</v>
      </c>
      <c r="S538" s="134"/>
    </row>
    <row r="539" spans="1:19">
      <c r="A539" s="133" t="s">
        <v>1072</v>
      </c>
      <c r="B539" s="134">
        <v>999</v>
      </c>
      <c r="C539" s="134" t="s">
        <v>613</v>
      </c>
      <c r="D539" s="133" t="s">
        <v>796</v>
      </c>
      <c r="E539" s="133" t="str">
        <f t="shared" si="40"/>
        <v>999-12</v>
      </c>
      <c r="F539" s="147" t="str">
        <f t="shared" si="41"/>
        <v>AG ---AC -</v>
      </c>
      <c r="G539" s="134"/>
      <c r="H539" s="134"/>
      <c r="I539" s="143" t="str">
        <f t="shared" si="42"/>
        <v xml:space="preserve">- - - </v>
      </c>
      <c r="J539" s="134"/>
      <c r="K539" s="134"/>
      <c r="L539" s="134"/>
      <c r="M539" s="134"/>
      <c r="N539" s="143" t="str">
        <f t="shared" si="43"/>
        <v xml:space="preserve">  </v>
      </c>
      <c r="O539" s="134"/>
      <c r="P539" s="134"/>
      <c r="Q539" s="143" t="str">
        <f t="shared" si="44"/>
        <v xml:space="preserve">   </v>
      </c>
      <c r="R539" s="134"/>
      <c r="S539" s="134"/>
    </row>
    <row r="540" spans="1:19">
      <c r="A540" s="133" t="s">
        <v>1072</v>
      </c>
      <c r="B540" s="134">
        <v>999</v>
      </c>
      <c r="C540" s="134" t="s">
        <v>975</v>
      </c>
      <c r="D540" s="133" t="s">
        <v>1111</v>
      </c>
      <c r="E540" s="133" t="str">
        <f t="shared" si="40"/>
        <v>999-12.01</v>
      </c>
      <c r="F540" s="147" t="str">
        <f t="shared" si="41"/>
        <v>AG -4--AC -8</v>
      </c>
      <c r="G540" s="134" t="s">
        <v>864</v>
      </c>
      <c r="H540" s="134" t="s">
        <v>704</v>
      </c>
      <c r="I540" s="143" t="str">
        <f t="shared" si="42"/>
        <v xml:space="preserve">CT- - M- </v>
      </c>
      <c r="J540" s="134" t="s">
        <v>695</v>
      </c>
      <c r="K540" s="134"/>
      <c r="L540" s="134" t="s">
        <v>705</v>
      </c>
      <c r="M540" s="134"/>
      <c r="N540" s="143" t="str">
        <f t="shared" si="43"/>
        <v xml:space="preserve">O  </v>
      </c>
      <c r="O540" s="134" t="s">
        <v>699</v>
      </c>
      <c r="P540" s="134"/>
      <c r="Q540" s="143" t="str">
        <f t="shared" si="44"/>
        <v xml:space="preserve">F   </v>
      </c>
      <c r="R540" s="134" t="s">
        <v>557</v>
      </c>
      <c r="S540" s="134"/>
    </row>
    <row r="541" spans="1:19">
      <c r="A541" s="133" t="s">
        <v>1072</v>
      </c>
      <c r="B541" s="134">
        <v>999</v>
      </c>
      <c r="C541" s="134" t="s">
        <v>615</v>
      </c>
      <c r="D541" s="133" t="s">
        <v>710</v>
      </c>
      <c r="E541" s="133" t="str">
        <f t="shared" si="40"/>
        <v>999-13</v>
      </c>
      <c r="F541" s="147" t="str">
        <f t="shared" si="41"/>
        <v>AG ---AC -</v>
      </c>
      <c r="G541" s="134"/>
      <c r="H541" s="134"/>
      <c r="I541" s="143" t="str">
        <f t="shared" si="42"/>
        <v xml:space="preserve">- - - </v>
      </c>
      <c r="J541" s="134"/>
      <c r="K541" s="134"/>
      <c r="L541" s="134"/>
      <c r="M541" s="134"/>
      <c r="N541" s="143" t="str">
        <f t="shared" si="43"/>
        <v xml:space="preserve">  </v>
      </c>
      <c r="O541" s="134"/>
      <c r="P541" s="134"/>
      <c r="Q541" s="143" t="str">
        <f t="shared" si="44"/>
        <v xml:space="preserve">   </v>
      </c>
      <c r="R541" s="134"/>
      <c r="S541" s="134"/>
    </row>
    <row r="542" spans="1:19">
      <c r="A542" s="133" t="s">
        <v>1072</v>
      </c>
      <c r="B542" s="134">
        <v>999</v>
      </c>
      <c r="C542" s="134" t="s">
        <v>807</v>
      </c>
      <c r="D542" s="133" t="s">
        <v>1112</v>
      </c>
      <c r="E542" s="133" t="str">
        <f t="shared" si="40"/>
        <v>999-13.01</v>
      </c>
      <c r="F542" s="147" t="str">
        <f t="shared" si="41"/>
        <v>AG -3--AC -10</v>
      </c>
      <c r="G542" s="134" t="s">
        <v>703</v>
      </c>
      <c r="H542" s="134" t="s">
        <v>583</v>
      </c>
      <c r="I542" s="143" t="str">
        <f t="shared" si="42"/>
        <v xml:space="preserve">CT- - M- </v>
      </c>
      <c r="J542" s="134" t="s">
        <v>695</v>
      </c>
      <c r="K542" s="134"/>
      <c r="L542" s="134" t="s">
        <v>705</v>
      </c>
      <c r="M542" s="134"/>
      <c r="N542" s="143" t="str">
        <f t="shared" si="43"/>
        <v xml:space="preserve">O  </v>
      </c>
      <c r="O542" s="134" t="s">
        <v>699</v>
      </c>
      <c r="P542" s="134"/>
      <c r="Q542" s="143" t="str">
        <f t="shared" si="44"/>
        <v xml:space="preserve">F   </v>
      </c>
      <c r="R542" s="134" t="s">
        <v>557</v>
      </c>
      <c r="S542" s="134"/>
    </row>
    <row r="543" spans="1:19">
      <c r="A543" s="133" t="s">
        <v>1072</v>
      </c>
      <c r="B543" s="134">
        <v>999</v>
      </c>
      <c r="C543" s="134" t="s">
        <v>1113</v>
      </c>
      <c r="D543" s="133" t="s">
        <v>316</v>
      </c>
      <c r="E543" s="133" t="str">
        <f t="shared" si="40"/>
        <v>999-13.07</v>
      </c>
      <c r="F543" s="147" t="str">
        <f t="shared" si="41"/>
        <v>AG -3--AC -18</v>
      </c>
      <c r="G543" s="134">
        <v>3</v>
      </c>
      <c r="H543" s="134">
        <v>18</v>
      </c>
      <c r="I543" s="143" t="str">
        <f t="shared" si="42"/>
        <v xml:space="preserve">CT- - M- </v>
      </c>
      <c r="J543" s="134" t="s">
        <v>695</v>
      </c>
      <c r="K543" s="134"/>
      <c r="L543" s="134" t="s">
        <v>705</v>
      </c>
      <c r="M543" s="134"/>
      <c r="N543" s="143" t="str">
        <f t="shared" si="43"/>
        <v xml:space="preserve">O  </v>
      </c>
      <c r="O543" s="134" t="s">
        <v>699</v>
      </c>
      <c r="P543" s="134"/>
      <c r="Q543" s="143" t="str">
        <f t="shared" si="44"/>
        <v xml:space="preserve">F   </v>
      </c>
      <c r="R543" s="134" t="s">
        <v>557</v>
      </c>
      <c r="S543" s="134"/>
    </row>
    <row r="544" spans="1:19">
      <c r="A544" s="133" t="s">
        <v>1072</v>
      </c>
      <c r="B544" s="134">
        <v>999</v>
      </c>
      <c r="C544" s="134" t="s">
        <v>818</v>
      </c>
      <c r="D544" s="133" t="s">
        <v>937</v>
      </c>
      <c r="E544" s="133" t="str">
        <f t="shared" si="40"/>
        <v>999-14.01</v>
      </c>
      <c r="F544" s="147" t="str">
        <f t="shared" si="41"/>
        <v>AG -4--AC -16</v>
      </c>
      <c r="G544" s="134" t="s">
        <v>864</v>
      </c>
      <c r="H544" s="134" t="s">
        <v>582</v>
      </c>
      <c r="I544" s="143" t="str">
        <f t="shared" si="42"/>
        <v xml:space="preserve">CT- - M- </v>
      </c>
      <c r="J544" s="134" t="s">
        <v>695</v>
      </c>
      <c r="K544" s="134"/>
      <c r="L544" s="134" t="s">
        <v>705</v>
      </c>
      <c r="M544" s="134"/>
      <c r="N544" s="143" t="str">
        <f t="shared" si="43"/>
        <v xml:space="preserve">O  </v>
      </c>
      <c r="O544" s="134" t="s">
        <v>699</v>
      </c>
      <c r="P544" s="134"/>
      <c r="Q544" s="143" t="str">
        <f t="shared" si="44"/>
        <v xml:space="preserve">F   </v>
      </c>
      <c r="R544" s="134" t="s">
        <v>557</v>
      </c>
      <c r="S544" s="134"/>
    </row>
  </sheetData>
  <mergeCells count="14">
    <mergeCell ref="A1:A3"/>
    <mergeCell ref="B1:B3"/>
    <mergeCell ref="C1:C3"/>
    <mergeCell ref="D1:D3"/>
    <mergeCell ref="G1:H1"/>
    <mergeCell ref="O1:P2"/>
    <mergeCell ref="R1:S2"/>
    <mergeCell ref="G2:G3"/>
    <mergeCell ref="H2:H3"/>
    <mergeCell ref="J2:J3"/>
    <mergeCell ref="K2:K3"/>
    <mergeCell ref="L2:L3"/>
    <mergeCell ref="M2:M3"/>
    <mergeCell ref="J1:M1"/>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5:C18"/>
  <sheetViews>
    <sheetView workbookViewId="0">
      <selection activeCell="B22" sqref="B22"/>
    </sheetView>
  </sheetViews>
  <sheetFormatPr baseColWidth="10" defaultRowHeight="15"/>
  <cols>
    <col min="2" max="2" width="28.140625" bestFit="1" customWidth="1"/>
    <col min="3" max="3" width="14.85546875" customWidth="1"/>
  </cols>
  <sheetData>
    <row r="5" spans="2:3">
      <c r="B5" t="s">
        <v>0</v>
      </c>
      <c r="C5" t="s">
        <v>626</v>
      </c>
    </row>
    <row r="17" spans="2:3">
      <c r="B17" t="s">
        <v>627</v>
      </c>
      <c r="C17" t="s">
        <v>628</v>
      </c>
    </row>
    <row r="18" spans="2:3">
      <c r="C18" s="78"/>
    </row>
  </sheetData>
  <pageMargins left="0.7" right="0.7" top="0.75" bottom="0.75" header="0.3" footer="0.3"/>
  <pageSetup orientation="portrait" horizontalDpi="0" verticalDpi="0" r:id="rId1"/>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
  <dimension ref="A1:M72"/>
  <sheetViews>
    <sheetView workbookViewId="0">
      <selection activeCell="F2" sqref="F2"/>
    </sheetView>
  </sheetViews>
  <sheetFormatPr baseColWidth="10" defaultRowHeight="15"/>
  <cols>
    <col min="1" max="1" width="35.140625" bestFit="1" customWidth="1"/>
    <col min="2" max="2" width="14" style="33" customWidth="1"/>
    <col min="5" max="5" width="33.5703125" customWidth="1"/>
  </cols>
  <sheetData>
    <row r="1" spans="1:13">
      <c r="A1" t="s">
        <v>264</v>
      </c>
      <c r="B1" s="33">
        <v>7000</v>
      </c>
    </row>
    <row r="2" spans="1:13">
      <c r="A2" t="s">
        <v>264</v>
      </c>
      <c r="B2" s="33">
        <v>7000</v>
      </c>
      <c r="C2" t="s">
        <v>569</v>
      </c>
      <c r="E2" s="72" t="s">
        <v>211</v>
      </c>
      <c r="F2" t="str">
        <f>CONCATENATE(C2,D2)</f>
        <v>7000-06</v>
      </c>
    </row>
    <row r="3" spans="1:13">
      <c r="A3" t="s">
        <v>264</v>
      </c>
      <c r="B3" s="33">
        <v>7000</v>
      </c>
      <c r="C3" t="s">
        <v>570</v>
      </c>
      <c r="E3" s="72" t="s">
        <v>429</v>
      </c>
      <c r="F3" t="str">
        <f t="shared" ref="F3:F8" si="0">CONCATENATE(C3,D3)</f>
        <v>7000-19</v>
      </c>
    </row>
    <row r="4" spans="1:13">
      <c r="A4" t="s">
        <v>264</v>
      </c>
      <c r="B4" s="33">
        <v>7000</v>
      </c>
      <c r="C4" t="s">
        <v>571</v>
      </c>
      <c r="E4" s="72" t="s">
        <v>430</v>
      </c>
      <c r="F4" t="str">
        <f t="shared" si="0"/>
        <v>7000-24</v>
      </c>
    </row>
    <row r="5" spans="1:13">
      <c r="A5" t="s">
        <v>264</v>
      </c>
      <c r="B5" s="33">
        <v>7000</v>
      </c>
      <c r="C5" t="s">
        <v>572</v>
      </c>
      <c r="E5" s="72" t="s">
        <v>232</v>
      </c>
      <c r="F5" t="str">
        <f t="shared" si="0"/>
        <v>7000-34</v>
      </c>
    </row>
    <row r="6" spans="1:13">
      <c r="A6" t="s">
        <v>264</v>
      </c>
      <c r="B6" s="33">
        <v>7000</v>
      </c>
      <c r="D6" t="s">
        <v>573</v>
      </c>
      <c r="E6" t="s">
        <v>312</v>
      </c>
      <c r="F6" t="str">
        <f t="shared" si="0"/>
        <v>7000-34.01</v>
      </c>
    </row>
    <row r="7" spans="1:13">
      <c r="A7" t="s">
        <v>264</v>
      </c>
      <c r="B7" s="33">
        <v>7000</v>
      </c>
      <c r="C7" t="s">
        <v>574</v>
      </c>
      <c r="E7" s="72" t="s">
        <v>564</v>
      </c>
      <c r="F7" t="str">
        <f t="shared" si="0"/>
        <v>7000-51</v>
      </c>
    </row>
    <row r="8" spans="1:13">
      <c r="A8" t="s">
        <v>264</v>
      </c>
      <c r="B8" s="33">
        <v>7000</v>
      </c>
      <c r="D8" t="s">
        <v>575</v>
      </c>
      <c r="E8" t="s">
        <v>316</v>
      </c>
      <c r="F8" t="str">
        <f t="shared" si="0"/>
        <v>7000-51.13</v>
      </c>
    </row>
    <row r="10" spans="1:13">
      <c r="D10" s="73"/>
    </row>
    <row r="11" spans="1:13">
      <c r="A11" s="232" t="s">
        <v>542</v>
      </c>
      <c r="B11" s="233" t="s">
        <v>10</v>
      </c>
      <c r="C11" s="233" t="s">
        <v>543</v>
      </c>
      <c r="D11" s="233" t="s">
        <v>544</v>
      </c>
      <c r="E11" s="233"/>
      <c r="F11" s="233"/>
      <c r="G11" s="233" t="s">
        <v>545</v>
      </c>
      <c r="H11" s="222" t="s">
        <v>546</v>
      </c>
      <c r="I11" s="225" t="s">
        <v>547</v>
      </c>
      <c r="J11" s="228" t="s">
        <v>548</v>
      </c>
      <c r="K11" s="228"/>
      <c r="L11" s="228"/>
      <c r="M11" s="229" t="s">
        <v>549</v>
      </c>
    </row>
    <row r="12" spans="1:13">
      <c r="A12" s="232"/>
      <c r="B12" s="233"/>
      <c r="C12" s="233"/>
      <c r="D12" s="108"/>
      <c r="E12" s="108"/>
      <c r="F12" s="108"/>
      <c r="G12" s="233"/>
      <c r="H12" s="223"/>
      <c r="I12" s="226"/>
      <c r="J12" s="107"/>
      <c r="K12" s="107"/>
      <c r="L12" s="107"/>
      <c r="M12" s="230"/>
    </row>
    <row r="13" spans="1:13">
      <c r="A13" s="232"/>
      <c r="B13" s="233"/>
      <c r="C13" s="233"/>
      <c r="D13" s="108" t="s">
        <v>550</v>
      </c>
      <c r="E13" s="108" t="s">
        <v>551</v>
      </c>
      <c r="F13" s="108" t="s">
        <v>127</v>
      </c>
      <c r="G13" s="233"/>
      <c r="H13" s="224"/>
      <c r="I13" s="227"/>
      <c r="J13" s="90" t="s">
        <v>552</v>
      </c>
      <c r="K13" s="90" t="s">
        <v>553</v>
      </c>
      <c r="L13" s="90" t="s">
        <v>554</v>
      </c>
      <c r="M13" s="231"/>
    </row>
    <row r="14" spans="1:13" ht="45">
      <c r="A14" s="109" t="s">
        <v>565</v>
      </c>
      <c r="B14" s="110" t="s">
        <v>578</v>
      </c>
      <c r="C14" s="111" t="s">
        <v>207</v>
      </c>
      <c r="D14" s="109" t="s">
        <v>576</v>
      </c>
      <c r="E14" s="91" t="s">
        <v>127</v>
      </c>
      <c r="F14" s="112"/>
      <c r="G14" s="110" t="s">
        <v>579</v>
      </c>
      <c r="H14" s="115" t="s">
        <v>580</v>
      </c>
      <c r="I14" s="113" t="s">
        <v>581</v>
      </c>
      <c r="J14" s="114" t="s">
        <v>582</v>
      </c>
      <c r="K14" s="114" t="s">
        <v>583</v>
      </c>
      <c r="L14" s="114" t="s">
        <v>584</v>
      </c>
      <c r="M14" s="96" t="s">
        <v>556</v>
      </c>
    </row>
    <row r="15" spans="1:13" ht="123.75">
      <c r="A15" s="109" t="s">
        <v>565</v>
      </c>
      <c r="B15" s="110" t="s">
        <v>578</v>
      </c>
      <c r="C15" s="111" t="s">
        <v>207</v>
      </c>
      <c r="D15" s="109" t="s">
        <v>576</v>
      </c>
      <c r="E15" s="91" t="s">
        <v>550</v>
      </c>
      <c r="F15" s="112" t="s">
        <v>566</v>
      </c>
      <c r="G15" s="110" t="s">
        <v>585</v>
      </c>
      <c r="H15" s="93" t="s">
        <v>586</v>
      </c>
      <c r="I15" s="113" t="s">
        <v>587</v>
      </c>
      <c r="J15" s="114" t="s">
        <v>583</v>
      </c>
      <c r="K15" s="114" t="s">
        <v>583</v>
      </c>
      <c r="L15" s="114" t="s">
        <v>584</v>
      </c>
      <c r="M15" s="116" t="s">
        <v>556</v>
      </c>
    </row>
    <row r="16" spans="1:13" ht="67.5">
      <c r="A16" s="109" t="s">
        <v>565</v>
      </c>
      <c r="B16" s="110" t="s">
        <v>578</v>
      </c>
      <c r="C16" s="111" t="s">
        <v>207</v>
      </c>
      <c r="D16" s="109" t="s">
        <v>576</v>
      </c>
      <c r="E16" s="91" t="s">
        <v>550</v>
      </c>
      <c r="F16" s="112" t="s">
        <v>588</v>
      </c>
      <c r="G16" s="110" t="s">
        <v>589</v>
      </c>
      <c r="H16" s="93" t="s">
        <v>586</v>
      </c>
      <c r="I16" s="113" t="s">
        <v>590</v>
      </c>
      <c r="J16" s="114" t="s">
        <v>583</v>
      </c>
      <c r="K16" s="114" t="s">
        <v>583</v>
      </c>
      <c r="L16" s="114" t="s">
        <v>584</v>
      </c>
      <c r="M16" s="116" t="s">
        <v>556</v>
      </c>
    </row>
    <row r="17" spans="1:13" ht="45">
      <c r="A17" s="91" t="s">
        <v>565</v>
      </c>
      <c r="B17" s="110" t="s">
        <v>578</v>
      </c>
      <c r="C17" s="92" t="s">
        <v>591</v>
      </c>
      <c r="D17" s="91" t="s">
        <v>576</v>
      </c>
      <c r="E17" s="91" t="s">
        <v>550</v>
      </c>
      <c r="F17" s="117" t="s">
        <v>592</v>
      </c>
      <c r="G17" s="118" t="s">
        <v>593</v>
      </c>
      <c r="H17" s="93" t="s">
        <v>586</v>
      </c>
      <c r="I17" s="97" t="s">
        <v>594</v>
      </c>
      <c r="J17" s="94">
        <v>26</v>
      </c>
      <c r="K17" s="94">
        <v>6</v>
      </c>
      <c r="L17" s="94">
        <v>2019</v>
      </c>
      <c r="M17" s="96" t="s">
        <v>556</v>
      </c>
    </row>
    <row r="18" spans="1:13" ht="56.25">
      <c r="A18" s="91" t="s">
        <v>565</v>
      </c>
      <c r="B18" s="110" t="s">
        <v>578</v>
      </c>
      <c r="C18" s="92" t="s">
        <v>591</v>
      </c>
      <c r="D18" s="91" t="s">
        <v>576</v>
      </c>
      <c r="E18" s="91" t="s">
        <v>550</v>
      </c>
      <c r="F18" s="117" t="s">
        <v>595</v>
      </c>
      <c r="G18" s="118" t="s">
        <v>596</v>
      </c>
      <c r="H18" s="93" t="s">
        <v>586</v>
      </c>
      <c r="I18" s="97" t="s">
        <v>594</v>
      </c>
      <c r="J18" s="94">
        <v>26</v>
      </c>
      <c r="K18" s="94">
        <v>6</v>
      </c>
      <c r="L18" s="94">
        <v>2019</v>
      </c>
      <c r="M18" s="96" t="s">
        <v>556</v>
      </c>
    </row>
    <row r="19" spans="1:13" ht="123.75">
      <c r="A19" s="91" t="s">
        <v>565</v>
      </c>
      <c r="B19" s="110" t="s">
        <v>578</v>
      </c>
      <c r="C19" s="92" t="s">
        <v>591</v>
      </c>
      <c r="D19" s="91" t="s">
        <v>576</v>
      </c>
      <c r="E19" s="91" t="s">
        <v>550</v>
      </c>
      <c r="F19" s="117" t="s">
        <v>597</v>
      </c>
      <c r="G19" s="118" t="s">
        <v>598</v>
      </c>
      <c r="H19" s="93" t="s">
        <v>586</v>
      </c>
      <c r="I19" s="97" t="s">
        <v>599</v>
      </c>
      <c r="J19" s="94">
        <v>26</v>
      </c>
      <c r="K19" s="94">
        <v>6</v>
      </c>
      <c r="L19" s="94">
        <v>2019</v>
      </c>
      <c r="M19" s="96" t="s">
        <v>556</v>
      </c>
    </row>
    <row r="20" spans="1:13" ht="90">
      <c r="A20" s="91" t="s">
        <v>565</v>
      </c>
      <c r="B20" s="110" t="s">
        <v>578</v>
      </c>
      <c r="C20" s="92" t="s">
        <v>591</v>
      </c>
      <c r="D20" s="91" t="s">
        <v>576</v>
      </c>
      <c r="E20" s="91" t="s">
        <v>557</v>
      </c>
      <c r="F20" s="117" t="s">
        <v>566</v>
      </c>
      <c r="G20" s="92" t="s">
        <v>600</v>
      </c>
      <c r="H20" s="93" t="s">
        <v>558</v>
      </c>
      <c r="I20" s="97" t="s">
        <v>601</v>
      </c>
      <c r="J20" s="94">
        <v>19</v>
      </c>
      <c r="K20" s="94">
        <v>9</v>
      </c>
      <c r="L20" s="94">
        <v>2019</v>
      </c>
      <c r="M20" s="96" t="s">
        <v>556</v>
      </c>
    </row>
    <row r="21" spans="1:13" ht="67.5">
      <c r="A21" s="91" t="s">
        <v>565</v>
      </c>
      <c r="B21" s="110" t="s">
        <v>578</v>
      </c>
      <c r="C21" s="92" t="s">
        <v>591</v>
      </c>
      <c r="D21" s="91" t="s">
        <v>576</v>
      </c>
      <c r="E21" s="91" t="s">
        <v>557</v>
      </c>
      <c r="F21" s="117" t="s">
        <v>588</v>
      </c>
      <c r="G21" s="118" t="s">
        <v>602</v>
      </c>
      <c r="H21" s="93" t="s">
        <v>558</v>
      </c>
      <c r="I21" s="97" t="s">
        <v>601</v>
      </c>
      <c r="J21" s="94">
        <v>19</v>
      </c>
      <c r="K21" s="94">
        <v>9</v>
      </c>
      <c r="L21" s="94">
        <v>2019</v>
      </c>
      <c r="M21" s="96" t="s">
        <v>556</v>
      </c>
    </row>
    <row r="22" spans="1:13" ht="67.5">
      <c r="A22" s="91" t="s">
        <v>565</v>
      </c>
      <c r="B22" s="110" t="s">
        <v>578</v>
      </c>
      <c r="C22" s="92" t="s">
        <v>591</v>
      </c>
      <c r="D22" s="91" t="s">
        <v>576</v>
      </c>
      <c r="E22" s="91" t="s">
        <v>557</v>
      </c>
      <c r="F22" s="117" t="s">
        <v>592</v>
      </c>
      <c r="G22" s="118" t="s">
        <v>603</v>
      </c>
      <c r="H22" s="93" t="s">
        <v>558</v>
      </c>
      <c r="I22" s="97" t="s">
        <v>601</v>
      </c>
      <c r="J22" s="94">
        <v>19</v>
      </c>
      <c r="K22" s="94">
        <v>9</v>
      </c>
      <c r="L22" s="94">
        <v>2019</v>
      </c>
      <c r="M22" s="96" t="s">
        <v>556</v>
      </c>
    </row>
    <row r="23" spans="1:13" ht="45">
      <c r="A23" s="91" t="s">
        <v>565</v>
      </c>
      <c r="B23" s="110" t="s">
        <v>578</v>
      </c>
      <c r="C23" s="92" t="s">
        <v>591</v>
      </c>
      <c r="D23" s="91" t="s">
        <v>576</v>
      </c>
      <c r="E23" s="91" t="s">
        <v>557</v>
      </c>
      <c r="F23" s="117" t="s">
        <v>597</v>
      </c>
      <c r="G23" s="118" t="s">
        <v>604</v>
      </c>
      <c r="H23" s="93" t="s">
        <v>558</v>
      </c>
      <c r="I23" s="97" t="s">
        <v>605</v>
      </c>
      <c r="J23" s="94">
        <v>13</v>
      </c>
      <c r="K23" s="94">
        <v>7</v>
      </c>
      <c r="L23" s="94">
        <v>2018</v>
      </c>
      <c r="M23" s="96" t="s">
        <v>556</v>
      </c>
    </row>
    <row r="24" spans="1:13" ht="78.75">
      <c r="A24" s="91" t="s">
        <v>565</v>
      </c>
      <c r="B24" s="110" t="s">
        <v>578</v>
      </c>
      <c r="C24" s="92" t="s">
        <v>591</v>
      </c>
      <c r="D24" s="91" t="s">
        <v>576</v>
      </c>
      <c r="E24" s="91" t="s">
        <v>557</v>
      </c>
      <c r="F24" s="117" t="s">
        <v>606</v>
      </c>
      <c r="G24" s="118" t="s">
        <v>607</v>
      </c>
      <c r="H24" s="93" t="s">
        <v>558</v>
      </c>
      <c r="I24" s="97" t="s">
        <v>594</v>
      </c>
      <c r="J24" s="94">
        <v>19</v>
      </c>
      <c r="K24" s="94">
        <v>9</v>
      </c>
      <c r="L24" s="94">
        <v>2019</v>
      </c>
      <c r="M24" s="96" t="s">
        <v>556</v>
      </c>
    </row>
    <row r="25" spans="1:13" ht="56.25">
      <c r="A25" s="91" t="s">
        <v>565</v>
      </c>
      <c r="B25" s="110" t="s">
        <v>578</v>
      </c>
      <c r="C25" s="92" t="s">
        <v>591</v>
      </c>
      <c r="D25" s="91" t="s">
        <v>576</v>
      </c>
      <c r="E25" s="91" t="s">
        <v>557</v>
      </c>
      <c r="F25" s="117" t="s">
        <v>608</v>
      </c>
      <c r="G25" s="118" t="s">
        <v>609</v>
      </c>
      <c r="H25" s="93" t="s">
        <v>558</v>
      </c>
      <c r="I25" s="97" t="s">
        <v>601</v>
      </c>
      <c r="J25" s="94">
        <v>19</v>
      </c>
      <c r="K25" s="94">
        <v>9</v>
      </c>
      <c r="L25" s="94">
        <v>2019</v>
      </c>
      <c r="M25" s="96" t="s">
        <v>556</v>
      </c>
    </row>
    <row r="26" spans="1:13" ht="67.5">
      <c r="A26" s="109" t="s">
        <v>565</v>
      </c>
      <c r="B26" s="110" t="s">
        <v>578</v>
      </c>
      <c r="C26" s="111" t="s">
        <v>207</v>
      </c>
      <c r="D26" s="109" t="s">
        <v>576</v>
      </c>
      <c r="E26" s="91" t="s">
        <v>557</v>
      </c>
      <c r="F26" s="112" t="s">
        <v>583</v>
      </c>
      <c r="G26" s="110" t="s">
        <v>610</v>
      </c>
      <c r="H26" s="93" t="s">
        <v>558</v>
      </c>
      <c r="I26" s="113" t="s">
        <v>601</v>
      </c>
      <c r="J26" s="114" t="s">
        <v>583</v>
      </c>
      <c r="K26" s="114" t="s">
        <v>583</v>
      </c>
      <c r="L26" s="114" t="s">
        <v>584</v>
      </c>
      <c r="M26" s="96" t="s">
        <v>556</v>
      </c>
    </row>
    <row r="27" spans="1:13" ht="112.5">
      <c r="A27" s="109" t="s">
        <v>565</v>
      </c>
      <c r="B27" s="110" t="s">
        <v>578</v>
      </c>
      <c r="C27" s="111" t="s">
        <v>207</v>
      </c>
      <c r="D27" s="109" t="s">
        <v>576</v>
      </c>
      <c r="E27" s="91" t="s">
        <v>557</v>
      </c>
      <c r="F27" s="112" t="s">
        <v>611</v>
      </c>
      <c r="G27" s="110" t="s">
        <v>612</v>
      </c>
      <c r="H27" s="93" t="s">
        <v>558</v>
      </c>
      <c r="I27" s="113" t="s">
        <v>601</v>
      </c>
      <c r="J27" s="114" t="s">
        <v>583</v>
      </c>
      <c r="K27" s="114" t="s">
        <v>583</v>
      </c>
      <c r="L27" s="114" t="s">
        <v>584</v>
      </c>
      <c r="M27" s="96" t="s">
        <v>556</v>
      </c>
    </row>
    <row r="28" spans="1:13" ht="56.25">
      <c r="A28" s="109" t="s">
        <v>565</v>
      </c>
      <c r="B28" s="110" t="s">
        <v>578</v>
      </c>
      <c r="C28" s="111" t="s">
        <v>207</v>
      </c>
      <c r="D28" s="109" t="s">
        <v>576</v>
      </c>
      <c r="E28" s="91" t="s">
        <v>557</v>
      </c>
      <c r="F28" s="112" t="s">
        <v>613</v>
      </c>
      <c r="G28" s="110" t="s">
        <v>614</v>
      </c>
      <c r="H28" s="93" t="s">
        <v>558</v>
      </c>
      <c r="I28" s="113" t="s">
        <v>594</v>
      </c>
      <c r="J28" s="114" t="s">
        <v>583</v>
      </c>
      <c r="K28" s="114" t="s">
        <v>583</v>
      </c>
      <c r="L28" s="114" t="s">
        <v>584</v>
      </c>
      <c r="M28" s="96" t="s">
        <v>556</v>
      </c>
    </row>
    <row r="29" spans="1:13" ht="56.25">
      <c r="A29" s="109" t="s">
        <v>565</v>
      </c>
      <c r="B29" s="110" t="s">
        <v>578</v>
      </c>
      <c r="C29" s="111" t="s">
        <v>207</v>
      </c>
      <c r="D29" s="109" t="s">
        <v>576</v>
      </c>
      <c r="E29" s="91" t="s">
        <v>557</v>
      </c>
      <c r="F29" s="112" t="s">
        <v>615</v>
      </c>
      <c r="G29" s="110" t="s">
        <v>616</v>
      </c>
      <c r="H29" s="93" t="s">
        <v>558</v>
      </c>
      <c r="I29" s="113" t="s">
        <v>601</v>
      </c>
      <c r="J29" s="114" t="s">
        <v>583</v>
      </c>
      <c r="K29" s="114" t="s">
        <v>583</v>
      </c>
      <c r="L29" s="114" t="s">
        <v>584</v>
      </c>
      <c r="M29" s="96" t="s">
        <v>556</v>
      </c>
    </row>
    <row r="30" spans="1:13" ht="45">
      <c r="A30" s="109" t="s">
        <v>565</v>
      </c>
      <c r="B30" s="110" t="s">
        <v>578</v>
      </c>
      <c r="C30" s="111" t="s">
        <v>207</v>
      </c>
      <c r="D30" s="109" t="s">
        <v>576</v>
      </c>
      <c r="E30" s="91" t="s">
        <v>557</v>
      </c>
      <c r="F30" s="112" t="s">
        <v>567</v>
      </c>
      <c r="G30" s="110" t="s">
        <v>577</v>
      </c>
      <c r="H30" s="93" t="s">
        <v>558</v>
      </c>
      <c r="I30" s="113" t="s">
        <v>617</v>
      </c>
      <c r="J30" s="114" t="s">
        <v>618</v>
      </c>
      <c r="K30" s="114" t="s">
        <v>597</v>
      </c>
      <c r="L30" s="114" t="s">
        <v>584</v>
      </c>
      <c r="M30" s="96" t="s">
        <v>556</v>
      </c>
    </row>
    <row r="31" spans="1:13" ht="45">
      <c r="A31" s="109" t="s">
        <v>565</v>
      </c>
      <c r="B31" s="110" t="s">
        <v>578</v>
      </c>
      <c r="C31" s="111" t="s">
        <v>207</v>
      </c>
      <c r="D31" s="109" t="s">
        <v>576</v>
      </c>
      <c r="E31" s="91" t="s">
        <v>557</v>
      </c>
      <c r="F31" s="112" t="s">
        <v>619</v>
      </c>
      <c r="G31" s="110" t="s">
        <v>620</v>
      </c>
      <c r="H31" s="93" t="s">
        <v>558</v>
      </c>
      <c r="I31" s="113" t="s">
        <v>617</v>
      </c>
      <c r="J31" s="114" t="s">
        <v>583</v>
      </c>
      <c r="K31" s="114" t="s">
        <v>583</v>
      </c>
      <c r="L31" s="114" t="s">
        <v>584</v>
      </c>
      <c r="M31" s="96" t="s">
        <v>556</v>
      </c>
    </row>
    <row r="32" spans="1:13" ht="90">
      <c r="A32" s="109" t="s">
        <v>565</v>
      </c>
      <c r="B32" s="110" t="s">
        <v>578</v>
      </c>
      <c r="C32" s="111" t="s">
        <v>207</v>
      </c>
      <c r="D32" s="109" t="s">
        <v>576</v>
      </c>
      <c r="E32" s="91" t="s">
        <v>551</v>
      </c>
      <c r="F32" s="112" t="s">
        <v>566</v>
      </c>
      <c r="G32" s="110" t="s">
        <v>621</v>
      </c>
      <c r="H32" s="115" t="s">
        <v>622</v>
      </c>
      <c r="I32" s="113" t="s">
        <v>568</v>
      </c>
      <c r="J32" s="114" t="s">
        <v>583</v>
      </c>
      <c r="K32" s="114" t="s">
        <v>583</v>
      </c>
      <c r="L32" s="114" t="s">
        <v>584</v>
      </c>
      <c r="M32" s="96" t="s">
        <v>556</v>
      </c>
    </row>
    <row r="33" spans="1:13">
      <c r="A33" s="91"/>
      <c r="B33" s="92"/>
      <c r="C33" s="97"/>
      <c r="D33" s="91"/>
      <c r="E33" s="98"/>
      <c r="F33" s="100"/>
      <c r="G33" s="92"/>
      <c r="H33" s="93"/>
      <c r="I33" s="99"/>
      <c r="J33" s="94"/>
      <c r="K33" s="94"/>
      <c r="L33" s="94"/>
      <c r="M33" s="96"/>
    </row>
    <row r="34" spans="1:13">
      <c r="A34" s="91"/>
      <c r="B34" s="92"/>
      <c r="C34" s="97"/>
      <c r="D34" s="91"/>
      <c r="E34" s="98"/>
      <c r="F34" s="100"/>
      <c r="G34" s="92"/>
      <c r="H34" s="93"/>
      <c r="I34" s="99"/>
      <c r="J34" s="94"/>
      <c r="K34" s="94"/>
      <c r="L34" s="94"/>
      <c r="M34" s="96"/>
    </row>
    <row r="35" spans="1:13">
      <c r="A35" s="91"/>
      <c r="B35" s="92"/>
      <c r="C35" s="97"/>
      <c r="D35" s="91"/>
      <c r="E35" s="98"/>
      <c r="F35" s="100"/>
      <c r="G35" s="92"/>
      <c r="H35" s="93"/>
      <c r="I35" s="99"/>
      <c r="J35" s="94"/>
      <c r="K35" s="94"/>
      <c r="L35" s="94"/>
      <c r="M35" s="96"/>
    </row>
    <row r="36" spans="1:13">
      <c r="A36" s="91"/>
      <c r="B36" s="92"/>
      <c r="C36" s="97"/>
      <c r="D36" s="91"/>
      <c r="E36" s="98"/>
      <c r="F36" s="100"/>
      <c r="G36" s="92"/>
      <c r="H36" s="93"/>
      <c r="I36" s="99"/>
      <c r="J36" s="94"/>
      <c r="K36" s="94"/>
      <c r="L36" s="94"/>
      <c r="M36" s="96"/>
    </row>
    <row r="37" spans="1:13">
      <c r="A37" s="91"/>
      <c r="B37" s="92"/>
      <c r="C37" s="97"/>
      <c r="D37" s="91"/>
      <c r="E37" s="98"/>
      <c r="F37" s="100"/>
      <c r="G37" s="92"/>
      <c r="H37" s="93"/>
      <c r="I37" s="99"/>
      <c r="J37" s="94"/>
      <c r="K37" s="94"/>
      <c r="L37" s="94"/>
      <c r="M37" s="96"/>
    </row>
    <row r="38" spans="1:13">
      <c r="A38" s="91"/>
      <c r="B38" s="92"/>
      <c r="C38" s="97"/>
      <c r="D38" s="91"/>
      <c r="E38" s="98"/>
      <c r="F38" s="100"/>
      <c r="G38" s="92"/>
      <c r="H38" s="93"/>
      <c r="I38" s="99"/>
      <c r="J38" s="94"/>
      <c r="K38" s="94"/>
      <c r="L38" s="94"/>
      <c r="M38" s="96"/>
    </row>
    <row r="39" spans="1:13">
      <c r="A39" s="91"/>
      <c r="B39" s="92"/>
      <c r="C39" s="97"/>
      <c r="D39" s="91"/>
      <c r="E39" s="98"/>
      <c r="F39" s="100"/>
      <c r="G39" s="92"/>
      <c r="H39" s="93"/>
      <c r="I39" s="99"/>
      <c r="J39" s="94"/>
      <c r="K39" s="94"/>
      <c r="L39" s="94"/>
      <c r="M39" s="96"/>
    </row>
    <row r="40" spans="1:13">
      <c r="A40" s="91"/>
      <c r="B40" s="92"/>
      <c r="C40" s="97"/>
      <c r="D40" s="91"/>
      <c r="E40" s="98"/>
      <c r="F40" s="100"/>
      <c r="G40" s="92"/>
      <c r="H40" s="93"/>
      <c r="I40" s="99"/>
      <c r="J40" s="94"/>
      <c r="K40" s="94"/>
      <c r="L40" s="94"/>
      <c r="M40" s="96"/>
    </row>
    <row r="41" spans="1:13">
      <c r="A41" s="91"/>
      <c r="B41" s="92"/>
      <c r="C41" s="97"/>
      <c r="D41" s="91"/>
      <c r="E41" s="98"/>
      <c r="F41" s="100"/>
      <c r="G41" s="92"/>
      <c r="H41" s="93"/>
      <c r="I41" s="99"/>
      <c r="J41" s="94"/>
      <c r="K41" s="94"/>
      <c r="L41" s="94"/>
      <c r="M41" s="96"/>
    </row>
    <row r="42" spans="1:13">
      <c r="A42" s="101"/>
      <c r="B42" s="102"/>
      <c r="C42" s="103"/>
      <c r="D42" s="101"/>
      <c r="E42" s="104"/>
      <c r="F42" s="105"/>
      <c r="G42" s="102"/>
      <c r="H42" s="106"/>
      <c r="I42" s="99"/>
      <c r="J42" s="94"/>
      <c r="K42" s="94"/>
      <c r="L42" s="94"/>
      <c r="M42" s="96"/>
    </row>
    <row r="43" spans="1:13">
      <c r="A43" s="91"/>
      <c r="B43" s="92"/>
      <c r="C43" s="97"/>
      <c r="D43" s="91"/>
      <c r="E43" s="98"/>
      <c r="F43" s="100"/>
      <c r="G43" s="92"/>
      <c r="H43" s="93"/>
      <c r="I43" s="99"/>
      <c r="J43" s="94"/>
      <c r="K43" s="94"/>
      <c r="L43" s="94"/>
      <c r="M43" s="96"/>
    </row>
    <row r="44" spans="1:13">
      <c r="A44" s="91"/>
      <c r="B44" s="92"/>
      <c r="C44" s="97"/>
      <c r="D44" s="91"/>
      <c r="E44" s="98"/>
      <c r="F44" s="100"/>
      <c r="G44" s="92"/>
      <c r="H44" s="93"/>
      <c r="I44" s="99"/>
      <c r="J44" s="94"/>
      <c r="K44" s="94"/>
      <c r="L44" s="94"/>
      <c r="M44" s="96"/>
    </row>
    <row r="45" spans="1:13">
      <c r="A45" s="91"/>
      <c r="B45" s="92"/>
      <c r="C45" s="97"/>
      <c r="D45" s="91"/>
      <c r="E45" s="98"/>
      <c r="F45" s="100"/>
      <c r="G45" s="92"/>
      <c r="H45" s="93"/>
      <c r="I45" s="99"/>
      <c r="J45" s="94"/>
      <c r="K45" s="94"/>
      <c r="L45" s="94"/>
      <c r="M45" s="96"/>
    </row>
    <row r="46" spans="1:13">
      <c r="A46" s="91"/>
      <c r="B46" s="92"/>
      <c r="C46" s="97"/>
      <c r="D46" s="91"/>
      <c r="E46" s="98"/>
      <c r="F46" s="100"/>
      <c r="G46" s="92"/>
      <c r="H46" s="93"/>
      <c r="I46" s="99"/>
      <c r="J46" s="94"/>
      <c r="K46" s="94"/>
      <c r="L46" s="94"/>
      <c r="M46" s="96"/>
    </row>
    <row r="47" spans="1:13">
      <c r="A47" s="91"/>
      <c r="B47" s="92"/>
      <c r="C47" s="97"/>
      <c r="D47" s="91"/>
      <c r="E47" s="98"/>
      <c r="F47" s="100"/>
      <c r="G47" s="92"/>
      <c r="H47" s="93"/>
      <c r="I47" s="99"/>
      <c r="J47" s="94"/>
      <c r="K47" s="94"/>
      <c r="L47" s="94"/>
      <c r="M47" s="96"/>
    </row>
    <row r="48" spans="1:13">
      <c r="A48" s="91"/>
      <c r="B48" s="92"/>
      <c r="C48" s="97"/>
      <c r="D48" s="91"/>
      <c r="E48" s="98"/>
      <c r="F48" s="100"/>
      <c r="G48" s="92"/>
      <c r="H48" s="93"/>
      <c r="I48" s="99"/>
      <c r="J48" s="94"/>
      <c r="K48" s="94"/>
      <c r="L48" s="94"/>
      <c r="M48" s="96"/>
    </row>
    <row r="49" spans="1:13">
      <c r="A49" s="91"/>
      <c r="B49" s="92"/>
      <c r="C49" s="97"/>
      <c r="D49" s="91"/>
      <c r="E49" s="98"/>
      <c r="F49" s="100"/>
      <c r="G49" s="92"/>
      <c r="H49" s="93"/>
      <c r="I49" s="99"/>
      <c r="J49" s="94"/>
      <c r="K49" s="94"/>
      <c r="L49" s="94"/>
      <c r="M49" s="96"/>
    </row>
    <row r="50" spans="1:13">
      <c r="A50" s="91"/>
      <c r="B50" s="92"/>
      <c r="C50" s="97"/>
      <c r="D50" s="91"/>
      <c r="E50" s="98"/>
      <c r="F50" s="100"/>
      <c r="G50" s="92"/>
      <c r="H50" s="93"/>
      <c r="I50" s="99"/>
      <c r="J50" s="94"/>
      <c r="K50" s="94"/>
      <c r="L50" s="94"/>
      <c r="M50" s="96"/>
    </row>
    <row r="51" spans="1:13">
      <c r="A51" s="91"/>
      <c r="B51" s="92"/>
      <c r="C51" s="97"/>
      <c r="D51" s="91"/>
      <c r="E51" s="98"/>
      <c r="F51" s="100"/>
      <c r="G51" s="92"/>
      <c r="H51" s="93"/>
      <c r="I51" s="99"/>
      <c r="J51" s="94"/>
      <c r="K51" s="94"/>
      <c r="L51" s="94"/>
      <c r="M51" s="96"/>
    </row>
    <row r="52" spans="1:13">
      <c r="A52" s="91"/>
      <c r="B52" s="92"/>
      <c r="C52" s="97"/>
      <c r="D52" s="91"/>
      <c r="E52" s="98"/>
      <c r="F52" s="100"/>
      <c r="G52" s="92"/>
      <c r="H52" s="93"/>
      <c r="I52" s="99"/>
      <c r="J52" s="94"/>
      <c r="K52" s="94"/>
      <c r="L52" s="94"/>
      <c r="M52" s="96"/>
    </row>
    <row r="53" spans="1:13">
      <c r="A53" s="101"/>
      <c r="B53" s="102"/>
      <c r="C53" s="103"/>
      <c r="D53" s="101"/>
      <c r="E53" s="104"/>
      <c r="F53" s="105"/>
      <c r="G53" s="102"/>
      <c r="H53" s="106"/>
      <c r="I53" s="99"/>
      <c r="J53" s="94"/>
      <c r="K53" s="94"/>
      <c r="L53" s="94"/>
      <c r="M53" s="96"/>
    </row>
    <row r="54" spans="1:13">
      <c r="A54" s="91"/>
      <c r="B54" s="92"/>
      <c r="C54" s="97"/>
      <c r="D54" s="91"/>
      <c r="E54" s="98"/>
      <c r="F54" s="100"/>
      <c r="G54" s="92"/>
      <c r="H54" s="93"/>
      <c r="I54" s="99"/>
      <c r="J54" s="94"/>
      <c r="K54" s="94"/>
      <c r="L54" s="94"/>
      <c r="M54" s="96"/>
    </row>
    <row r="55" spans="1:13">
      <c r="A55" s="91"/>
      <c r="B55" s="92"/>
      <c r="C55" s="97"/>
      <c r="D55" s="91"/>
      <c r="E55" s="98"/>
      <c r="F55" s="100"/>
      <c r="G55" s="92"/>
      <c r="H55" s="93"/>
      <c r="I55" s="99"/>
      <c r="J55" s="94"/>
      <c r="K55" s="94"/>
      <c r="L55" s="94"/>
      <c r="M55" s="96"/>
    </row>
    <row r="56" spans="1:13">
      <c r="A56" s="91"/>
      <c r="B56" s="92"/>
      <c r="C56" s="97"/>
      <c r="D56" s="91"/>
      <c r="E56" s="98"/>
      <c r="F56" s="100"/>
      <c r="G56" s="92"/>
      <c r="H56" s="93"/>
      <c r="I56" s="99"/>
      <c r="J56" s="94"/>
      <c r="K56" s="94"/>
      <c r="L56" s="94"/>
      <c r="M56" s="96"/>
    </row>
    <row r="57" spans="1:13">
      <c r="A57" s="91"/>
      <c r="B57" s="92"/>
      <c r="C57" s="97"/>
      <c r="D57" s="91"/>
      <c r="E57" s="98"/>
      <c r="F57" s="100"/>
      <c r="G57" s="92"/>
      <c r="H57" s="93"/>
      <c r="I57" s="99"/>
      <c r="J57" s="94"/>
      <c r="K57" s="94"/>
      <c r="L57" s="94"/>
      <c r="M57" s="96"/>
    </row>
    <row r="58" spans="1:13">
      <c r="A58" s="91"/>
      <c r="B58" s="92"/>
      <c r="C58" s="97"/>
      <c r="D58" s="91"/>
      <c r="E58" s="98"/>
      <c r="F58" s="100"/>
      <c r="G58" s="102"/>
      <c r="H58" s="93"/>
      <c r="I58" s="99"/>
      <c r="J58" s="94"/>
      <c r="K58" s="94"/>
      <c r="L58" s="94"/>
      <c r="M58" s="96"/>
    </row>
    <row r="59" spans="1:13">
      <c r="A59" s="91"/>
      <c r="B59" s="92"/>
      <c r="C59" s="97"/>
      <c r="D59" s="91"/>
      <c r="E59" s="98"/>
      <c r="F59" s="100"/>
      <c r="G59" s="92"/>
      <c r="H59" s="93"/>
      <c r="I59" s="99"/>
      <c r="J59" s="94"/>
      <c r="K59" s="94"/>
      <c r="L59" s="94"/>
      <c r="M59" s="96"/>
    </row>
    <row r="60" spans="1:13">
      <c r="A60" s="91"/>
      <c r="B60" s="92"/>
      <c r="C60" s="97"/>
      <c r="D60" s="91"/>
      <c r="E60" s="98"/>
      <c r="F60" s="100"/>
      <c r="G60" s="92"/>
      <c r="H60" s="93"/>
      <c r="I60" s="99"/>
      <c r="J60" s="94"/>
      <c r="K60" s="94"/>
      <c r="L60" s="94"/>
      <c r="M60" s="96"/>
    </row>
    <row r="61" spans="1:13">
      <c r="A61" s="91"/>
      <c r="B61" s="92"/>
      <c r="C61" s="97"/>
      <c r="D61" s="91"/>
      <c r="E61" s="98"/>
      <c r="F61" s="100"/>
      <c r="G61" s="92"/>
      <c r="H61" s="93"/>
      <c r="I61" s="99"/>
      <c r="J61" s="94"/>
      <c r="K61" s="94"/>
      <c r="L61" s="94"/>
      <c r="M61" s="96"/>
    </row>
    <row r="62" spans="1:13">
      <c r="A62" s="91"/>
      <c r="B62" s="92"/>
      <c r="C62" s="97"/>
      <c r="D62" s="91"/>
      <c r="E62" s="98"/>
      <c r="F62" s="100"/>
      <c r="G62" s="92"/>
      <c r="H62" s="93"/>
      <c r="I62" s="99"/>
      <c r="J62" s="94"/>
      <c r="K62" s="94"/>
      <c r="L62" s="94"/>
      <c r="M62" s="96"/>
    </row>
    <row r="63" spans="1:13">
      <c r="A63" s="91"/>
      <c r="B63" s="92"/>
      <c r="C63" s="97"/>
      <c r="D63" s="91"/>
      <c r="E63" s="98"/>
      <c r="F63" s="100"/>
      <c r="G63" s="92"/>
      <c r="H63" s="93"/>
      <c r="I63" s="99"/>
      <c r="J63" s="94"/>
      <c r="K63" s="94"/>
      <c r="L63" s="94"/>
      <c r="M63" s="96"/>
    </row>
    <row r="64" spans="1:13">
      <c r="A64" s="91"/>
      <c r="B64" s="92"/>
      <c r="C64" s="97"/>
      <c r="D64" s="91"/>
      <c r="E64" s="98"/>
      <c r="F64" s="100"/>
      <c r="G64" s="92"/>
      <c r="H64" s="93"/>
      <c r="I64" s="99"/>
      <c r="J64" s="94"/>
      <c r="K64" s="94"/>
      <c r="L64" s="94"/>
      <c r="M64" s="96"/>
    </row>
    <row r="65" spans="1:13">
      <c r="A65" s="91"/>
      <c r="B65" s="92"/>
      <c r="C65" s="97"/>
      <c r="D65" s="91"/>
      <c r="E65" s="98"/>
      <c r="F65" s="100"/>
      <c r="G65" s="92"/>
      <c r="H65" s="93"/>
      <c r="I65" s="99"/>
      <c r="J65" s="94"/>
      <c r="K65" s="94"/>
      <c r="L65" s="94"/>
      <c r="M65" s="96"/>
    </row>
    <row r="66" spans="1:13">
      <c r="A66" s="91"/>
      <c r="B66" s="92"/>
      <c r="C66" s="97"/>
      <c r="D66" s="91"/>
      <c r="E66" s="98"/>
      <c r="F66" s="100"/>
      <c r="G66" s="92"/>
      <c r="H66" s="93"/>
      <c r="I66" s="99"/>
      <c r="J66" s="94"/>
      <c r="K66" s="94"/>
      <c r="L66" s="94"/>
      <c r="M66" s="96"/>
    </row>
    <row r="67" spans="1:13">
      <c r="A67" s="91"/>
      <c r="B67" s="92"/>
      <c r="C67" s="97"/>
      <c r="D67" s="91"/>
      <c r="E67" s="98"/>
      <c r="F67" s="100"/>
      <c r="G67" s="92"/>
      <c r="H67" s="93"/>
      <c r="I67" s="99"/>
      <c r="J67" s="94"/>
      <c r="K67" s="94"/>
      <c r="L67" s="94"/>
      <c r="M67" s="96"/>
    </row>
    <row r="68" spans="1:13">
      <c r="A68" s="91"/>
      <c r="B68" s="92"/>
      <c r="C68" s="97"/>
      <c r="D68" s="91"/>
      <c r="E68" s="98"/>
      <c r="F68" s="100"/>
      <c r="G68" s="92"/>
      <c r="H68" s="93"/>
      <c r="I68" s="99"/>
      <c r="J68" s="94"/>
      <c r="K68" s="94"/>
      <c r="L68" s="94"/>
      <c r="M68" s="96"/>
    </row>
    <row r="69" spans="1:13">
      <c r="A69" s="91"/>
      <c r="B69" s="92"/>
      <c r="C69" s="97"/>
      <c r="D69" s="91"/>
      <c r="E69" s="98"/>
      <c r="F69" s="100"/>
      <c r="G69" s="92"/>
      <c r="H69" s="93"/>
      <c r="I69" s="99"/>
      <c r="J69" s="94"/>
      <c r="K69" s="94"/>
      <c r="L69" s="94"/>
      <c r="M69" s="96"/>
    </row>
    <row r="70" spans="1:13">
      <c r="A70" s="91"/>
      <c r="B70" s="92"/>
      <c r="C70" s="97"/>
      <c r="D70" s="91"/>
      <c r="E70" s="98"/>
      <c r="F70" s="100"/>
      <c r="G70" s="92"/>
      <c r="H70" s="93"/>
      <c r="I70" s="99"/>
      <c r="J70" s="94"/>
      <c r="K70" s="94"/>
      <c r="L70" s="94"/>
      <c r="M70" s="96"/>
    </row>
    <row r="71" spans="1:13">
      <c r="A71" s="91"/>
      <c r="B71" s="92"/>
      <c r="C71" s="97"/>
      <c r="D71" s="91"/>
      <c r="E71" s="98"/>
      <c r="F71" s="100"/>
      <c r="G71" s="92"/>
      <c r="H71" s="93"/>
      <c r="I71" s="99"/>
      <c r="J71" s="94"/>
      <c r="K71" s="94"/>
      <c r="L71" s="94"/>
      <c r="M71" s="96"/>
    </row>
    <row r="72" spans="1:13">
      <c r="A72" s="91"/>
      <c r="B72" s="92"/>
      <c r="C72" s="97"/>
      <c r="D72" s="91"/>
      <c r="E72" s="98"/>
      <c r="F72" s="100"/>
      <c r="G72" s="92"/>
      <c r="H72" s="93"/>
      <c r="I72" s="99"/>
      <c r="J72" s="94"/>
      <c r="K72" s="94"/>
      <c r="L72" s="94"/>
      <c r="M72" s="96"/>
    </row>
  </sheetData>
  <mergeCells count="9">
    <mergeCell ref="H11:H13"/>
    <mergeCell ref="I11:I13"/>
    <mergeCell ref="J11:L11"/>
    <mergeCell ref="M11:M13"/>
    <mergeCell ref="A11:A13"/>
    <mergeCell ref="B11:B13"/>
    <mergeCell ref="C11:C13"/>
    <mergeCell ref="D11:F11"/>
    <mergeCell ref="G11:G13"/>
  </mergeCells>
  <conditionalFormatting sqref="C11:C13">
    <cfRule type="duplicateValues" dxfId="0" priority="1" stopIfTrue="1"/>
  </conditionalFormatting>
  <dataValidations count="3">
    <dataValidation type="list" allowBlank="1" showInputMessage="1" showErrorMessage="1" sqref="H93:H143 H82:H87 H33:H73 H15:H31" xr:uid="{00000000-0002-0000-0500-000000000000}">
      <formula1>"Caracterización, Procedimiento, Formato, Manual, Instructivo, Plantilla"</formula1>
    </dataValidation>
    <dataValidation type="list" allowBlank="1" showInputMessage="1" showErrorMessage="1" sqref="A73:A151 A14:A67" xr:uid="{00000000-0002-0000-0500-000001000000}">
      <formula1>"Estratégico, Misional, Apoyo, Evaluación"</formula1>
    </dataValidation>
    <dataValidation type="list" allowBlank="1" showInputMessage="1" showErrorMessage="1" sqref="H74:H79" xr:uid="{00000000-0002-0000-0500-000002000000}">
      <formula1>"Caracterización, Procedimiento, Formato, Manual, Instructivo, Plantilla, lineamiento, Guía"</formula1>
    </dataValidation>
  </dataValidation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349"/>
  <sheetViews>
    <sheetView topLeftCell="C1" zoomScale="85" zoomScaleNormal="85" workbookViewId="0">
      <selection activeCell="B22" sqref="B22"/>
    </sheetView>
  </sheetViews>
  <sheetFormatPr baseColWidth="10" defaultRowHeight="11.25"/>
  <cols>
    <col min="1" max="1" width="63.85546875" style="184" customWidth="1"/>
    <col min="2" max="2" width="54.28515625" style="184" customWidth="1"/>
    <col min="3" max="4" width="11.42578125" style="185"/>
    <col min="5" max="5" width="47" style="186" customWidth="1"/>
    <col min="6" max="6" width="15" style="184" bestFit="1" customWidth="1"/>
    <col min="7" max="7" width="17.140625" style="187" customWidth="1"/>
    <col min="8" max="9" width="11.42578125" style="185" customWidth="1"/>
    <col min="10" max="10" width="20.7109375" style="188" customWidth="1"/>
    <col min="11" max="11" width="3.7109375" style="185" customWidth="1"/>
    <col min="12" max="12" width="2.140625" style="185" customWidth="1"/>
    <col min="13" max="13" width="4.85546875" style="185" customWidth="1"/>
    <col min="14" max="14" width="11.42578125" style="185" customWidth="1"/>
    <col min="15" max="15" width="11.42578125" style="188" hidden="1" customWidth="1"/>
    <col min="16" max="16" width="9" style="185" hidden="1" customWidth="1"/>
    <col min="17" max="17" width="6.42578125" style="185" hidden="1" customWidth="1"/>
    <col min="18" max="18" width="15.85546875" style="188" customWidth="1"/>
    <col min="19" max="20" width="8.85546875" style="185" customWidth="1"/>
    <col min="21" max="16384" width="11.42578125" style="179"/>
  </cols>
  <sheetData>
    <row r="1" spans="1:20" ht="34.5" customHeight="1">
      <c r="A1" s="238" t="s">
        <v>686</v>
      </c>
      <c r="B1" s="189"/>
      <c r="C1" s="238" t="s">
        <v>687</v>
      </c>
      <c r="D1" s="234" t="s">
        <v>544</v>
      </c>
      <c r="E1" s="239" t="s">
        <v>688</v>
      </c>
      <c r="F1" s="170"/>
      <c r="G1" s="171" t="s">
        <v>689</v>
      </c>
      <c r="H1" s="236" t="s">
        <v>689</v>
      </c>
      <c r="I1" s="236"/>
      <c r="J1" s="172" t="s">
        <v>690</v>
      </c>
      <c r="K1" s="236" t="s">
        <v>690</v>
      </c>
      <c r="L1" s="236"/>
      <c r="M1" s="236"/>
      <c r="N1" s="236"/>
      <c r="O1" s="172" t="s">
        <v>691</v>
      </c>
      <c r="P1" s="234" t="s">
        <v>691</v>
      </c>
      <c r="Q1" s="234"/>
      <c r="R1" s="173" t="s">
        <v>692</v>
      </c>
      <c r="S1" s="235" t="s">
        <v>692</v>
      </c>
      <c r="T1" s="235"/>
    </row>
    <row r="2" spans="1:20">
      <c r="A2" s="238"/>
      <c r="B2" s="189"/>
      <c r="C2" s="238"/>
      <c r="D2" s="234"/>
      <c r="E2" s="240"/>
      <c r="F2" s="174"/>
      <c r="G2" s="175"/>
      <c r="H2" s="236" t="s">
        <v>693</v>
      </c>
      <c r="I2" s="236" t="s">
        <v>694</v>
      </c>
      <c r="J2" s="172"/>
      <c r="K2" s="236" t="s">
        <v>695</v>
      </c>
      <c r="L2" s="236" t="s">
        <v>696</v>
      </c>
      <c r="M2" s="236" t="s">
        <v>697</v>
      </c>
      <c r="N2" s="236" t="s">
        <v>698</v>
      </c>
      <c r="O2" s="172"/>
      <c r="P2" s="234"/>
      <c r="Q2" s="234"/>
      <c r="R2" s="173"/>
      <c r="S2" s="235"/>
      <c r="T2" s="235"/>
    </row>
    <row r="3" spans="1:20">
      <c r="A3" s="238"/>
      <c r="B3" s="189"/>
      <c r="C3" s="238"/>
      <c r="D3" s="234"/>
      <c r="E3" s="240"/>
      <c r="F3" s="174"/>
      <c r="G3" s="175"/>
      <c r="H3" s="237"/>
      <c r="I3" s="237"/>
      <c r="J3" s="176"/>
      <c r="K3" s="237"/>
      <c r="L3" s="237"/>
      <c r="M3" s="237"/>
      <c r="N3" s="237"/>
      <c r="O3" s="176"/>
      <c r="P3" s="177" t="s">
        <v>699</v>
      </c>
      <c r="Q3" s="177" t="s">
        <v>127</v>
      </c>
      <c r="R3" s="178"/>
      <c r="S3" s="177" t="s">
        <v>700</v>
      </c>
      <c r="T3" s="177" t="s">
        <v>701</v>
      </c>
    </row>
    <row r="4" spans="1:20">
      <c r="A4" s="180"/>
      <c r="B4" s="180"/>
      <c r="C4" s="181"/>
      <c r="D4" s="181"/>
      <c r="E4" s="174"/>
      <c r="F4" s="180">
        <v>1</v>
      </c>
      <c r="G4" s="182">
        <v>2</v>
      </c>
      <c r="H4" s="181">
        <v>3</v>
      </c>
      <c r="I4" s="181">
        <v>4</v>
      </c>
      <c r="J4" s="183">
        <v>5</v>
      </c>
      <c r="K4" s="181">
        <v>6</v>
      </c>
      <c r="L4" s="181">
        <v>7</v>
      </c>
      <c r="M4" s="181">
        <v>8</v>
      </c>
      <c r="N4" s="181">
        <v>9</v>
      </c>
      <c r="O4" s="183">
        <v>10</v>
      </c>
      <c r="P4" s="181">
        <v>11</v>
      </c>
      <c r="Q4" s="181">
        <v>12</v>
      </c>
      <c r="R4" s="183">
        <v>13</v>
      </c>
      <c r="S4" s="181">
        <v>14</v>
      </c>
      <c r="T4" s="181">
        <v>15</v>
      </c>
    </row>
    <row r="5" spans="1:20">
      <c r="A5" s="156" t="s">
        <v>1144</v>
      </c>
      <c r="B5" s="156" t="str">
        <f>CONCATENATE(A5,E5)</f>
        <v>DESPACHO DEL MINISTRODISCURSOS</v>
      </c>
      <c r="C5" s="158">
        <v>70000</v>
      </c>
      <c r="D5" s="159">
        <v>22</v>
      </c>
      <c r="E5" s="174" t="s">
        <v>708</v>
      </c>
      <c r="F5" s="180" t="str">
        <f>CONCATENATE(C5,"-",D5)</f>
        <v>70000-22</v>
      </c>
      <c r="G5" s="182" t="str">
        <f t="shared" ref="G5:G68" si="0">CONCATENATE("AG"," -", H5,"--","AC -", I5)</f>
        <v>AG -3--AC -8</v>
      </c>
      <c r="H5" s="181">
        <v>3</v>
      </c>
      <c r="I5" s="181">
        <v>8</v>
      </c>
      <c r="J5" s="183" t="str">
        <f>CONCATENATE(K5,"- ",L5,"- ",M5,"- ",N5,)</f>
        <v xml:space="preserve">CT- - M- </v>
      </c>
      <c r="K5" s="181" t="s">
        <v>695</v>
      </c>
      <c r="L5" s="181"/>
      <c r="M5" s="181" t="s">
        <v>705</v>
      </c>
      <c r="N5" s="181"/>
      <c r="O5" s="183" t="str">
        <f>CONCATENATE(P5,"  ",Q5)</f>
        <v xml:space="preserve">O  </v>
      </c>
      <c r="P5" s="181" t="s">
        <v>699</v>
      </c>
      <c r="Q5" s="181"/>
      <c r="R5" s="183" t="str">
        <f>CONCATENATE(S5,"   ",T5)</f>
        <v xml:space="preserve">F   </v>
      </c>
      <c r="S5" s="181" t="s">
        <v>557</v>
      </c>
      <c r="T5" s="181"/>
    </row>
    <row r="6" spans="1:20" ht="22.5">
      <c r="A6" s="156" t="s">
        <v>1144</v>
      </c>
      <c r="B6" s="156" t="str">
        <f t="shared" ref="B6:B69" si="1">CONCATENATE(A6,E6)</f>
        <v>DESPACHO DEL MINISTROESTUDIOS TÉCNICOS PARA PROYECTOS NORMATIVOS</v>
      </c>
      <c r="C6" s="158">
        <v>70000</v>
      </c>
      <c r="D6" s="159">
        <v>25.3</v>
      </c>
      <c r="E6" s="163" t="s">
        <v>1362</v>
      </c>
      <c r="F6" s="180" t="str">
        <f>CONCATENATE(C6,"-",D6)</f>
        <v>70000-25.3</v>
      </c>
      <c r="G6" s="182" t="str">
        <f t="shared" si="0"/>
        <v>AG -3--AC -8</v>
      </c>
      <c r="H6" s="181">
        <v>3</v>
      </c>
      <c r="I6" s="181">
        <v>8</v>
      </c>
      <c r="J6" s="183" t="str">
        <f t="shared" ref="J6:J69" si="2">CONCATENATE(K6,"- ",L6,"- ",M6,"- ",N6,)</f>
        <v xml:space="preserve">CT- - M- </v>
      </c>
      <c r="K6" s="181" t="s">
        <v>695</v>
      </c>
      <c r="L6" s="181"/>
      <c r="M6" s="181" t="s">
        <v>705</v>
      </c>
      <c r="N6" s="181"/>
      <c r="O6" s="183" t="str">
        <f t="shared" ref="O6:O69" si="3">CONCATENATE(P6,"  ",Q6)</f>
        <v xml:space="preserve">O  </v>
      </c>
      <c r="P6" s="181" t="s">
        <v>699</v>
      </c>
      <c r="Q6" s="181"/>
      <c r="R6" s="183" t="str">
        <f>CONCATENATE(S6,"   ",T6)</f>
        <v xml:space="preserve">F   </v>
      </c>
      <c r="S6" s="181" t="s">
        <v>557</v>
      </c>
      <c r="T6" s="181"/>
    </row>
    <row r="7" spans="1:20">
      <c r="A7" s="156" t="s">
        <v>1144</v>
      </c>
      <c r="B7" s="156" t="str">
        <f t="shared" si="1"/>
        <v>DESPACHO DEL MINISTROINFORMES A ENTES DE CONTROL</v>
      </c>
      <c r="C7" s="158">
        <v>70000</v>
      </c>
      <c r="D7" s="159">
        <v>3.4</v>
      </c>
      <c r="E7" s="163" t="s">
        <v>1363</v>
      </c>
      <c r="F7" s="180" t="str">
        <f>CONCATENATE(C7,"-",D7)</f>
        <v>70000-3.4</v>
      </c>
      <c r="G7" s="182" t="str">
        <f t="shared" si="0"/>
        <v>AG -3--AC -8</v>
      </c>
      <c r="H7" s="181">
        <v>3</v>
      </c>
      <c r="I7" s="181">
        <v>8</v>
      </c>
      <c r="J7" s="183" t="str">
        <f t="shared" si="2"/>
        <v xml:space="preserve">- E- - </v>
      </c>
      <c r="K7" s="181"/>
      <c r="L7" s="181" t="s">
        <v>696</v>
      </c>
      <c r="M7" s="181"/>
      <c r="N7" s="181"/>
      <c r="O7" s="183" t="str">
        <f t="shared" si="3"/>
        <v xml:space="preserve">O  </v>
      </c>
      <c r="P7" s="181" t="s">
        <v>699</v>
      </c>
      <c r="Q7" s="181"/>
      <c r="R7" s="183" t="str">
        <f>CONCATENATE(S7,"   ",T7)</f>
        <v xml:space="preserve">F   </v>
      </c>
      <c r="S7" s="181" t="s">
        <v>557</v>
      </c>
      <c r="T7" s="181"/>
    </row>
    <row r="8" spans="1:20">
      <c r="A8" s="156" t="s">
        <v>1144</v>
      </c>
      <c r="B8" s="156" t="str">
        <f t="shared" si="1"/>
        <v>DESPACHO DEL MINISTROPONENCIAS DE CONTROL POLÍTICO</v>
      </c>
      <c r="C8" s="158">
        <v>70000</v>
      </c>
      <c r="D8" s="159">
        <v>48</v>
      </c>
      <c r="E8" s="174" t="s">
        <v>1346</v>
      </c>
      <c r="F8" s="180" t="str">
        <f>CONCATENATE(C8,"-",D8)</f>
        <v>70000-48</v>
      </c>
      <c r="G8" s="182" t="str">
        <f t="shared" si="0"/>
        <v>AG -3--AC -8</v>
      </c>
      <c r="H8" s="181">
        <v>3</v>
      </c>
      <c r="I8" s="181">
        <v>8</v>
      </c>
      <c r="J8" s="183" t="str">
        <f t="shared" si="2"/>
        <v xml:space="preserve">CT- - M- </v>
      </c>
      <c r="K8" s="181" t="s">
        <v>695</v>
      </c>
      <c r="L8" s="181"/>
      <c r="M8" s="181" t="s">
        <v>705</v>
      </c>
      <c r="N8" s="181"/>
      <c r="O8" s="183" t="str">
        <f t="shared" si="3"/>
        <v xml:space="preserve">  </v>
      </c>
      <c r="P8" s="181"/>
      <c r="Q8" s="181"/>
      <c r="R8" s="183" t="str">
        <f>CONCATENATE(S8,"   ",T8)</f>
        <v xml:space="preserve">F   </v>
      </c>
      <c r="S8" s="181" t="s">
        <v>557</v>
      </c>
      <c r="T8" s="181"/>
    </row>
    <row r="9" spans="1:20" ht="22.5">
      <c r="A9" s="156" t="s">
        <v>1144</v>
      </c>
      <c r="B9" s="156" t="str">
        <f t="shared" si="1"/>
        <v xml:space="preserve">DESPACHO DEL MINISTROPROCESOS DE ATENCIÓN LEGISLATIVA ESPECIALIZADA </v>
      </c>
      <c r="C9" s="158">
        <v>70000</v>
      </c>
      <c r="D9" s="159">
        <v>49.7</v>
      </c>
      <c r="E9" s="163" t="s">
        <v>1364</v>
      </c>
      <c r="F9" s="180" t="str">
        <f>CONCATENATE(C9,"-",D9)</f>
        <v>70000-49.7</v>
      </c>
      <c r="G9" s="182" t="str">
        <f t="shared" si="0"/>
        <v>AG -3--AC -8</v>
      </c>
      <c r="H9" s="181">
        <v>3</v>
      </c>
      <c r="I9" s="181">
        <v>8</v>
      </c>
      <c r="J9" s="183" t="str">
        <f t="shared" si="2"/>
        <v xml:space="preserve">CT- - M- </v>
      </c>
      <c r="K9" s="181" t="s">
        <v>695</v>
      </c>
      <c r="L9" s="181"/>
      <c r="M9" s="181" t="s">
        <v>705</v>
      </c>
      <c r="N9" s="181"/>
      <c r="O9" s="183" t="str">
        <f t="shared" si="3"/>
        <v xml:space="preserve">O  </v>
      </c>
      <c r="P9" s="181" t="s">
        <v>699</v>
      </c>
      <c r="Q9" s="181"/>
      <c r="R9" s="183" t="str">
        <f>CONCATENATE(S9,"   ",T9)</f>
        <v xml:space="preserve">F   </v>
      </c>
      <c r="S9" s="181" t="s">
        <v>557</v>
      </c>
      <c r="T9" s="181"/>
    </row>
    <row r="10" spans="1:20">
      <c r="A10" s="156"/>
      <c r="B10" s="156" t="str">
        <f t="shared" si="1"/>
        <v/>
      </c>
      <c r="C10" s="158"/>
      <c r="D10" s="159"/>
      <c r="E10" s="174"/>
      <c r="F10" s="180"/>
      <c r="G10" s="182" t="str">
        <f t="shared" si="0"/>
        <v>AG ---AC -</v>
      </c>
      <c r="H10" s="181"/>
      <c r="I10" s="181"/>
      <c r="J10" s="183" t="str">
        <f t="shared" si="2"/>
        <v xml:space="preserve">- - - </v>
      </c>
      <c r="K10" s="181"/>
      <c r="L10" s="181"/>
      <c r="M10" s="181"/>
      <c r="N10" s="181"/>
      <c r="O10" s="183" t="str">
        <f t="shared" si="3"/>
        <v xml:space="preserve">  </v>
      </c>
      <c r="P10" s="181"/>
      <c r="Q10" s="181"/>
      <c r="R10" s="183" t="str">
        <f t="shared" ref="R10:R69" si="4">CONCATENATE(S10,"   ",T10)</f>
        <v xml:space="preserve">   </v>
      </c>
      <c r="S10" s="181"/>
      <c r="T10" s="181"/>
    </row>
    <row r="11" spans="1:20">
      <c r="A11" s="156" t="s">
        <v>67</v>
      </c>
      <c r="B11" s="156" t="str">
        <f t="shared" si="1"/>
        <v>Grupo de Comunicaciones EstratégicasDERECHOS DE PETICIÓN</v>
      </c>
      <c r="C11" s="158">
        <v>70001</v>
      </c>
      <c r="D11" s="159">
        <v>21</v>
      </c>
      <c r="E11" s="174" t="s">
        <v>723</v>
      </c>
      <c r="F11" s="180" t="str">
        <f t="shared" ref="F11:F74" si="5">CONCATENATE(C11,"-",D11)</f>
        <v>70001-21</v>
      </c>
      <c r="G11" s="182" t="str">
        <f t="shared" si="0"/>
        <v>AG -3--AC -18</v>
      </c>
      <c r="H11" s="181">
        <v>3</v>
      </c>
      <c r="I11" s="181">
        <v>18</v>
      </c>
      <c r="J11" s="183" t="str">
        <f t="shared" si="2"/>
        <v>- - M- S</v>
      </c>
      <c r="K11" s="181"/>
      <c r="L11" s="181"/>
      <c r="M11" s="181" t="s">
        <v>705</v>
      </c>
      <c r="N11" s="181" t="s">
        <v>698</v>
      </c>
      <c r="O11" s="183" t="str">
        <f t="shared" si="3"/>
        <v xml:space="preserve">O  </v>
      </c>
      <c r="P11" s="181" t="s">
        <v>699</v>
      </c>
      <c r="Q11" s="181"/>
      <c r="R11" s="183" t="str">
        <f t="shared" si="4"/>
        <v xml:space="preserve">F   </v>
      </c>
      <c r="S11" s="181" t="s">
        <v>557</v>
      </c>
      <c r="T11" s="181"/>
    </row>
    <row r="12" spans="1:20" ht="22.5">
      <c r="A12" s="156" t="s">
        <v>67</v>
      </c>
      <c r="B12" s="156" t="str">
        <f t="shared" si="1"/>
        <v>Grupo de Comunicaciones EstratégicasINFORME DE SEGUIMIENTO A MEDIOS DE COMUNICACIÓN</v>
      </c>
      <c r="C12" s="158">
        <v>70001</v>
      </c>
      <c r="D12" s="159">
        <v>3.3</v>
      </c>
      <c r="E12" s="163" t="s">
        <v>1365</v>
      </c>
      <c r="F12" s="180" t="str">
        <f t="shared" si="5"/>
        <v>70001-3.3</v>
      </c>
      <c r="G12" s="182" t="str">
        <f t="shared" si="0"/>
        <v>AG -3--AC -2</v>
      </c>
      <c r="H12" s="181">
        <v>3</v>
      </c>
      <c r="I12" s="181">
        <v>2</v>
      </c>
      <c r="J12" s="183" t="str">
        <f t="shared" si="2"/>
        <v xml:space="preserve">- E- - </v>
      </c>
      <c r="K12" s="181"/>
      <c r="L12" s="181" t="s">
        <v>696</v>
      </c>
      <c r="M12" s="181"/>
      <c r="N12" s="181"/>
      <c r="O12" s="183" t="str">
        <f t="shared" si="3"/>
        <v xml:space="preserve">  </v>
      </c>
      <c r="P12" s="181"/>
      <c r="Q12" s="181"/>
      <c r="R12" s="183" t="str">
        <f t="shared" si="4"/>
        <v xml:space="preserve">F   </v>
      </c>
      <c r="S12" s="181" t="s">
        <v>557</v>
      </c>
      <c r="T12" s="181"/>
    </row>
    <row r="13" spans="1:20">
      <c r="A13" s="156" t="s">
        <v>67</v>
      </c>
      <c r="B13" s="156" t="str">
        <f t="shared" si="1"/>
        <v>Grupo de Comunicaciones EstratégicasINFORMES DE GESTIÓN</v>
      </c>
      <c r="C13" s="158">
        <v>70001</v>
      </c>
      <c r="D13" s="159">
        <v>3.13</v>
      </c>
      <c r="E13" s="163" t="s">
        <v>1366</v>
      </c>
      <c r="F13" s="180" t="str">
        <f t="shared" si="5"/>
        <v>70001-3.13</v>
      </c>
      <c r="G13" s="182" t="str">
        <f t="shared" si="0"/>
        <v>AG -3--AC -</v>
      </c>
      <c r="H13" s="181">
        <v>3</v>
      </c>
      <c r="I13" s="181"/>
      <c r="J13" s="183" t="str">
        <f t="shared" si="2"/>
        <v xml:space="preserve">- E- - </v>
      </c>
      <c r="K13" s="181"/>
      <c r="L13" s="181" t="s">
        <v>696</v>
      </c>
      <c r="M13" s="181"/>
      <c r="N13" s="181"/>
      <c r="O13" s="183" t="str">
        <f t="shared" si="3"/>
        <v xml:space="preserve">  </v>
      </c>
      <c r="P13" s="181"/>
      <c r="Q13" s="181"/>
      <c r="R13" s="183" t="str">
        <f t="shared" si="4"/>
        <v xml:space="preserve">F   </v>
      </c>
      <c r="S13" s="181" t="s">
        <v>557</v>
      </c>
      <c r="T13" s="181"/>
    </row>
    <row r="14" spans="1:20">
      <c r="A14" s="156" t="s">
        <v>67</v>
      </c>
      <c r="B14" s="156" t="str">
        <f t="shared" si="1"/>
        <v>Grupo de Comunicaciones EstratégicasPROGRAMA DE PUBLICACIONES</v>
      </c>
      <c r="C14" s="158">
        <v>70001</v>
      </c>
      <c r="D14" s="159">
        <v>51.4</v>
      </c>
      <c r="E14" s="163" t="s">
        <v>1367</v>
      </c>
      <c r="F14" s="180" t="str">
        <f t="shared" si="5"/>
        <v>70001-51.4</v>
      </c>
      <c r="G14" s="182" t="str">
        <f t="shared" si="0"/>
        <v>AG -3--AC -4</v>
      </c>
      <c r="H14" s="181">
        <v>3</v>
      </c>
      <c r="I14" s="181">
        <v>4</v>
      </c>
      <c r="J14" s="183" t="str">
        <f t="shared" si="2"/>
        <v>- - M- S</v>
      </c>
      <c r="K14" s="181"/>
      <c r="L14" s="181"/>
      <c r="M14" s="181" t="s">
        <v>705</v>
      </c>
      <c r="N14" s="181" t="s">
        <v>698</v>
      </c>
      <c r="O14" s="183" t="str">
        <f t="shared" si="3"/>
        <v xml:space="preserve">O  </v>
      </c>
      <c r="P14" s="181" t="s">
        <v>699</v>
      </c>
      <c r="Q14" s="181"/>
      <c r="R14" s="183" t="str">
        <f t="shared" si="4"/>
        <v>F   D</v>
      </c>
      <c r="S14" s="181" t="s">
        <v>557</v>
      </c>
      <c r="T14" s="181" t="s">
        <v>128</v>
      </c>
    </row>
    <row r="15" spans="1:20">
      <c r="A15" s="156" t="s">
        <v>67</v>
      </c>
      <c r="B15" s="156" t="str">
        <f t="shared" si="1"/>
        <v>Grupo de Comunicaciones EstratégicasREGISTROS AUDIOVISUALES</v>
      </c>
      <c r="C15" s="158">
        <v>70001</v>
      </c>
      <c r="D15" s="159">
        <v>55.1</v>
      </c>
      <c r="E15" s="163" t="s">
        <v>1368</v>
      </c>
      <c r="F15" s="180" t="str">
        <f t="shared" si="5"/>
        <v>70001-55.1</v>
      </c>
      <c r="G15" s="182" t="str">
        <f t="shared" si="0"/>
        <v>AG -3--AC -9</v>
      </c>
      <c r="H15" s="181">
        <v>3</v>
      </c>
      <c r="I15" s="181">
        <v>9</v>
      </c>
      <c r="J15" s="183" t="str">
        <f t="shared" si="2"/>
        <v xml:space="preserve">CT- - M- </v>
      </c>
      <c r="K15" s="181" t="s">
        <v>695</v>
      </c>
      <c r="L15" s="181"/>
      <c r="M15" s="181" t="s">
        <v>705</v>
      </c>
      <c r="N15" s="181"/>
      <c r="O15" s="183" t="str">
        <f t="shared" si="3"/>
        <v xml:space="preserve">O  </v>
      </c>
      <c r="P15" s="181" t="s">
        <v>699</v>
      </c>
      <c r="Q15" s="181"/>
      <c r="R15" s="183" t="str">
        <f t="shared" si="4"/>
        <v xml:space="preserve">   D</v>
      </c>
      <c r="S15" s="181"/>
      <c r="T15" s="181" t="s">
        <v>128</v>
      </c>
    </row>
    <row r="16" spans="1:20">
      <c r="A16" s="156"/>
      <c r="B16" s="156" t="str">
        <f t="shared" si="1"/>
        <v/>
      </c>
      <c r="C16" s="158"/>
      <c r="D16" s="159"/>
      <c r="E16" s="174"/>
      <c r="F16" s="180" t="str">
        <f t="shared" si="5"/>
        <v>-</v>
      </c>
      <c r="G16" s="182" t="str">
        <f t="shared" si="0"/>
        <v>AG ---AC -</v>
      </c>
      <c r="H16" s="181"/>
      <c r="I16" s="181"/>
      <c r="J16" s="183" t="str">
        <f t="shared" si="2"/>
        <v xml:space="preserve">- - - </v>
      </c>
      <c r="K16" s="181"/>
      <c r="L16" s="181"/>
      <c r="M16" s="181"/>
      <c r="N16" s="181"/>
      <c r="O16" s="183" t="str">
        <f t="shared" si="3"/>
        <v xml:space="preserve">  </v>
      </c>
      <c r="P16" s="181"/>
      <c r="Q16" s="181"/>
      <c r="R16" s="183" t="str">
        <f t="shared" si="4"/>
        <v xml:space="preserve">   </v>
      </c>
      <c r="S16" s="181"/>
      <c r="T16" s="181"/>
    </row>
    <row r="17" spans="1:20">
      <c r="A17" s="156" t="s">
        <v>1145</v>
      </c>
      <c r="B17" s="156" t="str">
        <f t="shared" si="1"/>
        <v>OFICINA ASESORA JURÍDICADERECHOS DE PETICIÓN</v>
      </c>
      <c r="C17" s="159">
        <v>70100</v>
      </c>
      <c r="D17" s="159">
        <v>21</v>
      </c>
      <c r="E17" s="174" t="s">
        <v>723</v>
      </c>
      <c r="F17" s="180" t="str">
        <f t="shared" si="5"/>
        <v>70100-21</v>
      </c>
      <c r="G17" s="182" t="str">
        <f t="shared" si="0"/>
        <v>AG -3--AC -18</v>
      </c>
      <c r="H17" s="181">
        <v>3</v>
      </c>
      <c r="I17" s="181">
        <v>18</v>
      </c>
      <c r="J17" s="183" t="str">
        <f t="shared" si="2"/>
        <v>- - M- S</v>
      </c>
      <c r="K17" s="181"/>
      <c r="L17" s="181"/>
      <c r="M17" s="181" t="s">
        <v>705</v>
      </c>
      <c r="N17" s="181" t="s">
        <v>698</v>
      </c>
      <c r="O17" s="183" t="str">
        <f t="shared" si="3"/>
        <v xml:space="preserve">O  </v>
      </c>
      <c r="P17" s="181" t="s">
        <v>699</v>
      </c>
      <c r="Q17" s="181"/>
      <c r="R17" s="183" t="str">
        <f t="shared" si="4"/>
        <v xml:space="preserve">F   </v>
      </c>
      <c r="S17" s="181" t="s">
        <v>557</v>
      </c>
      <c r="T17" s="181"/>
    </row>
    <row r="18" spans="1:20">
      <c r="A18" s="156" t="s">
        <v>1145</v>
      </c>
      <c r="B18" s="156" t="str">
        <f t="shared" si="1"/>
        <v>OFICINA ASESORA JURÍDICAINFORMES DE GESTIÓN</v>
      </c>
      <c r="C18" s="159">
        <v>70100</v>
      </c>
      <c r="D18" s="159">
        <v>3.13</v>
      </c>
      <c r="E18" s="163" t="s">
        <v>1366</v>
      </c>
      <c r="F18" s="180" t="str">
        <f t="shared" si="5"/>
        <v>70100-3.13</v>
      </c>
      <c r="G18" s="182" t="str">
        <f t="shared" si="0"/>
        <v>AG -3--AC -</v>
      </c>
      <c r="H18" s="181">
        <v>3</v>
      </c>
      <c r="I18" s="181"/>
      <c r="J18" s="183" t="str">
        <f t="shared" si="2"/>
        <v xml:space="preserve">- E- - </v>
      </c>
      <c r="K18" s="181"/>
      <c r="L18" s="181" t="s">
        <v>696</v>
      </c>
      <c r="M18" s="181"/>
      <c r="N18" s="181"/>
      <c r="O18" s="183" t="str">
        <f t="shared" si="3"/>
        <v xml:space="preserve">  </v>
      </c>
      <c r="P18" s="181"/>
      <c r="Q18" s="181"/>
      <c r="R18" s="183" t="str">
        <f t="shared" si="4"/>
        <v xml:space="preserve">F   </v>
      </c>
      <c r="S18" s="181" t="s">
        <v>557</v>
      </c>
      <c r="T18" s="181"/>
    </row>
    <row r="19" spans="1:20">
      <c r="A19" s="156"/>
      <c r="B19" s="156" t="str">
        <f t="shared" si="1"/>
        <v/>
      </c>
      <c r="C19" s="159"/>
      <c r="D19" s="159"/>
      <c r="E19" s="174"/>
      <c r="F19" s="180" t="str">
        <f t="shared" si="5"/>
        <v>-</v>
      </c>
      <c r="G19" s="182" t="str">
        <f t="shared" si="0"/>
        <v>AG ---AC -</v>
      </c>
      <c r="H19" s="181"/>
      <c r="I19" s="181"/>
      <c r="J19" s="183" t="str">
        <f t="shared" si="2"/>
        <v xml:space="preserve">- - - </v>
      </c>
      <c r="K19" s="181"/>
      <c r="L19" s="181"/>
      <c r="M19" s="181"/>
      <c r="N19" s="181"/>
      <c r="O19" s="183" t="str">
        <f t="shared" si="3"/>
        <v xml:space="preserve">O  </v>
      </c>
      <c r="P19" s="181" t="s">
        <v>699</v>
      </c>
      <c r="Q19" s="181"/>
      <c r="R19" s="183" t="str">
        <f t="shared" si="4"/>
        <v xml:space="preserve">   </v>
      </c>
      <c r="S19" s="181"/>
      <c r="T19" s="181"/>
    </row>
    <row r="20" spans="1:20">
      <c r="A20" s="156" t="s">
        <v>1146</v>
      </c>
      <c r="B20" s="156" t="str">
        <f t="shared" si="1"/>
        <v>GRUPO DE ACCIONES CONSTITUCIONALESACCIONES DE CUMPLIMIENTO</v>
      </c>
      <c r="C20" s="159">
        <v>70101</v>
      </c>
      <c r="D20" s="159">
        <v>1.1000000000000001</v>
      </c>
      <c r="E20" s="162" t="s">
        <v>1369</v>
      </c>
      <c r="F20" s="180" t="str">
        <f t="shared" si="5"/>
        <v>70101-1.1</v>
      </c>
      <c r="G20" s="182" t="str">
        <f t="shared" si="0"/>
        <v>AG -3--AC -18</v>
      </c>
      <c r="H20" s="181">
        <v>3</v>
      </c>
      <c r="I20" s="181">
        <v>18</v>
      </c>
      <c r="J20" s="183" t="str">
        <f t="shared" si="2"/>
        <v>- - M- S</v>
      </c>
      <c r="K20" s="181"/>
      <c r="L20" s="181"/>
      <c r="M20" s="181" t="s">
        <v>705</v>
      </c>
      <c r="N20" s="181" t="s">
        <v>698</v>
      </c>
      <c r="O20" s="183" t="str">
        <f t="shared" si="3"/>
        <v xml:space="preserve">O  </v>
      </c>
      <c r="P20" s="181" t="s">
        <v>699</v>
      </c>
      <c r="Q20" s="181"/>
      <c r="R20" s="183" t="str">
        <f t="shared" si="4"/>
        <v xml:space="preserve">F   </v>
      </c>
      <c r="S20" s="181" t="s">
        <v>557</v>
      </c>
      <c r="T20" s="181"/>
    </row>
    <row r="21" spans="1:20">
      <c r="A21" s="156" t="s">
        <v>1146</v>
      </c>
      <c r="B21" s="156" t="str">
        <f t="shared" si="1"/>
        <v>GRUPO DE ACCIONES CONSTITUCIONALESACCIONES DE GRUPO</v>
      </c>
      <c r="C21" s="159">
        <v>70101</v>
      </c>
      <c r="D21" s="159">
        <v>1.2</v>
      </c>
      <c r="E21" s="162" t="s">
        <v>1370</v>
      </c>
      <c r="F21" s="180" t="str">
        <f t="shared" si="5"/>
        <v>70101-1.2</v>
      </c>
      <c r="G21" s="182" t="str">
        <f t="shared" si="0"/>
        <v>AG -3--AC -18</v>
      </c>
      <c r="H21" s="181">
        <v>3</v>
      </c>
      <c r="I21" s="181">
        <v>18</v>
      </c>
      <c r="J21" s="183" t="str">
        <f t="shared" si="2"/>
        <v>- - M- S</v>
      </c>
      <c r="K21" s="181"/>
      <c r="L21" s="181"/>
      <c r="M21" s="181" t="s">
        <v>705</v>
      </c>
      <c r="N21" s="181" t="s">
        <v>698</v>
      </c>
      <c r="O21" s="183" t="str">
        <f t="shared" si="3"/>
        <v xml:space="preserve">O  </v>
      </c>
      <c r="P21" s="181" t="s">
        <v>699</v>
      </c>
      <c r="Q21" s="181"/>
      <c r="R21" s="183" t="str">
        <f t="shared" si="4"/>
        <v xml:space="preserve">F   </v>
      </c>
      <c r="S21" s="181" t="s">
        <v>557</v>
      </c>
      <c r="T21" s="181"/>
    </row>
    <row r="22" spans="1:20" ht="22.5">
      <c r="A22" s="156" t="s">
        <v>1146</v>
      </c>
      <c r="B22" s="156" t="str">
        <f t="shared" si="1"/>
        <v>GRUPO DE ACCIONES CONSTITUCIONALESACCIONES DE INCONSTITUCIONALIDAD</v>
      </c>
      <c r="C22" s="159">
        <v>70101</v>
      </c>
      <c r="D22" s="159">
        <v>1.3</v>
      </c>
      <c r="E22" s="162" t="s">
        <v>1371</v>
      </c>
      <c r="F22" s="180" t="str">
        <f t="shared" si="5"/>
        <v>70101-1.3</v>
      </c>
      <c r="G22" s="182" t="str">
        <f t="shared" si="0"/>
        <v>AG -3--AC -18</v>
      </c>
      <c r="H22" s="181">
        <v>3</v>
      </c>
      <c r="I22" s="181">
        <v>18</v>
      </c>
      <c r="J22" s="183" t="str">
        <f t="shared" si="2"/>
        <v>- - M- S</v>
      </c>
      <c r="K22" s="181"/>
      <c r="L22" s="181"/>
      <c r="M22" s="181" t="s">
        <v>705</v>
      </c>
      <c r="N22" s="181" t="s">
        <v>698</v>
      </c>
      <c r="O22" s="183" t="str">
        <f t="shared" si="3"/>
        <v xml:space="preserve">  </v>
      </c>
      <c r="P22" s="181"/>
      <c r="Q22" s="181"/>
      <c r="R22" s="183" t="str">
        <f t="shared" si="4"/>
        <v xml:space="preserve">F   </v>
      </c>
      <c r="S22" s="181" t="s">
        <v>557</v>
      </c>
      <c r="T22" s="181"/>
    </row>
    <row r="23" spans="1:20" ht="22.5">
      <c r="A23" s="156" t="s">
        <v>1146</v>
      </c>
      <c r="B23" s="156" t="str">
        <f t="shared" si="1"/>
        <v>GRUPO DE ACCIONES CONSTITUCIONALESACCIONES DE NULIDAD POR INCONSTITUCIONALIDAD</v>
      </c>
      <c r="C23" s="159">
        <v>70101</v>
      </c>
      <c r="D23" s="159">
        <v>1.4</v>
      </c>
      <c r="E23" s="162" t="s">
        <v>1372</v>
      </c>
      <c r="F23" s="180" t="str">
        <f t="shared" si="5"/>
        <v>70101-1.4</v>
      </c>
      <c r="G23" s="182" t="str">
        <f t="shared" si="0"/>
        <v>AG -3--AC -18</v>
      </c>
      <c r="H23" s="181">
        <v>3</v>
      </c>
      <c r="I23" s="181">
        <v>18</v>
      </c>
      <c r="J23" s="183" t="str">
        <f t="shared" si="2"/>
        <v>- - M- S</v>
      </c>
      <c r="K23" s="181"/>
      <c r="L23" s="181"/>
      <c r="M23" s="181" t="s">
        <v>705</v>
      </c>
      <c r="N23" s="181" t="s">
        <v>698</v>
      </c>
      <c r="O23" s="183" t="str">
        <f t="shared" si="3"/>
        <v xml:space="preserve">  </v>
      </c>
      <c r="P23" s="181"/>
      <c r="Q23" s="181"/>
      <c r="R23" s="183" t="str">
        <f t="shared" si="4"/>
        <v xml:space="preserve">F   </v>
      </c>
      <c r="S23" s="181" t="s">
        <v>557</v>
      </c>
      <c r="T23" s="181"/>
    </row>
    <row r="24" spans="1:20">
      <c r="A24" s="156" t="s">
        <v>1146</v>
      </c>
      <c r="B24" s="156" t="str">
        <f t="shared" si="1"/>
        <v>GRUPO DE ACCIONES CONSTITUCIONALESACCIONES DE TUTELA</v>
      </c>
      <c r="C24" s="159">
        <v>70101</v>
      </c>
      <c r="D24" s="159">
        <v>1.5</v>
      </c>
      <c r="E24" s="162" t="s">
        <v>1373</v>
      </c>
      <c r="F24" s="180" t="str">
        <f t="shared" si="5"/>
        <v>70101-1.5</v>
      </c>
      <c r="G24" s="182" t="str">
        <f t="shared" si="0"/>
        <v>AG -3--AC -18</v>
      </c>
      <c r="H24" s="181">
        <v>3</v>
      </c>
      <c r="I24" s="181">
        <v>18</v>
      </c>
      <c r="J24" s="183" t="str">
        <f t="shared" si="2"/>
        <v>- - M- S</v>
      </c>
      <c r="K24" s="181"/>
      <c r="L24" s="181"/>
      <c r="M24" s="181" t="s">
        <v>705</v>
      </c>
      <c r="N24" s="181" t="s">
        <v>698</v>
      </c>
      <c r="O24" s="183" t="str">
        <f t="shared" si="3"/>
        <v xml:space="preserve">O  </v>
      </c>
      <c r="P24" s="181" t="s">
        <v>699</v>
      </c>
      <c r="Q24" s="181"/>
      <c r="R24" s="183" t="str">
        <f t="shared" si="4"/>
        <v xml:space="preserve">F   </v>
      </c>
      <c r="S24" s="181" t="s">
        <v>557</v>
      </c>
      <c r="T24" s="181"/>
    </row>
    <row r="25" spans="1:20">
      <c r="A25" s="156" t="s">
        <v>1146</v>
      </c>
      <c r="B25" s="156" t="str">
        <f t="shared" si="1"/>
        <v>GRUPO DE ACCIONES CONSTITUCIONALESACCIONES POPULARES</v>
      </c>
      <c r="C25" s="159">
        <v>70101</v>
      </c>
      <c r="D25" s="159">
        <v>1.6</v>
      </c>
      <c r="E25" s="162" t="s">
        <v>1374</v>
      </c>
      <c r="F25" s="180" t="str">
        <f t="shared" si="5"/>
        <v>70101-1.6</v>
      </c>
      <c r="G25" s="182" t="str">
        <f t="shared" si="0"/>
        <v>AG -3--AC -18</v>
      </c>
      <c r="H25" s="181">
        <v>3</v>
      </c>
      <c r="I25" s="181">
        <v>18</v>
      </c>
      <c r="J25" s="183" t="str">
        <f t="shared" si="2"/>
        <v>- - M- S</v>
      </c>
      <c r="K25" s="181"/>
      <c r="L25" s="181"/>
      <c r="M25" s="181" t="s">
        <v>705</v>
      </c>
      <c r="N25" s="181" t="s">
        <v>698</v>
      </c>
      <c r="O25" s="183" t="str">
        <f t="shared" si="3"/>
        <v xml:space="preserve">  </v>
      </c>
      <c r="P25" s="181"/>
      <c r="Q25" s="181"/>
      <c r="R25" s="183" t="str">
        <f t="shared" si="4"/>
        <v xml:space="preserve">F   </v>
      </c>
      <c r="S25" s="181" t="s">
        <v>557</v>
      </c>
      <c r="T25" s="181"/>
    </row>
    <row r="26" spans="1:20" ht="22.5">
      <c r="A26" s="156" t="s">
        <v>1146</v>
      </c>
      <c r="B26" s="156" t="str">
        <f t="shared" si="1"/>
        <v>GRUPO DE ACCIONES CONSTITUCIONALESACTAS COMITÉ DE CONCILIACIÓN</v>
      </c>
      <c r="C26" s="159">
        <v>70101</v>
      </c>
      <c r="D26" s="159">
        <v>2.1</v>
      </c>
      <c r="E26" s="163" t="s">
        <v>1375</v>
      </c>
      <c r="F26" s="180" t="str">
        <f t="shared" si="5"/>
        <v>70101-2.1</v>
      </c>
      <c r="G26" s="182" t="str">
        <f t="shared" si="0"/>
        <v>AG -3--AC -8</v>
      </c>
      <c r="H26" s="181">
        <v>3</v>
      </c>
      <c r="I26" s="181">
        <v>8</v>
      </c>
      <c r="J26" s="183" t="str">
        <f t="shared" si="2"/>
        <v xml:space="preserve">CT- - M- </v>
      </c>
      <c r="K26" s="181" t="s">
        <v>695</v>
      </c>
      <c r="L26" s="181"/>
      <c r="M26" s="181" t="s">
        <v>705</v>
      </c>
      <c r="N26" s="181"/>
      <c r="O26" s="183" t="str">
        <f t="shared" si="3"/>
        <v xml:space="preserve">O  </v>
      </c>
      <c r="P26" s="181" t="s">
        <v>699</v>
      </c>
      <c r="Q26" s="181"/>
      <c r="R26" s="183" t="str">
        <f t="shared" si="4"/>
        <v xml:space="preserve">F   </v>
      </c>
      <c r="S26" s="181" t="s">
        <v>557</v>
      </c>
      <c r="T26" s="181"/>
    </row>
    <row r="27" spans="1:20">
      <c r="A27" s="156" t="s">
        <v>1146</v>
      </c>
      <c r="B27" s="156" t="str">
        <f t="shared" si="1"/>
        <v>GRUPO DE ACCIONES CONSTITUCIONALESINFORMES DE GESTIÓN</v>
      </c>
      <c r="C27" s="159">
        <v>70101</v>
      </c>
      <c r="D27" s="159">
        <v>3.13</v>
      </c>
      <c r="E27" s="163" t="s">
        <v>1366</v>
      </c>
      <c r="F27" s="180" t="str">
        <f t="shared" si="5"/>
        <v>70101-3.13</v>
      </c>
      <c r="G27" s="182" t="str">
        <f t="shared" si="0"/>
        <v>AG -3--AC -</v>
      </c>
      <c r="H27" s="181">
        <v>3</v>
      </c>
      <c r="I27" s="181"/>
      <c r="J27" s="183" t="str">
        <f t="shared" si="2"/>
        <v xml:space="preserve">- E- - </v>
      </c>
      <c r="K27" s="181"/>
      <c r="L27" s="181" t="s">
        <v>696</v>
      </c>
      <c r="M27" s="181"/>
      <c r="N27" s="181"/>
      <c r="O27" s="183" t="str">
        <f t="shared" si="3"/>
        <v xml:space="preserve">  </v>
      </c>
      <c r="P27" s="181"/>
      <c r="Q27" s="181"/>
      <c r="R27" s="183" t="str">
        <f t="shared" si="4"/>
        <v xml:space="preserve">F   </v>
      </c>
      <c r="S27" s="181" t="s">
        <v>557</v>
      </c>
      <c r="T27" s="181"/>
    </row>
    <row r="28" spans="1:20">
      <c r="A28" s="156"/>
      <c r="B28" s="156" t="str">
        <f t="shared" si="1"/>
        <v/>
      </c>
      <c r="C28" s="159"/>
      <c r="D28" s="159"/>
      <c r="E28" s="174"/>
      <c r="F28" s="180" t="str">
        <f t="shared" si="5"/>
        <v>-</v>
      </c>
      <c r="G28" s="182" t="str">
        <f t="shared" si="0"/>
        <v>AG ---AC -</v>
      </c>
      <c r="H28" s="181"/>
      <c r="I28" s="181"/>
      <c r="J28" s="183" t="str">
        <f t="shared" si="2"/>
        <v xml:space="preserve">- - - </v>
      </c>
      <c r="K28" s="181"/>
      <c r="L28" s="181"/>
      <c r="M28" s="181"/>
      <c r="N28" s="181"/>
      <c r="O28" s="183" t="str">
        <f t="shared" si="3"/>
        <v xml:space="preserve">  </v>
      </c>
      <c r="P28" s="181"/>
      <c r="Q28" s="181"/>
      <c r="R28" s="183" t="str">
        <f t="shared" si="4"/>
        <v xml:space="preserve">   </v>
      </c>
      <c r="S28" s="181"/>
      <c r="T28" s="181"/>
    </row>
    <row r="29" spans="1:20">
      <c r="A29" s="156" t="s">
        <v>1147</v>
      </c>
      <c r="B29" s="156" t="str">
        <f t="shared" si="1"/>
        <v>GRUPO DE CONCEPTOSCONCEPTOS JURÍDICOS</v>
      </c>
      <c r="C29" s="159">
        <v>70102</v>
      </c>
      <c r="D29" s="159">
        <v>14.1</v>
      </c>
      <c r="E29" s="174" t="s">
        <v>1376</v>
      </c>
      <c r="F29" s="180" t="str">
        <f t="shared" si="5"/>
        <v>70102-14.1</v>
      </c>
      <c r="G29" s="182" t="str">
        <f t="shared" si="0"/>
        <v>AG -3--AC -18</v>
      </c>
      <c r="H29" s="181">
        <v>3</v>
      </c>
      <c r="I29" s="181">
        <v>18</v>
      </c>
      <c r="J29" s="183" t="str">
        <f t="shared" si="2"/>
        <v xml:space="preserve">CT- - M- </v>
      </c>
      <c r="K29" s="181" t="s">
        <v>695</v>
      </c>
      <c r="L29" s="181"/>
      <c r="M29" s="181" t="s">
        <v>705</v>
      </c>
      <c r="N29" s="181"/>
      <c r="O29" s="183" t="str">
        <f t="shared" si="3"/>
        <v xml:space="preserve">  C</v>
      </c>
      <c r="P29" s="181"/>
      <c r="Q29" s="181" t="s">
        <v>127</v>
      </c>
      <c r="R29" s="183" t="str">
        <f t="shared" si="4"/>
        <v xml:space="preserve">   D</v>
      </c>
      <c r="S29" s="181"/>
      <c r="T29" s="181" t="s">
        <v>128</v>
      </c>
    </row>
    <row r="30" spans="1:20">
      <c r="A30" s="156" t="s">
        <v>1147</v>
      </c>
      <c r="B30" s="156" t="str">
        <f t="shared" si="1"/>
        <v>GRUPO DE CONCEPTOSDERECHOS DE PETICIÓN</v>
      </c>
      <c r="C30" s="159">
        <v>70102</v>
      </c>
      <c r="D30" s="159">
        <v>21</v>
      </c>
      <c r="E30" s="174" t="s">
        <v>723</v>
      </c>
      <c r="F30" s="180" t="str">
        <f t="shared" si="5"/>
        <v>70102-21</v>
      </c>
      <c r="G30" s="182" t="str">
        <f t="shared" si="0"/>
        <v>AG -3--AC -18</v>
      </c>
      <c r="H30" s="181">
        <v>3</v>
      </c>
      <c r="I30" s="181">
        <v>18</v>
      </c>
      <c r="J30" s="183" t="str">
        <f t="shared" si="2"/>
        <v>- - M- S</v>
      </c>
      <c r="K30" s="181"/>
      <c r="L30" s="181"/>
      <c r="M30" s="181" t="s">
        <v>705</v>
      </c>
      <c r="N30" s="181" t="s">
        <v>698</v>
      </c>
      <c r="O30" s="183" t="str">
        <f t="shared" si="3"/>
        <v xml:space="preserve">O  </v>
      </c>
      <c r="P30" s="181" t="s">
        <v>699</v>
      </c>
      <c r="Q30" s="181"/>
      <c r="R30" s="183" t="str">
        <f t="shared" si="4"/>
        <v xml:space="preserve">F   </v>
      </c>
      <c r="S30" s="181" t="s">
        <v>557</v>
      </c>
      <c r="T30" s="181"/>
    </row>
    <row r="31" spans="1:20">
      <c r="A31" s="156" t="s">
        <v>1147</v>
      </c>
      <c r="B31" s="156" t="str">
        <f t="shared" si="1"/>
        <v>GRUPO DE CONCEPTOSINFORMES DE GESTIÓN</v>
      </c>
      <c r="C31" s="159">
        <v>70102</v>
      </c>
      <c r="D31" s="159">
        <v>3.13</v>
      </c>
      <c r="E31" s="163" t="s">
        <v>1366</v>
      </c>
      <c r="F31" s="180" t="str">
        <f t="shared" si="5"/>
        <v>70102-3.13</v>
      </c>
      <c r="G31" s="182" t="str">
        <f t="shared" si="0"/>
        <v>AG -2--AC -</v>
      </c>
      <c r="H31" s="181">
        <v>2</v>
      </c>
      <c r="I31" s="181"/>
      <c r="J31" s="183" t="str">
        <f t="shared" si="2"/>
        <v xml:space="preserve">- E- - </v>
      </c>
      <c r="K31" s="181"/>
      <c r="L31" s="181" t="s">
        <v>696</v>
      </c>
      <c r="M31" s="181"/>
      <c r="N31" s="181"/>
      <c r="O31" s="183" t="str">
        <f t="shared" si="3"/>
        <v xml:space="preserve">  </v>
      </c>
      <c r="P31" s="181"/>
      <c r="Q31" s="181"/>
      <c r="R31" s="183" t="str">
        <f t="shared" si="4"/>
        <v xml:space="preserve">F   </v>
      </c>
      <c r="S31" s="181" t="s">
        <v>557</v>
      </c>
      <c r="T31" s="181"/>
    </row>
    <row r="32" spans="1:20">
      <c r="A32" s="156"/>
      <c r="B32" s="156" t="str">
        <f t="shared" si="1"/>
        <v/>
      </c>
      <c r="C32" s="159"/>
      <c r="D32" s="159"/>
      <c r="E32" s="174"/>
      <c r="F32" s="180" t="str">
        <f t="shared" si="5"/>
        <v>-</v>
      </c>
      <c r="G32" s="182" t="str">
        <f t="shared" si="0"/>
        <v>AG ---AC -</v>
      </c>
      <c r="H32" s="181"/>
      <c r="I32" s="181"/>
      <c r="J32" s="183" t="str">
        <f t="shared" si="2"/>
        <v xml:space="preserve">- - - </v>
      </c>
      <c r="K32" s="181"/>
      <c r="L32" s="181"/>
      <c r="M32" s="181"/>
      <c r="N32" s="181"/>
      <c r="O32" s="183" t="str">
        <f t="shared" si="3"/>
        <v xml:space="preserve">O  </v>
      </c>
      <c r="P32" s="181" t="s">
        <v>699</v>
      </c>
      <c r="Q32" s="181"/>
      <c r="R32" s="183" t="str">
        <f t="shared" si="4"/>
        <v xml:space="preserve">   </v>
      </c>
      <c r="S32" s="181"/>
      <c r="T32" s="181"/>
    </row>
    <row r="33" spans="1:20">
      <c r="A33" s="156" t="s">
        <v>1148</v>
      </c>
      <c r="B33" s="156" t="str">
        <f t="shared" si="1"/>
        <v>GRUPO DE PROCESOS JUDICIALESACTAS DE COMITÉ DE CONCILIACIÓN</v>
      </c>
      <c r="C33" s="159">
        <v>70103</v>
      </c>
      <c r="D33" s="159">
        <v>2.7</v>
      </c>
      <c r="E33" s="164" t="s">
        <v>1377</v>
      </c>
      <c r="F33" s="180" t="str">
        <f t="shared" si="5"/>
        <v>70103-2.7</v>
      </c>
      <c r="G33" s="182" t="str">
        <f t="shared" si="0"/>
        <v>AG -3--AC -8</v>
      </c>
      <c r="H33" s="181">
        <v>3</v>
      </c>
      <c r="I33" s="181">
        <v>8</v>
      </c>
      <c r="J33" s="183" t="str">
        <f t="shared" si="2"/>
        <v xml:space="preserve">CT- - M- </v>
      </c>
      <c r="K33" s="181" t="s">
        <v>695</v>
      </c>
      <c r="L33" s="181"/>
      <c r="M33" s="181" t="s">
        <v>705</v>
      </c>
      <c r="N33" s="181"/>
      <c r="O33" s="183" t="str">
        <f t="shared" si="3"/>
        <v xml:space="preserve">  </v>
      </c>
      <c r="P33" s="181"/>
      <c r="Q33" s="181"/>
      <c r="R33" s="183" t="str">
        <f t="shared" si="4"/>
        <v xml:space="preserve">F   </v>
      </c>
      <c r="S33" s="181" t="s">
        <v>557</v>
      </c>
      <c r="T33" s="181"/>
    </row>
    <row r="34" spans="1:20">
      <c r="A34" s="156" t="s">
        <v>1148</v>
      </c>
      <c r="B34" s="156" t="str">
        <f t="shared" si="1"/>
        <v>GRUPO DE PROCESOS JUDICIALESCONCILIACIONES EXTRAJUDICIALES</v>
      </c>
      <c r="C34" s="159">
        <v>70103</v>
      </c>
      <c r="D34" s="159">
        <v>15.1</v>
      </c>
      <c r="E34" s="164" t="s">
        <v>1378</v>
      </c>
      <c r="F34" s="180" t="str">
        <f t="shared" si="5"/>
        <v>70103-15.1</v>
      </c>
      <c r="G34" s="182" t="str">
        <f t="shared" si="0"/>
        <v>AG -3--AC -8</v>
      </c>
      <c r="H34" s="181">
        <v>3</v>
      </c>
      <c r="I34" s="181">
        <v>8</v>
      </c>
      <c r="J34" s="183" t="str">
        <f t="shared" si="2"/>
        <v xml:space="preserve">- E- - </v>
      </c>
      <c r="K34" s="181"/>
      <c r="L34" s="181" t="s">
        <v>696</v>
      </c>
      <c r="M34" s="181"/>
      <c r="N34" s="181"/>
      <c r="O34" s="183" t="str">
        <f t="shared" si="3"/>
        <v xml:space="preserve">  </v>
      </c>
      <c r="P34" s="181"/>
      <c r="Q34" s="181"/>
      <c r="R34" s="183" t="str">
        <f t="shared" si="4"/>
        <v xml:space="preserve">F   </v>
      </c>
      <c r="S34" s="181" t="s">
        <v>557</v>
      </c>
      <c r="T34" s="181"/>
    </row>
    <row r="35" spans="1:20">
      <c r="A35" s="156" t="s">
        <v>1148</v>
      </c>
      <c r="B35" s="156" t="str">
        <f t="shared" si="1"/>
        <v>GRUPO DE PROCESOS JUDICIALESINFORMES DE GESTIÓN</v>
      </c>
      <c r="C35" s="159">
        <v>70103</v>
      </c>
      <c r="D35" s="159">
        <v>3.13</v>
      </c>
      <c r="E35" s="163" t="s">
        <v>1366</v>
      </c>
      <c r="F35" s="180" t="str">
        <f t="shared" si="5"/>
        <v>70103-3.13</v>
      </c>
      <c r="G35" s="182" t="str">
        <f t="shared" si="0"/>
        <v>AG -3--AC -</v>
      </c>
      <c r="H35" s="181">
        <v>3</v>
      </c>
      <c r="I35" s="181"/>
      <c r="J35" s="183" t="str">
        <f t="shared" si="2"/>
        <v xml:space="preserve">- E- - </v>
      </c>
      <c r="K35" s="181"/>
      <c r="L35" s="181" t="s">
        <v>696</v>
      </c>
      <c r="M35" s="181"/>
      <c r="N35" s="181"/>
      <c r="O35" s="183" t="str">
        <f t="shared" si="3"/>
        <v xml:space="preserve">O  </v>
      </c>
      <c r="P35" s="181" t="s">
        <v>699</v>
      </c>
      <c r="Q35" s="181"/>
      <c r="R35" s="183" t="str">
        <f t="shared" si="4"/>
        <v xml:space="preserve">F   </v>
      </c>
      <c r="S35" s="181" t="s">
        <v>557</v>
      </c>
      <c r="T35" s="181"/>
    </row>
    <row r="36" spans="1:20">
      <c r="A36" s="156" t="s">
        <v>1148</v>
      </c>
      <c r="B36" s="156" t="str">
        <f t="shared" si="1"/>
        <v>GRUPO DE PROCESOS JUDICIALESPROCESOS DE ACCIÓN DE DOMINIO</v>
      </c>
      <c r="C36" s="159">
        <v>70103</v>
      </c>
      <c r="D36" s="159">
        <v>49.6</v>
      </c>
      <c r="E36" s="163" t="s">
        <v>1379</v>
      </c>
      <c r="F36" s="180" t="str">
        <f t="shared" si="5"/>
        <v>70103-49.6</v>
      </c>
      <c r="G36" s="182" t="str">
        <f t="shared" si="0"/>
        <v>AG -3--AC -18</v>
      </c>
      <c r="H36" s="181">
        <v>3</v>
      </c>
      <c r="I36" s="181">
        <v>18</v>
      </c>
      <c r="J36" s="183" t="str">
        <f t="shared" si="2"/>
        <v>- - M- S</v>
      </c>
      <c r="K36" s="181"/>
      <c r="L36" s="181"/>
      <c r="M36" s="181" t="s">
        <v>705</v>
      </c>
      <c r="N36" s="181" t="s">
        <v>698</v>
      </c>
      <c r="O36" s="183" t="str">
        <f t="shared" si="3"/>
        <v xml:space="preserve">O  </v>
      </c>
      <c r="P36" s="181" t="s">
        <v>699</v>
      </c>
      <c r="Q36" s="181"/>
      <c r="R36" s="183" t="str">
        <f t="shared" si="4"/>
        <v xml:space="preserve">F   </v>
      </c>
      <c r="S36" s="181" t="s">
        <v>557</v>
      </c>
      <c r="T36" s="181"/>
    </row>
    <row r="37" spans="1:20">
      <c r="A37" s="156" t="s">
        <v>1148</v>
      </c>
      <c r="B37" s="156" t="str">
        <f t="shared" si="1"/>
        <v>GRUPO DE PROCESOS JUDICIALESPROCESOS DE COBRO COACTIVO</v>
      </c>
      <c r="C37" s="159">
        <v>70103</v>
      </c>
      <c r="D37" s="159">
        <v>49.8</v>
      </c>
      <c r="E37" s="163" t="s">
        <v>1380</v>
      </c>
      <c r="F37" s="180" t="str">
        <f t="shared" si="5"/>
        <v>70103-49.8</v>
      </c>
      <c r="G37" s="182" t="str">
        <f t="shared" si="0"/>
        <v>AG -3--AC -18</v>
      </c>
      <c r="H37" s="181">
        <v>3</v>
      </c>
      <c r="I37" s="181">
        <v>18</v>
      </c>
      <c r="J37" s="183" t="str">
        <f t="shared" si="2"/>
        <v>- - M- S</v>
      </c>
      <c r="K37" s="181"/>
      <c r="L37" s="181"/>
      <c r="M37" s="181" t="s">
        <v>705</v>
      </c>
      <c r="N37" s="181" t="s">
        <v>698</v>
      </c>
      <c r="O37" s="183" t="str">
        <f t="shared" si="3"/>
        <v xml:space="preserve">O  </v>
      </c>
      <c r="P37" s="181" t="s">
        <v>699</v>
      </c>
      <c r="Q37" s="181"/>
      <c r="R37" s="183" t="str">
        <f t="shared" si="4"/>
        <v xml:space="preserve">F   </v>
      </c>
      <c r="S37" s="181" t="s">
        <v>557</v>
      </c>
      <c r="T37" s="181"/>
    </row>
    <row r="38" spans="1:20" ht="22.5">
      <c r="A38" s="156" t="s">
        <v>1148</v>
      </c>
      <c r="B38" s="156" t="str">
        <f t="shared" si="1"/>
        <v>GRUPO DE PROCESOS JUDICIALESPROCESOS DE CONTROVERSIA CONTRACTUAL</v>
      </c>
      <c r="C38" s="159">
        <v>70103</v>
      </c>
      <c r="D38" s="159">
        <v>49.9</v>
      </c>
      <c r="E38" s="163" t="s">
        <v>1381</v>
      </c>
      <c r="F38" s="180" t="str">
        <f t="shared" si="5"/>
        <v>70103-49.9</v>
      </c>
      <c r="G38" s="182" t="str">
        <f t="shared" si="0"/>
        <v>AG -3--AC -18</v>
      </c>
      <c r="H38" s="181">
        <v>3</v>
      </c>
      <c r="I38" s="181">
        <v>18</v>
      </c>
      <c r="J38" s="183" t="str">
        <f t="shared" si="2"/>
        <v>- - M- S</v>
      </c>
      <c r="K38" s="181"/>
      <c r="L38" s="181"/>
      <c r="M38" s="181" t="s">
        <v>705</v>
      </c>
      <c r="N38" s="181" t="s">
        <v>698</v>
      </c>
      <c r="O38" s="183" t="str">
        <f t="shared" si="3"/>
        <v xml:space="preserve">O  </v>
      </c>
      <c r="P38" s="181" t="s">
        <v>699</v>
      </c>
      <c r="Q38" s="181"/>
      <c r="R38" s="183" t="str">
        <f t="shared" si="4"/>
        <v xml:space="preserve">F   </v>
      </c>
      <c r="S38" s="181" t="s">
        <v>557</v>
      </c>
      <c r="T38" s="181"/>
    </row>
    <row r="39" spans="1:20">
      <c r="A39" s="156" t="s">
        <v>1148</v>
      </c>
      <c r="B39" s="156" t="str">
        <f t="shared" si="1"/>
        <v>GRUPO DE PROCESOS JUDICIALESPROCESOS DE EXPROPIACIÓN</v>
      </c>
      <c r="C39" s="159">
        <v>70103</v>
      </c>
      <c r="D39" s="159">
        <v>49.11</v>
      </c>
      <c r="E39" s="163" t="s">
        <v>1382</v>
      </c>
      <c r="F39" s="180" t="str">
        <f t="shared" si="5"/>
        <v>70103-49.11</v>
      </c>
      <c r="G39" s="182" t="str">
        <f t="shared" si="0"/>
        <v>AG -3--AC -18</v>
      </c>
      <c r="H39" s="181">
        <v>3</v>
      </c>
      <c r="I39" s="181">
        <v>18</v>
      </c>
      <c r="J39" s="183" t="str">
        <f t="shared" si="2"/>
        <v>- - M- S</v>
      </c>
      <c r="K39" s="181"/>
      <c r="L39" s="181"/>
      <c r="M39" s="181" t="s">
        <v>705</v>
      </c>
      <c r="N39" s="181" t="s">
        <v>698</v>
      </c>
      <c r="O39" s="183" t="str">
        <f t="shared" si="3"/>
        <v xml:space="preserve">O  </v>
      </c>
      <c r="P39" s="181" t="s">
        <v>699</v>
      </c>
      <c r="Q39" s="181"/>
      <c r="R39" s="183" t="str">
        <f t="shared" si="4"/>
        <v xml:space="preserve">F   </v>
      </c>
      <c r="S39" s="181" t="s">
        <v>557</v>
      </c>
      <c r="T39" s="181"/>
    </row>
    <row r="40" spans="1:20" ht="22.5">
      <c r="A40" s="156" t="s">
        <v>1148</v>
      </c>
      <c r="B40" s="156" t="str">
        <f t="shared" si="1"/>
        <v>GRUPO DE PROCESOS JUDICIALESPROCESOS DE LLAMAMIENTO DE GARANTÍAS</v>
      </c>
      <c r="C40" s="159">
        <v>70103</v>
      </c>
      <c r="D40" s="159">
        <v>49.12</v>
      </c>
      <c r="E40" s="163" t="s">
        <v>1383</v>
      </c>
      <c r="F40" s="180" t="str">
        <f t="shared" si="5"/>
        <v>70103-49.12</v>
      </c>
      <c r="G40" s="182" t="str">
        <f t="shared" si="0"/>
        <v>AG -3--AC -18</v>
      </c>
      <c r="H40" s="181">
        <v>3</v>
      </c>
      <c r="I40" s="181">
        <v>18</v>
      </c>
      <c r="J40" s="183" t="str">
        <f t="shared" si="2"/>
        <v>- - M- S</v>
      </c>
      <c r="K40" s="181"/>
      <c r="L40" s="181"/>
      <c r="M40" s="181" t="s">
        <v>705</v>
      </c>
      <c r="N40" s="181" t="s">
        <v>698</v>
      </c>
      <c r="O40" s="183" t="str">
        <f t="shared" si="3"/>
        <v xml:space="preserve">O  </v>
      </c>
      <c r="P40" s="181" t="s">
        <v>699</v>
      </c>
      <c r="Q40" s="181"/>
      <c r="R40" s="183" t="str">
        <f t="shared" si="4"/>
        <v xml:space="preserve">F   </v>
      </c>
      <c r="S40" s="181" t="s">
        <v>557</v>
      </c>
      <c r="T40" s="181"/>
    </row>
    <row r="41" spans="1:20">
      <c r="A41" s="156" t="s">
        <v>1148</v>
      </c>
      <c r="B41" s="156" t="str">
        <f t="shared" si="1"/>
        <v>GRUPO DE PROCESOS JUDICIALESPROCESOS DE NULIDAD SIMPLE</v>
      </c>
      <c r="C41" s="159">
        <v>70103</v>
      </c>
      <c r="D41" s="159">
        <v>49.13</v>
      </c>
      <c r="E41" s="163" t="s">
        <v>1384</v>
      </c>
      <c r="F41" s="180" t="str">
        <f t="shared" si="5"/>
        <v>70103-49.13</v>
      </c>
      <c r="G41" s="182" t="str">
        <f t="shared" si="0"/>
        <v>AG -3--AC -18</v>
      </c>
      <c r="H41" s="181">
        <v>3</v>
      </c>
      <c r="I41" s="181">
        <v>18</v>
      </c>
      <c r="J41" s="183" t="str">
        <f t="shared" si="2"/>
        <v>- - M- S</v>
      </c>
      <c r="K41" s="181"/>
      <c r="L41" s="181"/>
      <c r="M41" s="181" t="s">
        <v>705</v>
      </c>
      <c r="N41" s="181" t="s">
        <v>698</v>
      </c>
      <c r="O41" s="183" t="str">
        <f t="shared" si="3"/>
        <v xml:space="preserve">O  </v>
      </c>
      <c r="P41" s="181" t="s">
        <v>699</v>
      </c>
      <c r="Q41" s="181"/>
      <c r="R41" s="183" t="str">
        <f t="shared" si="4"/>
        <v xml:space="preserve">F   </v>
      </c>
      <c r="S41" s="181" t="s">
        <v>557</v>
      </c>
      <c r="T41" s="181"/>
    </row>
    <row r="42" spans="1:20" ht="22.5">
      <c r="A42" s="156" t="s">
        <v>1148</v>
      </c>
      <c r="B42" s="156" t="str">
        <f t="shared" si="1"/>
        <v>GRUPO DE PROCESOS JUDICIALESPROCESOS DE NULIDAD Y RESTABLECIMIENTO DEL DERECHO</v>
      </c>
      <c r="C42" s="159">
        <v>70103</v>
      </c>
      <c r="D42" s="159" t="s">
        <v>797</v>
      </c>
      <c r="E42" s="163" t="s">
        <v>1385</v>
      </c>
      <c r="F42" s="180" t="str">
        <f t="shared" si="5"/>
        <v>70103-49.14</v>
      </c>
      <c r="G42" s="182" t="str">
        <f t="shared" si="0"/>
        <v>AG -3--AC -18</v>
      </c>
      <c r="H42" s="181">
        <v>3</v>
      </c>
      <c r="I42" s="181">
        <v>18</v>
      </c>
      <c r="J42" s="183" t="str">
        <f t="shared" si="2"/>
        <v>- - M- S</v>
      </c>
      <c r="K42" s="181"/>
      <c r="L42" s="181"/>
      <c r="M42" s="181" t="s">
        <v>705</v>
      </c>
      <c r="N42" s="181" t="s">
        <v>698</v>
      </c>
      <c r="O42" s="183" t="str">
        <f t="shared" si="3"/>
        <v xml:space="preserve">  </v>
      </c>
      <c r="P42" s="181"/>
      <c r="Q42" s="181"/>
      <c r="R42" s="183" t="str">
        <f t="shared" si="4"/>
        <v xml:space="preserve">F   </v>
      </c>
      <c r="S42" s="181" t="s">
        <v>557</v>
      </c>
      <c r="T42" s="181"/>
    </row>
    <row r="43" spans="1:20">
      <c r="A43" s="156" t="s">
        <v>1148</v>
      </c>
      <c r="B43" s="156" t="str">
        <f t="shared" si="1"/>
        <v>GRUPO DE PROCESOS JUDICIALESPROCESOS DE PERTENENCIA</v>
      </c>
      <c r="C43" s="159">
        <v>70103</v>
      </c>
      <c r="D43" s="159" t="s">
        <v>922</v>
      </c>
      <c r="E43" s="163" t="s">
        <v>1386</v>
      </c>
      <c r="F43" s="180" t="str">
        <f t="shared" si="5"/>
        <v>70103-49.15</v>
      </c>
      <c r="G43" s="182" t="str">
        <f t="shared" si="0"/>
        <v>AG -3--AC -18</v>
      </c>
      <c r="H43" s="181">
        <v>3</v>
      </c>
      <c r="I43" s="181">
        <v>18</v>
      </c>
      <c r="J43" s="183" t="str">
        <f t="shared" si="2"/>
        <v>- - M- S</v>
      </c>
      <c r="K43" s="181"/>
      <c r="L43" s="181"/>
      <c r="M43" s="181" t="s">
        <v>705</v>
      </c>
      <c r="N43" s="181" t="s">
        <v>698</v>
      </c>
      <c r="O43" s="183" t="str">
        <f t="shared" si="3"/>
        <v xml:space="preserve">O  </v>
      </c>
      <c r="P43" s="181" t="s">
        <v>699</v>
      </c>
      <c r="Q43" s="181"/>
      <c r="R43" s="183" t="str">
        <f t="shared" si="4"/>
        <v xml:space="preserve">F   </v>
      </c>
      <c r="S43" s="181" t="s">
        <v>557</v>
      </c>
      <c r="T43" s="181"/>
    </row>
    <row r="44" spans="1:20">
      <c r="A44" s="156" t="s">
        <v>1148</v>
      </c>
      <c r="B44" s="156" t="str">
        <f t="shared" si="1"/>
        <v>GRUPO DE PROCESOS JUDICIALESPROCESOS DE REPARACIÓN DIRECTA</v>
      </c>
      <c r="C44" s="159">
        <v>70103</v>
      </c>
      <c r="D44" s="159" t="s">
        <v>799</v>
      </c>
      <c r="E44" s="163" t="s">
        <v>1387</v>
      </c>
      <c r="F44" s="180" t="str">
        <f t="shared" si="5"/>
        <v>70103-49.16</v>
      </c>
      <c r="G44" s="182" t="str">
        <f t="shared" si="0"/>
        <v>AG -3--AC -18</v>
      </c>
      <c r="H44" s="181">
        <v>3</v>
      </c>
      <c r="I44" s="181">
        <v>18</v>
      </c>
      <c r="J44" s="183" t="str">
        <f t="shared" si="2"/>
        <v>- - M- S</v>
      </c>
      <c r="K44" s="181"/>
      <c r="L44" s="181"/>
      <c r="M44" s="181" t="s">
        <v>705</v>
      </c>
      <c r="N44" s="181" t="s">
        <v>698</v>
      </c>
      <c r="O44" s="183" t="str">
        <f t="shared" si="3"/>
        <v xml:space="preserve">  </v>
      </c>
      <c r="P44" s="181"/>
      <c r="Q44" s="181"/>
      <c r="R44" s="183" t="str">
        <f t="shared" si="4"/>
        <v xml:space="preserve">F   </v>
      </c>
      <c r="S44" s="181" t="s">
        <v>557</v>
      </c>
      <c r="T44" s="181"/>
    </row>
    <row r="45" spans="1:20" ht="22.5">
      <c r="A45" s="156" t="s">
        <v>1148</v>
      </c>
      <c r="B45" s="156" t="str">
        <f t="shared" si="1"/>
        <v>GRUPO DE PROCESOS JUDICIALESPROCESOS DE RESTITUCIÓN DE TIERRA</v>
      </c>
      <c r="C45" s="159">
        <v>70103</v>
      </c>
      <c r="D45" s="159" t="s">
        <v>800</v>
      </c>
      <c r="E45" s="163" t="s">
        <v>1388</v>
      </c>
      <c r="F45" s="180" t="str">
        <f t="shared" si="5"/>
        <v>70103-49.17</v>
      </c>
      <c r="G45" s="182" t="str">
        <f t="shared" si="0"/>
        <v>AG -3--AC -18</v>
      </c>
      <c r="H45" s="181">
        <v>3</v>
      </c>
      <c r="I45" s="181">
        <v>18</v>
      </c>
      <c r="J45" s="183" t="str">
        <f t="shared" si="2"/>
        <v>- - M- S</v>
      </c>
      <c r="K45" s="181"/>
      <c r="L45" s="181"/>
      <c r="M45" s="181" t="s">
        <v>705</v>
      </c>
      <c r="N45" s="181" t="s">
        <v>698</v>
      </c>
      <c r="O45" s="183" t="str">
        <f t="shared" si="3"/>
        <v xml:space="preserve">O  </v>
      </c>
      <c r="P45" s="181" t="s">
        <v>699</v>
      </c>
      <c r="Q45" s="181"/>
      <c r="R45" s="183" t="str">
        <f t="shared" si="4"/>
        <v xml:space="preserve">F   </v>
      </c>
      <c r="S45" s="181" t="s">
        <v>557</v>
      </c>
      <c r="T45" s="181"/>
    </row>
    <row r="46" spans="1:20">
      <c r="A46" s="156" t="s">
        <v>1148</v>
      </c>
      <c r="B46" s="156" t="str">
        <f t="shared" si="1"/>
        <v>GRUPO DE PROCESOS JUDICIALESPROCESOS EJECUTIVOS</v>
      </c>
      <c r="C46" s="159">
        <v>70103</v>
      </c>
      <c r="D46" s="159" t="s">
        <v>964</v>
      </c>
      <c r="E46" s="163" t="s">
        <v>1389</v>
      </c>
      <c r="F46" s="180" t="str">
        <f t="shared" si="5"/>
        <v>70103-49.21</v>
      </c>
      <c r="G46" s="182" t="str">
        <f t="shared" si="0"/>
        <v>AG -3--AC -18</v>
      </c>
      <c r="H46" s="181">
        <v>3</v>
      </c>
      <c r="I46" s="181">
        <v>18</v>
      </c>
      <c r="J46" s="183" t="str">
        <f t="shared" si="2"/>
        <v>- - M- S</v>
      </c>
      <c r="K46" s="181"/>
      <c r="L46" s="181"/>
      <c r="M46" s="181" t="s">
        <v>705</v>
      </c>
      <c r="N46" s="181" t="s">
        <v>698</v>
      </c>
      <c r="O46" s="183" t="str">
        <f t="shared" si="3"/>
        <v xml:space="preserve">  </v>
      </c>
      <c r="P46" s="181"/>
      <c r="Q46" s="181"/>
      <c r="R46" s="183" t="str">
        <f t="shared" si="4"/>
        <v xml:space="preserve">F   </v>
      </c>
      <c r="S46" s="181" t="s">
        <v>557</v>
      </c>
      <c r="T46" s="181"/>
    </row>
    <row r="47" spans="1:20">
      <c r="A47" s="156" t="s">
        <v>1148</v>
      </c>
      <c r="B47" s="156" t="str">
        <f t="shared" si="1"/>
        <v>GRUPO DE PROCESOS JUDICIALESPROCESOS EJECUTIVOS</v>
      </c>
      <c r="C47" s="159">
        <v>70103</v>
      </c>
      <c r="D47" s="159" t="s">
        <v>964</v>
      </c>
      <c r="E47" s="163" t="s">
        <v>1389</v>
      </c>
      <c r="F47" s="180" t="str">
        <f t="shared" si="5"/>
        <v>70103-49.21</v>
      </c>
      <c r="G47" s="182" t="str">
        <f t="shared" si="0"/>
        <v>AG -3--AC -18</v>
      </c>
      <c r="H47" s="181">
        <v>3</v>
      </c>
      <c r="I47" s="181">
        <v>18</v>
      </c>
      <c r="J47" s="183" t="str">
        <f t="shared" si="2"/>
        <v>- - M- S</v>
      </c>
      <c r="K47" s="181"/>
      <c r="L47" s="181"/>
      <c r="M47" s="181" t="s">
        <v>705</v>
      </c>
      <c r="N47" s="181" t="s">
        <v>698</v>
      </c>
      <c r="O47" s="183" t="str">
        <f t="shared" si="3"/>
        <v xml:space="preserve">O  </v>
      </c>
      <c r="P47" s="181" t="s">
        <v>699</v>
      </c>
      <c r="Q47" s="181"/>
      <c r="R47" s="183" t="str">
        <f t="shared" si="4"/>
        <v xml:space="preserve">F   </v>
      </c>
      <c r="S47" s="181" t="s">
        <v>557</v>
      </c>
      <c r="T47" s="181"/>
    </row>
    <row r="48" spans="1:20">
      <c r="A48" s="156" t="s">
        <v>1148</v>
      </c>
      <c r="B48" s="156" t="str">
        <f t="shared" si="1"/>
        <v>GRUPO DE PROCESOS JUDICIALESPROCESOS EJECUTIVOS CONEXOS</v>
      </c>
      <c r="C48" s="159">
        <v>70103</v>
      </c>
      <c r="D48" s="159" t="s">
        <v>924</v>
      </c>
      <c r="E48" s="163" t="s">
        <v>1390</v>
      </c>
      <c r="F48" s="180" t="str">
        <f t="shared" si="5"/>
        <v>70103-49.22</v>
      </c>
      <c r="G48" s="182" t="str">
        <f t="shared" si="0"/>
        <v>AG -3--AC -18</v>
      </c>
      <c r="H48" s="181">
        <v>3</v>
      </c>
      <c r="I48" s="181">
        <v>18</v>
      </c>
      <c r="J48" s="183" t="str">
        <f t="shared" si="2"/>
        <v>- - M- S</v>
      </c>
      <c r="K48" s="181"/>
      <c r="L48" s="181"/>
      <c r="M48" s="181" t="s">
        <v>705</v>
      </c>
      <c r="N48" s="181" t="s">
        <v>698</v>
      </c>
      <c r="O48" s="183" t="str">
        <f t="shared" si="3"/>
        <v xml:space="preserve">  </v>
      </c>
      <c r="P48" s="181"/>
      <c r="Q48" s="181"/>
      <c r="R48" s="183" t="str">
        <f t="shared" si="4"/>
        <v xml:space="preserve">F   </v>
      </c>
      <c r="S48" s="181" t="s">
        <v>557</v>
      </c>
      <c r="T48" s="181"/>
    </row>
    <row r="49" spans="1:20" ht="22.5">
      <c r="A49" s="156" t="s">
        <v>1148</v>
      </c>
      <c r="B49" s="156" t="str">
        <f t="shared" si="1"/>
        <v>GRUPO DE PROCESOS JUDICIALESPROCESOS EJECUTIVOS HIPOTECARIOS</v>
      </c>
      <c r="C49" s="159">
        <v>70103</v>
      </c>
      <c r="D49" s="159" t="s">
        <v>1186</v>
      </c>
      <c r="E49" s="163" t="s">
        <v>1391</v>
      </c>
      <c r="F49" s="180" t="str">
        <f t="shared" si="5"/>
        <v>70103-49.23</v>
      </c>
      <c r="G49" s="182" t="str">
        <f t="shared" si="0"/>
        <v>AG -3--AC -18</v>
      </c>
      <c r="H49" s="181">
        <v>3</v>
      </c>
      <c r="I49" s="181">
        <v>18</v>
      </c>
      <c r="J49" s="183" t="str">
        <f t="shared" si="2"/>
        <v>- - M- S</v>
      </c>
      <c r="K49" s="181"/>
      <c r="L49" s="181"/>
      <c r="M49" s="181" t="s">
        <v>705</v>
      </c>
      <c r="N49" s="181" t="s">
        <v>698</v>
      </c>
      <c r="O49" s="183" t="str">
        <f t="shared" si="3"/>
        <v xml:space="preserve">O  </v>
      </c>
      <c r="P49" s="181" t="s">
        <v>699</v>
      </c>
      <c r="Q49" s="181"/>
      <c r="R49" s="183" t="str">
        <f t="shared" si="4"/>
        <v xml:space="preserve">F   </v>
      </c>
      <c r="S49" s="181" t="s">
        <v>557</v>
      </c>
      <c r="T49" s="181"/>
    </row>
    <row r="50" spans="1:20">
      <c r="A50" s="156" t="s">
        <v>1148</v>
      </c>
      <c r="B50" s="156" t="str">
        <f t="shared" si="1"/>
        <v>GRUPO DE PROCESOS JUDICIALESPROCESOS EJECUTIVOS SINGULARES</v>
      </c>
      <c r="C50" s="159">
        <v>70103</v>
      </c>
      <c r="D50" s="159" t="s">
        <v>1187</v>
      </c>
      <c r="E50" s="163" t="s">
        <v>1392</v>
      </c>
      <c r="F50" s="180" t="str">
        <f t="shared" si="5"/>
        <v>70103-49.24</v>
      </c>
      <c r="G50" s="182" t="str">
        <f t="shared" si="0"/>
        <v>AG -3--AC -18</v>
      </c>
      <c r="H50" s="181">
        <v>3</v>
      </c>
      <c r="I50" s="181">
        <v>18</v>
      </c>
      <c r="J50" s="183" t="str">
        <f t="shared" si="2"/>
        <v>- - M- S</v>
      </c>
      <c r="K50" s="181"/>
      <c r="L50" s="181"/>
      <c r="M50" s="181" t="s">
        <v>705</v>
      </c>
      <c r="N50" s="181" t="s">
        <v>698</v>
      </c>
      <c r="O50" s="183" t="str">
        <f t="shared" si="3"/>
        <v xml:space="preserve">O  </v>
      </c>
      <c r="P50" s="181" t="s">
        <v>699</v>
      </c>
      <c r="Q50" s="181"/>
      <c r="R50" s="183" t="str">
        <f t="shared" si="4"/>
        <v xml:space="preserve">F   </v>
      </c>
      <c r="S50" s="181" t="s">
        <v>557</v>
      </c>
      <c r="T50" s="181"/>
    </row>
    <row r="51" spans="1:20" ht="22.5">
      <c r="A51" s="156" t="s">
        <v>1148</v>
      </c>
      <c r="B51" s="156" t="str">
        <f t="shared" si="1"/>
        <v>GRUPO DE PROCESOS JUDICIALESPROCESOS JUDICIALES ACCIÓN RESOLUTORIA</v>
      </c>
      <c r="C51" s="159">
        <v>70103</v>
      </c>
      <c r="D51" s="159" t="s">
        <v>1188</v>
      </c>
      <c r="E51" s="163" t="s">
        <v>1393</v>
      </c>
      <c r="F51" s="180" t="str">
        <f t="shared" si="5"/>
        <v>70103-49.25</v>
      </c>
      <c r="G51" s="182" t="str">
        <f t="shared" si="0"/>
        <v>AG -3--AC -18</v>
      </c>
      <c r="H51" s="181">
        <v>3</v>
      </c>
      <c r="I51" s="181">
        <v>18</v>
      </c>
      <c r="J51" s="183" t="str">
        <f t="shared" si="2"/>
        <v>- - M- S</v>
      </c>
      <c r="K51" s="181"/>
      <c r="L51" s="181"/>
      <c r="M51" s="181" t="s">
        <v>705</v>
      </c>
      <c r="N51" s="181" t="s">
        <v>698</v>
      </c>
      <c r="O51" s="183" t="str">
        <f t="shared" si="3"/>
        <v xml:space="preserve">O  </v>
      </c>
      <c r="P51" s="181" t="s">
        <v>699</v>
      </c>
      <c r="Q51" s="181"/>
      <c r="R51" s="183" t="str">
        <f t="shared" si="4"/>
        <v xml:space="preserve">F   </v>
      </c>
      <c r="S51" s="181" t="s">
        <v>557</v>
      </c>
      <c r="T51" s="181"/>
    </row>
    <row r="52" spans="1:20" ht="22.5">
      <c r="A52" s="156" t="s">
        <v>1148</v>
      </c>
      <c r="B52" s="156" t="str">
        <f t="shared" si="1"/>
        <v>GRUPO DE PROCESOS JUDICIALESPROCESOS JUDICIALES INDEMNIZACIÓN POR RESPONSABILIDAD CIVIL</v>
      </c>
      <c r="C52" s="159">
        <v>70103</v>
      </c>
      <c r="D52" s="159" t="s">
        <v>1189</v>
      </c>
      <c r="E52" s="163" t="s">
        <v>1394</v>
      </c>
      <c r="F52" s="180" t="str">
        <f t="shared" si="5"/>
        <v>70103-49.26</v>
      </c>
      <c r="G52" s="182" t="str">
        <f t="shared" si="0"/>
        <v>AG -3--AC -18</v>
      </c>
      <c r="H52" s="181">
        <v>3</v>
      </c>
      <c r="I52" s="181">
        <v>18</v>
      </c>
      <c r="J52" s="183" t="str">
        <f t="shared" si="2"/>
        <v>- - M- S</v>
      </c>
      <c r="K52" s="181"/>
      <c r="L52" s="181"/>
      <c r="M52" s="181" t="s">
        <v>705</v>
      </c>
      <c r="N52" s="181" t="s">
        <v>698</v>
      </c>
      <c r="O52" s="183" t="str">
        <f t="shared" si="3"/>
        <v xml:space="preserve">O  </v>
      </c>
      <c r="P52" s="181" t="s">
        <v>699</v>
      </c>
      <c r="Q52" s="181"/>
      <c r="R52" s="183" t="str">
        <f t="shared" si="4"/>
        <v xml:space="preserve">F   </v>
      </c>
      <c r="S52" s="181" t="s">
        <v>557</v>
      </c>
      <c r="T52" s="181"/>
    </row>
    <row r="53" spans="1:20" ht="22.5">
      <c r="A53" s="156" t="s">
        <v>1148</v>
      </c>
      <c r="B53" s="156" t="str">
        <f t="shared" si="1"/>
        <v>GRUPO DE PROCESOS JUDICIALESPROCESOS JUDICIALES PRESCRIPCIÓN OBLIGACIÓN HIPOTECARIA</v>
      </c>
      <c r="C53" s="159">
        <v>70103</v>
      </c>
      <c r="D53" s="159" t="s">
        <v>1190</v>
      </c>
      <c r="E53" s="163" t="s">
        <v>1395</v>
      </c>
      <c r="F53" s="180" t="str">
        <f t="shared" si="5"/>
        <v>70103-49.27</v>
      </c>
      <c r="G53" s="182" t="str">
        <f t="shared" si="0"/>
        <v>AG -3--AC -18</v>
      </c>
      <c r="H53" s="181">
        <v>3</v>
      </c>
      <c r="I53" s="181">
        <v>18</v>
      </c>
      <c r="J53" s="183" t="str">
        <f t="shared" si="2"/>
        <v>- - M- S</v>
      </c>
      <c r="K53" s="181"/>
      <c r="L53" s="181"/>
      <c r="M53" s="181" t="s">
        <v>705</v>
      </c>
      <c r="N53" s="181" t="s">
        <v>698</v>
      </c>
      <c r="O53" s="183" t="str">
        <f t="shared" si="3"/>
        <v xml:space="preserve">O  </v>
      </c>
      <c r="P53" s="181" t="s">
        <v>699</v>
      </c>
      <c r="Q53" s="181"/>
      <c r="R53" s="183" t="str">
        <f t="shared" si="4"/>
        <v xml:space="preserve">F   </v>
      </c>
      <c r="S53" s="181" t="s">
        <v>557</v>
      </c>
      <c r="T53" s="181"/>
    </row>
    <row r="54" spans="1:20">
      <c r="A54" s="156" t="s">
        <v>1148</v>
      </c>
      <c r="B54" s="156" t="str">
        <f t="shared" si="1"/>
        <v>GRUPO DE PROCESOS JUDICIALESPROCESOS JUDICIALES SIMULACIÓN</v>
      </c>
      <c r="C54" s="159">
        <v>70103</v>
      </c>
      <c r="D54" s="159" t="s">
        <v>1191</v>
      </c>
      <c r="E54" s="163" t="s">
        <v>1396</v>
      </c>
      <c r="F54" s="180" t="str">
        <f t="shared" si="5"/>
        <v>70103-49.28</v>
      </c>
      <c r="G54" s="182" t="str">
        <f t="shared" si="0"/>
        <v>AG -3--AC -18</v>
      </c>
      <c r="H54" s="181">
        <v>3</v>
      </c>
      <c r="I54" s="181">
        <v>18</v>
      </c>
      <c r="J54" s="183" t="str">
        <f t="shared" si="2"/>
        <v>- - M- S</v>
      </c>
      <c r="K54" s="181"/>
      <c r="L54" s="181"/>
      <c r="M54" s="181" t="s">
        <v>705</v>
      </c>
      <c r="N54" s="181" t="s">
        <v>698</v>
      </c>
      <c r="O54" s="183" t="str">
        <f t="shared" si="3"/>
        <v xml:space="preserve">O  </v>
      </c>
      <c r="P54" s="181" t="s">
        <v>699</v>
      </c>
      <c r="Q54" s="181"/>
      <c r="R54" s="183" t="str">
        <f t="shared" si="4"/>
        <v xml:space="preserve">F   </v>
      </c>
      <c r="S54" s="181" t="s">
        <v>557</v>
      </c>
      <c r="T54" s="181"/>
    </row>
    <row r="55" spans="1:20">
      <c r="A55" s="156" t="s">
        <v>1148</v>
      </c>
      <c r="B55" s="156" t="str">
        <f t="shared" si="1"/>
        <v>GRUPO DE PROCESOS JUDICIALESPROCESOS LABORALES ORDINARIOS</v>
      </c>
      <c r="C55" s="159">
        <v>70103</v>
      </c>
      <c r="D55" s="159" t="s">
        <v>1192</v>
      </c>
      <c r="E55" s="163" t="s">
        <v>1397</v>
      </c>
      <c r="F55" s="180" t="str">
        <f t="shared" si="5"/>
        <v>70103-49.29</v>
      </c>
      <c r="G55" s="182" t="str">
        <f t="shared" si="0"/>
        <v>AG -3--AC -18</v>
      </c>
      <c r="H55" s="181">
        <v>3</v>
      </c>
      <c r="I55" s="181">
        <v>18</v>
      </c>
      <c r="J55" s="183" t="str">
        <f t="shared" si="2"/>
        <v>- - M- S</v>
      </c>
      <c r="K55" s="181"/>
      <c r="L55" s="181"/>
      <c r="M55" s="181" t="s">
        <v>705</v>
      </c>
      <c r="N55" s="181" t="s">
        <v>698</v>
      </c>
      <c r="O55" s="183" t="str">
        <f t="shared" si="3"/>
        <v xml:space="preserve">O  </v>
      </c>
      <c r="P55" s="181" t="s">
        <v>699</v>
      </c>
      <c r="Q55" s="181"/>
      <c r="R55" s="183" t="str">
        <f t="shared" si="4"/>
        <v xml:space="preserve">F   </v>
      </c>
      <c r="S55" s="181" t="s">
        <v>557</v>
      </c>
      <c r="T55" s="181"/>
    </row>
    <row r="56" spans="1:20">
      <c r="A56" s="156" t="s">
        <v>1148</v>
      </c>
      <c r="B56" s="156" t="str">
        <f t="shared" si="1"/>
        <v>GRUPO DE PROCESOS JUDICIALESPROCESOS ORDINARIOS CIVILES</v>
      </c>
      <c r="C56" s="159">
        <v>70103</v>
      </c>
      <c r="D56" s="159" t="s">
        <v>1193</v>
      </c>
      <c r="E56" s="163" t="s">
        <v>1398</v>
      </c>
      <c r="F56" s="180" t="str">
        <f t="shared" si="5"/>
        <v>70103-49.30</v>
      </c>
      <c r="G56" s="182" t="str">
        <f t="shared" si="0"/>
        <v>AG -3--AC -18</v>
      </c>
      <c r="H56" s="181">
        <v>3</v>
      </c>
      <c r="I56" s="181">
        <v>18</v>
      </c>
      <c r="J56" s="183" t="str">
        <f t="shared" si="2"/>
        <v>- - M- S</v>
      </c>
      <c r="K56" s="181"/>
      <c r="L56" s="181"/>
      <c r="M56" s="181" t="s">
        <v>705</v>
      </c>
      <c r="N56" s="181" t="s">
        <v>698</v>
      </c>
      <c r="O56" s="183" t="str">
        <f t="shared" si="3"/>
        <v xml:space="preserve">  </v>
      </c>
      <c r="P56" s="181"/>
      <c r="Q56" s="181"/>
      <c r="R56" s="183" t="str">
        <f t="shared" si="4"/>
        <v xml:space="preserve">F   </v>
      </c>
      <c r="S56" s="181" t="s">
        <v>557</v>
      </c>
      <c r="T56" s="181"/>
    </row>
    <row r="57" spans="1:20">
      <c r="A57" s="156" t="s">
        <v>1148</v>
      </c>
      <c r="B57" s="156" t="str">
        <f t="shared" si="1"/>
        <v>GRUPO DE PROCESOS JUDICIALESPROCESOS ORDINARIOS LABORALES</v>
      </c>
      <c r="C57" s="159">
        <v>70103</v>
      </c>
      <c r="D57" s="159" t="s">
        <v>1194</v>
      </c>
      <c r="E57" s="163" t="s">
        <v>1399</v>
      </c>
      <c r="F57" s="180" t="str">
        <f t="shared" si="5"/>
        <v>70103-49.31</v>
      </c>
      <c r="G57" s="182" t="str">
        <f t="shared" si="0"/>
        <v>AG -3--AC -18</v>
      </c>
      <c r="H57" s="181">
        <v>3</v>
      </c>
      <c r="I57" s="181">
        <v>18</v>
      </c>
      <c r="J57" s="183" t="str">
        <f t="shared" si="2"/>
        <v>- - M- S</v>
      </c>
      <c r="K57" s="181"/>
      <c r="L57" s="181"/>
      <c r="M57" s="181" t="s">
        <v>705</v>
      </c>
      <c r="N57" s="181" t="s">
        <v>698</v>
      </c>
      <c r="O57" s="183" t="str">
        <f t="shared" si="3"/>
        <v xml:space="preserve">  </v>
      </c>
      <c r="P57" s="181"/>
      <c r="Q57" s="181"/>
      <c r="R57" s="183" t="str">
        <f t="shared" si="4"/>
        <v xml:space="preserve">F   </v>
      </c>
      <c r="S57" s="181" t="s">
        <v>557</v>
      </c>
      <c r="T57" s="181"/>
    </row>
    <row r="58" spans="1:20">
      <c r="A58" s="156" t="s">
        <v>1148</v>
      </c>
      <c r="B58" s="156" t="str">
        <f t="shared" si="1"/>
        <v>GRUPO DE PROCESOS JUDICIALESPROCESOS PENALES</v>
      </c>
      <c r="C58" s="159">
        <v>70103</v>
      </c>
      <c r="D58" s="159" t="s">
        <v>1195</v>
      </c>
      <c r="E58" s="163" t="s">
        <v>1400</v>
      </c>
      <c r="F58" s="180" t="str">
        <f t="shared" si="5"/>
        <v>70103-49.32</v>
      </c>
      <c r="G58" s="182" t="str">
        <f t="shared" si="0"/>
        <v>AG -3--AC -18</v>
      </c>
      <c r="H58" s="181">
        <v>3</v>
      </c>
      <c r="I58" s="181">
        <v>18</v>
      </c>
      <c r="J58" s="183" t="str">
        <f t="shared" si="2"/>
        <v>- - M- S</v>
      </c>
      <c r="K58" s="181"/>
      <c r="L58" s="181"/>
      <c r="M58" s="181" t="s">
        <v>705</v>
      </c>
      <c r="N58" s="181" t="s">
        <v>698</v>
      </c>
      <c r="O58" s="183" t="str">
        <f t="shared" si="3"/>
        <v xml:space="preserve">O  </v>
      </c>
      <c r="P58" s="181" t="s">
        <v>699</v>
      </c>
      <c r="Q58" s="181"/>
      <c r="R58" s="183" t="str">
        <f t="shared" si="4"/>
        <v xml:space="preserve">F   </v>
      </c>
      <c r="S58" s="181" t="s">
        <v>557</v>
      </c>
      <c r="T58" s="181"/>
    </row>
    <row r="59" spans="1:20">
      <c r="A59" s="156"/>
      <c r="B59" s="156" t="str">
        <f t="shared" si="1"/>
        <v/>
      </c>
      <c r="C59" s="159"/>
      <c r="D59" s="159"/>
      <c r="E59" s="163"/>
      <c r="F59" s="180" t="str">
        <f t="shared" si="5"/>
        <v>-</v>
      </c>
      <c r="G59" s="182" t="str">
        <f t="shared" si="0"/>
        <v>AG ---AC -</v>
      </c>
      <c r="H59" s="181"/>
      <c r="I59" s="181"/>
      <c r="J59" s="183" t="str">
        <f t="shared" si="2"/>
        <v xml:space="preserve">- - - </v>
      </c>
      <c r="K59" s="181"/>
      <c r="L59" s="181"/>
      <c r="M59" s="181"/>
      <c r="N59" s="181"/>
      <c r="O59" s="183" t="str">
        <f t="shared" si="3"/>
        <v xml:space="preserve">  </v>
      </c>
      <c r="P59" s="181"/>
      <c r="Q59" s="181"/>
      <c r="R59" s="183" t="str">
        <f t="shared" si="4"/>
        <v xml:space="preserve">   </v>
      </c>
      <c r="S59" s="181"/>
      <c r="T59" s="181"/>
    </row>
    <row r="60" spans="1:20" ht="22.5">
      <c r="A60" s="156" t="s">
        <v>1149</v>
      </c>
      <c r="B60" s="156" t="str">
        <f t="shared" si="1"/>
        <v>OFICINA DE CONTROL INTERNOACTAS DE COMITÉ DE COORDINACIÓN DEL SISTEMA DE CONTROL INTERNO</v>
      </c>
      <c r="C60" s="159">
        <v>70200</v>
      </c>
      <c r="D60" s="159" t="s">
        <v>1196</v>
      </c>
      <c r="E60" s="162" t="s">
        <v>1401</v>
      </c>
      <c r="F60" s="180" t="str">
        <f t="shared" si="5"/>
        <v>70200-2.9</v>
      </c>
      <c r="G60" s="182" t="str">
        <f t="shared" si="0"/>
        <v>AG -3--AC -8</v>
      </c>
      <c r="H60" s="181">
        <v>3</v>
      </c>
      <c r="I60" s="181">
        <v>8</v>
      </c>
      <c r="J60" s="183" t="str">
        <f t="shared" si="2"/>
        <v xml:space="preserve">CT- - M- </v>
      </c>
      <c r="K60" s="181" t="s">
        <v>695</v>
      </c>
      <c r="L60" s="181"/>
      <c r="M60" s="181" t="s">
        <v>705</v>
      </c>
      <c r="N60" s="181"/>
      <c r="O60" s="183" t="str">
        <f t="shared" si="3"/>
        <v xml:space="preserve">O  </v>
      </c>
      <c r="P60" s="181" t="s">
        <v>699</v>
      </c>
      <c r="Q60" s="181"/>
      <c r="R60" s="183" t="str">
        <f t="shared" si="4"/>
        <v xml:space="preserve">F   </v>
      </c>
      <c r="S60" s="181" t="s">
        <v>557</v>
      </c>
      <c r="T60" s="181"/>
    </row>
    <row r="61" spans="1:20">
      <c r="A61" s="156" t="s">
        <v>1149</v>
      </c>
      <c r="B61" s="156" t="str">
        <f t="shared" si="1"/>
        <v>OFICINA DE CONTROL INTERNODERECHOS DE PETICIÓN</v>
      </c>
      <c r="C61" s="159">
        <v>70200</v>
      </c>
      <c r="D61" s="159" t="s">
        <v>1197</v>
      </c>
      <c r="E61" s="174" t="s">
        <v>723</v>
      </c>
      <c r="F61" s="180" t="str">
        <f t="shared" si="5"/>
        <v>70200-21.</v>
      </c>
      <c r="G61" s="182" t="str">
        <f t="shared" si="0"/>
        <v>AG -3--AC -18</v>
      </c>
      <c r="H61" s="181">
        <v>3</v>
      </c>
      <c r="I61" s="181">
        <v>18</v>
      </c>
      <c r="J61" s="183" t="str">
        <f t="shared" si="2"/>
        <v>- - M- S</v>
      </c>
      <c r="K61" s="181"/>
      <c r="L61" s="181"/>
      <c r="M61" s="181" t="s">
        <v>705</v>
      </c>
      <c r="N61" s="181" t="s">
        <v>698</v>
      </c>
      <c r="O61" s="183" t="str">
        <f t="shared" si="3"/>
        <v xml:space="preserve">O  </v>
      </c>
      <c r="P61" s="181" t="s">
        <v>699</v>
      </c>
      <c r="Q61" s="181"/>
      <c r="R61" s="183" t="str">
        <f t="shared" si="4"/>
        <v xml:space="preserve">F   </v>
      </c>
      <c r="S61" s="181" t="s">
        <v>557</v>
      </c>
      <c r="T61" s="181"/>
    </row>
    <row r="62" spans="1:20">
      <c r="A62" s="156" t="s">
        <v>1149</v>
      </c>
      <c r="B62" s="156" t="str">
        <f t="shared" si="1"/>
        <v>OFICINA DE CONTROL INTERNOINFORMES DE GESTIÓN</v>
      </c>
      <c r="C62" s="159">
        <v>70200</v>
      </c>
      <c r="D62" s="159" t="s">
        <v>1198</v>
      </c>
      <c r="E62" s="163" t="s">
        <v>1366</v>
      </c>
      <c r="F62" s="180" t="str">
        <f t="shared" si="5"/>
        <v>70200-3.13</v>
      </c>
      <c r="G62" s="182" t="str">
        <f t="shared" si="0"/>
        <v>AG -3--AC -</v>
      </c>
      <c r="H62" s="181">
        <v>3</v>
      </c>
      <c r="I62" s="181"/>
      <c r="J62" s="183" t="str">
        <f t="shared" si="2"/>
        <v xml:space="preserve">- E- - </v>
      </c>
      <c r="K62" s="181"/>
      <c r="L62" s="181" t="s">
        <v>696</v>
      </c>
      <c r="M62" s="181"/>
      <c r="N62" s="181"/>
      <c r="O62" s="183" t="str">
        <f t="shared" si="3"/>
        <v xml:space="preserve">O  </v>
      </c>
      <c r="P62" s="181" t="s">
        <v>699</v>
      </c>
      <c r="Q62" s="181"/>
      <c r="R62" s="183" t="str">
        <f t="shared" si="4"/>
        <v xml:space="preserve">F   </v>
      </c>
      <c r="S62" s="181" t="s">
        <v>557</v>
      </c>
      <c r="T62" s="181"/>
    </row>
    <row r="63" spans="1:20">
      <c r="A63" s="156" t="s">
        <v>1149</v>
      </c>
      <c r="B63" s="156" t="str">
        <f t="shared" si="1"/>
        <v>OFICINA DE CONTROL INTERNOINFORMES POR DISPOSICIÓN NORMATIVA</v>
      </c>
      <c r="C63" s="159">
        <v>70200</v>
      </c>
      <c r="D63" s="159" t="s">
        <v>1199</v>
      </c>
      <c r="E63" s="163" t="s">
        <v>1402</v>
      </c>
      <c r="F63" s="180" t="str">
        <f t="shared" si="5"/>
        <v>70200-3.19</v>
      </c>
      <c r="G63" s="182" t="str">
        <f t="shared" si="0"/>
        <v>AG -3--AC -8</v>
      </c>
      <c r="H63" s="181">
        <v>3</v>
      </c>
      <c r="I63" s="181">
        <v>8</v>
      </c>
      <c r="J63" s="183" t="str">
        <f t="shared" si="2"/>
        <v xml:space="preserve">CT- - M- </v>
      </c>
      <c r="K63" s="181" t="s">
        <v>695</v>
      </c>
      <c r="L63" s="181"/>
      <c r="M63" s="181" t="s">
        <v>705</v>
      </c>
      <c r="N63" s="181"/>
      <c r="O63" s="183" t="str">
        <f t="shared" si="3"/>
        <v xml:space="preserve">  </v>
      </c>
      <c r="P63" s="181"/>
      <c r="Q63" s="181"/>
      <c r="R63" s="183" t="str">
        <f t="shared" si="4"/>
        <v xml:space="preserve">F   </v>
      </c>
      <c r="S63" s="181" t="s">
        <v>557</v>
      </c>
      <c r="T63" s="181"/>
    </row>
    <row r="64" spans="1:20">
      <c r="A64" s="156" t="s">
        <v>1149</v>
      </c>
      <c r="B64" s="156" t="str">
        <f t="shared" si="1"/>
        <v>OFICINA DE CONTROL INTERNOPLANES DE AUDITORIAS</v>
      </c>
      <c r="C64" s="159">
        <v>70200</v>
      </c>
      <c r="D64" s="159" t="s">
        <v>1200</v>
      </c>
      <c r="E64" s="163" t="s">
        <v>1403</v>
      </c>
      <c r="F64" s="180" t="str">
        <f t="shared" si="5"/>
        <v>70200-43.8</v>
      </c>
      <c r="G64" s="182" t="str">
        <f t="shared" si="0"/>
        <v>AG -3--AC -8</v>
      </c>
      <c r="H64" s="181">
        <v>3</v>
      </c>
      <c r="I64" s="181">
        <v>8</v>
      </c>
      <c r="J64" s="183" t="str">
        <f t="shared" si="2"/>
        <v>- - M- S</v>
      </c>
      <c r="K64" s="181"/>
      <c r="L64" s="181"/>
      <c r="M64" s="181" t="s">
        <v>705</v>
      </c>
      <c r="N64" s="181" t="s">
        <v>698</v>
      </c>
      <c r="O64" s="183" t="str">
        <f t="shared" si="3"/>
        <v xml:space="preserve">O  </v>
      </c>
      <c r="P64" s="181" t="s">
        <v>699</v>
      </c>
      <c r="Q64" s="181"/>
      <c r="R64" s="183" t="str">
        <f t="shared" si="4"/>
        <v xml:space="preserve">F   </v>
      </c>
      <c r="S64" s="181" t="s">
        <v>557</v>
      </c>
      <c r="T64" s="181"/>
    </row>
    <row r="65" spans="1:20" ht="22.5">
      <c r="A65" s="156" t="s">
        <v>1149</v>
      </c>
      <c r="B65" s="156" t="str">
        <f t="shared" si="1"/>
        <v>OFICINA DE CONTROL INTERNOPLANES DE MEJORAMIENTO INSTITUCIONAL</v>
      </c>
      <c r="C65" s="159">
        <v>70200</v>
      </c>
      <c r="D65" s="159" t="s">
        <v>1201</v>
      </c>
      <c r="E65" s="163" t="s">
        <v>1404</v>
      </c>
      <c r="F65" s="180" t="str">
        <f t="shared" si="5"/>
        <v>70200-43.10</v>
      </c>
      <c r="G65" s="182" t="str">
        <f t="shared" si="0"/>
        <v>AG -3--AC -8</v>
      </c>
      <c r="H65" s="181">
        <v>3</v>
      </c>
      <c r="I65" s="181">
        <v>8</v>
      </c>
      <c r="J65" s="183" t="str">
        <f t="shared" si="2"/>
        <v xml:space="preserve">CT- - M- </v>
      </c>
      <c r="K65" s="181" t="s">
        <v>695</v>
      </c>
      <c r="L65" s="181"/>
      <c r="M65" s="181" t="s">
        <v>705</v>
      </c>
      <c r="N65" s="181"/>
      <c r="O65" s="183" t="str">
        <f t="shared" si="3"/>
        <v xml:space="preserve">O  </v>
      </c>
      <c r="P65" s="181" t="s">
        <v>699</v>
      </c>
      <c r="Q65" s="181"/>
      <c r="R65" s="183" t="str">
        <f t="shared" si="4"/>
        <v xml:space="preserve">F   </v>
      </c>
      <c r="S65" s="181" t="s">
        <v>557</v>
      </c>
      <c r="T65" s="181"/>
    </row>
    <row r="66" spans="1:20">
      <c r="A66" s="156"/>
      <c r="B66" s="156" t="str">
        <f t="shared" si="1"/>
        <v/>
      </c>
      <c r="C66" s="159"/>
      <c r="D66" s="159"/>
      <c r="E66" s="174"/>
      <c r="F66" s="180" t="str">
        <f t="shared" si="5"/>
        <v>-</v>
      </c>
      <c r="G66" s="182" t="str">
        <f t="shared" si="0"/>
        <v>AG ---AC -</v>
      </c>
      <c r="H66" s="181"/>
      <c r="I66" s="181"/>
      <c r="J66" s="183" t="str">
        <f t="shared" si="2"/>
        <v xml:space="preserve">- - - </v>
      </c>
      <c r="K66" s="181"/>
      <c r="L66" s="181"/>
      <c r="M66" s="181"/>
      <c r="N66" s="181"/>
      <c r="O66" s="183" t="str">
        <f t="shared" si="3"/>
        <v xml:space="preserve">  </v>
      </c>
      <c r="P66" s="181"/>
      <c r="Q66" s="181"/>
      <c r="R66" s="183" t="str">
        <f t="shared" si="4"/>
        <v xml:space="preserve">   </v>
      </c>
      <c r="S66" s="181"/>
      <c r="T66" s="181"/>
    </row>
    <row r="67" spans="1:20">
      <c r="A67" s="156" t="s">
        <v>1150</v>
      </c>
      <c r="B67" s="156" t="str">
        <f t="shared" si="1"/>
        <v>OFICINA ASESORA DE PLANEACIÓNACTAS COMITÉ DE GERENCIA</v>
      </c>
      <c r="C67" s="159">
        <v>70300</v>
      </c>
      <c r="D67" s="159" t="s">
        <v>1202</v>
      </c>
      <c r="E67" s="162" t="s">
        <v>1405</v>
      </c>
      <c r="F67" s="180" t="str">
        <f t="shared" si="5"/>
        <v>70300-2.3</v>
      </c>
      <c r="G67" s="182" t="str">
        <f t="shared" si="0"/>
        <v>AG -3--AC -8</v>
      </c>
      <c r="H67" s="181" t="s">
        <v>703</v>
      </c>
      <c r="I67" s="181" t="s">
        <v>704</v>
      </c>
      <c r="J67" s="183" t="str">
        <f t="shared" si="2"/>
        <v xml:space="preserve">CT- - M- </v>
      </c>
      <c r="K67" s="181" t="s">
        <v>695</v>
      </c>
      <c r="L67" s="181"/>
      <c r="M67" s="181" t="s">
        <v>705</v>
      </c>
      <c r="N67" s="181"/>
      <c r="O67" s="183" t="str">
        <f t="shared" si="3"/>
        <v xml:space="preserve">  </v>
      </c>
      <c r="P67" s="181"/>
      <c r="Q67" s="181"/>
      <c r="R67" s="183" t="str">
        <f t="shared" si="4"/>
        <v xml:space="preserve">F   </v>
      </c>
      <c r="S67" s="181" t="s">
        <v>557</v>
      </c>
      <c r="T67" s="181"/>
    </row>
    <row r="68" spans="1:20" ht="22.5">
      <c r="A68" s="156" t="s">
        <v>1150</v>
      </c>
      <c r="B68" s="156" t="str">
        <f t="shared" si="1"/>
        <v>OFICINA ASESORA DE PLANEACIÓNACTAS COMITÉ INSTITUCIONAL DE GESTIÓN Y DESEMPEÑO</v>
      </c>
      <c r="C68" s="159">
        <v>70300</v>
      </c>
      <c r="D68" s="159" t="s">
        <v>1203</v>
      </c>
      <c r="E68" s="162" t="s">
        <v>1406</v>
      </c>
      <c r="F68" s="180" t="str">
        <f t="shared" si="5"/>
        <v>70300-2.4</v>
      </c>
      <c r="G68" s="182" t="str">
        <f t="shared" si="0"/>
        <v>AG -3--AC -8</v>
      </c>
      <c r="H68" s="181" t="s">
        <v>703</v>
      </c>
      <c r="I68" s="181" t="s">
        <v>704</v>
      </c>
      <c r="J68" s="183" t="str">
        <f t="shared" si="2"/>
        <v xml:space="preserve">CT- - M- </v>
      </c>
      <c r="K68" s="181" t="s">
        <v>695</v>
      </c>
      <c r="L68" s="181"/>
      <c r="M68" s="181" t="s">
        <v>705</v>
      </c>
      <c r="N68" s="181"/>
      <c r="O68" s="183" t="str">
        <f t="shared" si="3"/>
        <v xml:space="preserve">O  </v>
      </c>
      <c r="P68" s="181" t="s">
        <v>699</v>
      </c>
      <c r="Q68" s="181"/>
      <c r="R68" s="183" t="str">
        <f t="shared" si="4"/>
        <v xml:space="preserve">F   </v>
      </c>
      <c r="S68" s="181" t="s">
        <v>557</v>
      </c>
      <c r="T68" s="181"/>
    </row>
    <row r="69" spans="1:20" ht="22.5">
      <c r="A69" s="156" t="s">
        <v>1150</v>
      </c>
      <c r="B69" s="156" t="str">
        <f t="shared" si="1"/>
        <v>OFICINA ASESORA DE PLANEACIÓNACTAS COMITÉ SECTORIAL DE GESTIÓN Y DESEMPEÑO</v>
      </c>
      <c r="C69" s="159">
        <v>70300</v>
      </c>
      <c r="D69" s="159" t="s">
        <v>1204</v>
      </c>
      <c r="E69" s="162" t="s">
        <v>1407</v>
      </c>
      <c r="F69" s="180" t="str">
        <f t="shared" si="5"/>
        <v>70300-2.5</v>
      </c>
      <c r="G69" s="182" t="str">
        <f t="shared" ref="G69:G132" si="6">CONCATENATE("AG"," -", H69,"--","AC -", I69)</f>
        <v>AG -3--AC -8</v>
      </c>
      <c r="H69" s="181" t="s">
        <v>703</v>
      </c>
      <c r="I69" s="181" t="s">
        <v>704</v>
      </c>
      <c r="J69" s="183" t="str">
        <f t="shared" si="2"/>
        <v xml:space="preserve">CT- - M- </v>
      </c>
      <c r="K69" s="181" t="s">
        <v>695</v>
      </c>
      <c r="L69" s="181"/>
      <c r="M69" s="181" t="s">
        <v>705</v>
      </c>
      <c r="N69" s="181"/>
      <c r="O69" s="183" t="str">
        <f t="shared" si="3"/>
        <v xml:space="preserve">O  </v>
      </c>
      <c r="P69" s="181" t="s">
        <v>699</v>
      </c>
      <c r="Q69" s="181"/>
      <c r="R69" s="183" t="str">
        <f t="shared" si="4"/>
        <v xml:space="preserve">F   </v>
      </c>
      <c r="S69" s="181" t="s">
        <v>557</v>
      </c>
      <c r="T69" s="181"/>
    </row>
    <row r="70" spans="1:20">
      <c r="A70" s="156" t="s">
        <v>1150</v>
      </c>
      <c r="B70" s="156" t="str">
        <f t="shared" ref="B70:B133" si="7">CONCATENATE(A70,E70)</f>
        <v>OFICINA ASESORA DE PLANEACIÓNDERECHOS DE PETICIÓN</v>
      </c>
      <c r="C70" s="159">
        <v>70300</v>
      </c>
      <c r="D70" s="159">
        <v>21</v>
      </c>
      <c r="E70" s="174" t="s">
        <v>723</v>
      </c>
      <c r="F70" s="180" t="str">
        <f t="shared" si="5"/>
        <v>70300-21</v>
      </c>
      <c r="G70" s="182" t="str">
        <f t="shared" si="6"/>
        <v>AG -3--AC -18</v>
      </c>
      <c r="H70" s="181">
        <v>3</v>
      </c>
      <c r="I70" s="181">
        <v>18</v>
      </c>
      <c r="J70" s="183" t="str">
        <f t="shared" ref="J70:J133" si="8">CONCATENATE(K70,"- ",L70,"- ",M70,"- ",N70,)</f>
        <v>- - M- S</v>
      </c>
      <c r="K70" s="181"/>
      <c r="L70" s="181"/>
      <c r="M70" s="181" t="s">
        <v>705</v>
      </c>
      <c r="N70" s="181" t="s">
        <v>698</v>
      </c>
      <c r="O70" s="183" t="str">
        <f t="shared" ref="O70:O133" si="9">CONCATENATE(P70,"  ",Q70)</f>
        <v xml:space="preserve">  </v>
      </c>
      <c r="P70" s="181"/>
      <c r="Q70" s="181"/>
      <c r="R70" s="183" t="str">
        <f t="shared" ref="R70:R133" si="10">CONCATENATE(S70,"   ",T70)</f>
        <v xml:space="preserve">F   </v>
      </c>
      <c r="S70" s="181" t="s">
        <v>557</v>
      </c>
      <c r="T70" s="181"/>
    </row>
    <row r="71" spans="1:20">
      <c r="A71" s="156" t="s">
        <v>1150</v>
      </c>
      <c r="B71" s="156" t="str">
        <f t="shared" si="7"/>
        <v>OFICINA ASESORA DE PLANEACIÓNINFORMES A ENTES DE CONTROL</v>
      </c>
      <c r="C71" s="159">
        <v>70300</v>
      </c>
      <c r="D71" s="159" t="s">
        <v>1205</v>
      </c>
      <c r="E71" s="162" t="s">
        <v>1363</v>
      </c>
      <c r="F71" s="180" t="str">
        <f t="shared" si="5"/>
        <v>70300-3.4</v>
      </c>
      <c r="G71" s="182" t="str">
        <f t="shared" si="6"/>
        <v>AG -3--AC -8</v>
      </c>
      <c r="H71" s="181" t="s">
        <v>703</v>
      </c>
      <c r="I71" s="181" t="s">
        <v>704</v>
      </c>
      <c r="J71" s="183" t="str">
        <f t="shared" si="8"/>
        <v xml:space="preserve">- E- - </v>
      </c>
      <c r="K71" s="181"/>
      <c r="L71" s="181" t="s">
        <v>696</v>
      </c>
      <c r="M71" s="181"/>
      <c r="N71" s="181"/>
      <c r="O71" s="183" t="str">
        <f t="shared" si="9"/>
        <v xml:space="preserve">O  </v>
      </c>
      <c r="P71" s="181" t="s">
        <v>699</v>
      </c>
      <c r="Q71" s="181"/>
      <c r="R71" s="183" t="str">
        <f t="shared" si="10"/>
        <v xml:space="preserve">F   </v>
      </c>
      <c r="S71" s="181" t="s">
        <v>557</v>
      </c>
      <c r="T71" s="181"/>
    </row>
    <row r="72" spans="1:20">
      <c r="A72" s="156" t="s">
        <v>1150</v>
      </c>
      <c r="B72" s="156" t="str">
        <f t="shared" si="7"/>
        <v>OFICINA ASESORA DE PLANEACIÓNINFORMES A OTRAS ENTIDADES</v>
      </c>
      <c r="C72" s="159">
        <v>70300</v>
      </c>
      <c r="D72" s="159" t="s">
        <v>1206</v>
      </c>
      <c r="E72" s="163" t="s">
        <v>1408</v>
      </c>
      <c r="F72" s="180" t="str">
        <f t="shared" si="5"/>
        <v>70300-3.5</v>
      </c>
      <c r="G72" s="182" t="str">
        <f t="shared" si="6"/>
        <v>AG -3--AC -8</v>
      </c>
      <c r="H72" s="181" t="s">
        <v>703</v>
      </c>
      <c r="I72" s="181" t="s">
        <v>704</v>
      </c>
      <c r="J72" s="183" t="str">
        <f t="shared" si="8"/>
        <v xml:space="preserve">CT- - M- </v>
      </c>
      <c r="K72" s="181" t="s">
        <v>695</v>
      </c>
      <c r="L72" s="181"/>
      <c r="M72" s="181" t="s">
        <v>705</v>
      </c>
      <c r="N72" s="181"/>
      <c r="O72" s="183" t="str">
        <f t="shared" si="9"/>
        <v xml:space="preserve">O  </v>
      </c>
      <c r="P72" s="181" t="s">
        <v>699</v>
      </c>
      <c r="Q72" s="181"/>
      <c r="R72" s="183" t="str">
        <f t="shared" si="10"/>
        <v xml:space="preserve">F   </v>
      </c>
      <c r="S72" s="181" t="s">
        <v>557</v>
      </c>
      <c r="T72" s="181"/>
    </row>
    <row r="73" spans="1:20">
      <c r="A73" s="156"/>
      <c r="B73" s="156" t="str">
        <f t="shared" si="7"/>
        <v/>
      </c>
      <c r="C73" s="159"/>
      <c r="D73" s="159"/>
      <c r="E73" s="174"/>
      <c r="F73" s="180" t="str">
        <f t="shared" si="5"/>
        <v>-</v>
      </c>
      <c r="G73" s="182" t="str">
        <f t="shared" si="6"/>
        <v>AG ---AC -</v>
      </c>
      <c r="H73" s="181"/>
      <c r="I73" s="181"/>
      <c r="J73" s="183" t="str">
        <f t="shared" si="8"/>
        <v xml:space="preserve">- - - </v>
      </c>
      <c r="K73" s="181"/>
      <c r="L73" s="181"/>
      <c r="M73" s="181"/>
      <c r="N73" s="181"/>
      <c r="O73" s="183" t="str">
        <f t="shared" si="9"/>
        <v xml:space="preserve">  </v>
      </c>
      <c r="P73" s="181"/>
      <c r="Q73" s="181"/>
      <c r="R73" s="183" t="str">
        <f t="shared" si="10"/>
        <v xml:space="preserve">   </v>
      </c>
      <c r="S73" s="181"/>
      <c r="T73" s="181"/>
    </row>
    <row r="74" spans="1:20" ht="33.75">
      <c r="A74" s="156" t="s">
        <v>1151</v>
      </c>
      <c r="B74" s="156" t="str">
        <f t="shared" si="7"/>
        <v>GRUPO DE PRESUPUESTO Y PROYECTOS DE INVERSIÓNACTAS Y ACUERDOS ÓRGANO COLEGIADO DE ADMINISTRACIÓN Y DECISIÓN - OCAD</v>
      </c>
      <c r="C74" s="159">
        <v>70304</v>
      </c>
      <c r="D74" s="159">
        <v>4</v>
      </c>
      <c r="E74" s="174" t="s">
        <v>1347</v>
      </c>
      <c r="F74" s="180" t="str">
        <f t="shared" si="5"/>
        <v>70304-4</v>
      </c>
      <c r="G74" s="182" t="str">
        <f t="shared" si="6"/>
        <v>AG -3--AC -8</v>
      </c>
      <c r="H74" s="181" t="s">
        <v>703</v>
      </c>
      <c r="I74" s="181" t="s">
        <v>704</v>
      </c>
      <c r="J74" s="183" t="str">
        <f t="shared" si="8"/>
        <v xml:space="preserve">CT- - M- </v>
      </c>
      <c r="K74" s="181" t="s">
        <v>695</v>
      </c>
      <c r="L74" s="181"/>
      <c r="M74" s="181" t="s">
        <v>705</v>
      </c>
      <c r="N74" s="181"/>
      <c r="O74" s="183" t="str">
        <f t="shared" si="9"/>
        <v xml:space="preserve">O  </v>
      </c>
      <c r="P74" s="181" t="s">
        <v>699</v>
      </c>
      <c r="Q74" s="181"/>
      <c r="R74" s="183" t="str">
        <f t="shared" si="10"/>
        <v xml:space="preserve">F   </v>
      </c>
      <c r="S74" s="181" t="s">
        <v>557</v>
      </c>
      <c r="T74" s="181"/>
    </row>
    <row r="75" spans="1:20" ht="22.5">
      <c r="A75" s="156" t="s">
        <v>1151</v>
      </c>
      <c r="B75" s="156" t="str">
        <f t="shared" si="7"/>
        <v>GRUPO DE PRESUPUESTO Y PROYECTOS DE INVERSIÓNANTEPROYECTO DE PRESUPUESTO</v>
      </c>
      <c r="C75" s="159">
        <v>70304</v>
      </c>
      <c r="D75" s="159">
        <v>5</v>
      </c>
      <c r="E75" s="174" t="s">
        <v>761</v>
      </c>
      <c r="F75" s="180" t="str">
        <f t="shared" ref="F75:F138" si="11">CONCATENATE(C75,"-",D75)</f>
        <v>70304-5</v>
      </c>
      <c r="G75" s="182" t="str">
        <f t="shared" si="6"/>
        <v>AG -4--AC -2</v>
      </c>
      <c r="H75" s="181">
        <v>4</v>
      </c>
      <c r="I75" s="181">
        <v>2</v>
      </c>
      <c r="J75" s="183" t="str">
        <f t="shared" si="8"/>
        <v xml:space="preserve">CT- - M- </v>
      </c>
      <c r="K75" s="181" t="s">
        <v>695</v>
      </c>
      <c r="L75" s="181"/>
      <c r="M75" s="181" t="s">
        <v>705</v>
      </c>
      <c r="N75" s="181"/>
      <c r="O75" s="183" t="str">
        <f t="shared" si="9"/>
        <v xml:space="preserve">O  </v>
      </c>
      <c r="P75" s="181" t="s">
        <v>699</v>
      </c>
      <c r="Q75" s="181"/>
      <c r="R75" s="183" t="str">
        <f t="shared" si="10"/>
        <v xml:space="preserve">   </v>
      </c>
      <c r="S75" s="181"/>
      <c r="T75" s="181"/>
    </row>
    <row r="76" spans="1:20" ht="22.5">
      <c r="A76" s="156" t="s">
        <v>1151</v>
      </c>
      <c r="B76" s="156" t="str">
        <f t="shared" si="7"/>
        <v>GRUPO DE PRESUPUESTO Y PROYECTOS DE INVERSIÓNBANCO DE PROGRAMAS Y PROYECTOS DE INVERSIÓN NACIONAL  - BPIN</v>
      </c>
      <c r="C76" s="159">
        <v>70304</v>
      </c>
      <c r="D76" s="159">
        <v>8</v>
      </c>
      <c r="E76" s="174" t="s">
        <v>1348</v>
      </c>
      <c r="F76" s="180" t="str">
        <f t="shared" si="11"/>
        <v>70304-8</v>
      </c>
      <c r="G76" s="182" t="str">
        <f t="shared" si="6"/>
        <v>AG -3--AC -8</v>
      </c>
      <c r="H76" s="181">
        <v>3</v>
      </c>
      <c r="I76" s="181">
        <v>8</v>
      </c>
      <c r="J76" s="183" t="str">
        <f t="shared" si="8"/>
        <v xml:space="preserve">CT- - M- </v>
      </c>
      <c r="K76" s="181" t="s">
        <v>695</v>
      </c>
      <c r="L76" s="181"/>
      <c r="M76" s="181" t="s">
        <v>705</v>
      </c>
      <c r="N76" s="181"/>
      <c r="O76" s="183" t="str">
        <f t="shared" si="9"/>
        <v xml:space="preserve">O  </v>
      </c>
      <c r="P76" s="181" t="s">
        <v>699</v>
      </c>
      <c r="Q76" s="181"/>
      <c r="R76" s="183" t="str">
        <f t="shared" si="10"/>
        <v xml:space="preserve">F   </v>
      </c>
      <c r="S76" s="181" t="s">
        <v>557</v>
      </c>
      <c r="T76" s="181"/>
    </row>
    <row r="77" spans="1:20" ht="22.5">
      <c r="A77" s="156" t="s">
        <v>1151</v>
      </c>
      <c r="B77" s="156" t="str">
        <f t="shared" si="7"/>
        <v>GRUPO DE PRESUPUESTO Y PROYECTOS DE INVERSIÓNINFORMES A ENTES DE CONTROL</v>
      </c>
      <c r="C77" s="159">
        <v>70304</v>
      </c>
      <c r="D77" s="159" t="s">
        <v>1205</v>
      </c>
      <c r="E77" s="162" t="s">
        <v>1363</v>
      </c>
      <c r="F77" s="180" t="str">
        <f t="shared" si="11"/>
        <v>70304-3.4</v>
      </c>
      <c r="G77" s="182" t="str">
        <f t="shared" si="6"/>
        <v>AG -3--AC -8</v>
      </c>
      <c r="H77" s="181" t="s">
        <v>703</v>
      </c>
      <c r="I77" s="181" t="s">
        <v>704</v>
      </c>
      <c r="J77" s="183" t="str">
        <f t="shared" si="8"/>
        <v xml:space="preserve">- E- - </v>
      </c>
      <c r="K77" s="181"/>
      <c r="L77" s="181" t="s">
        <v>696</v>
      </c>
      <c r="M77" s="181"/>
      <c r="N77" s="181"/>
      <c r="O77" s="183" t="str">
        <f t="shared" si="9"/>
        <v xml:space="preserve">  </v>
      </c>
      <c r="P77" s="181"/>
      <c r="Q77" s="181"/>
      <c r="R77" s="183" t="str">
        <f t="shared" si="10"/>
        <v xml:space="preserve">F   </v>
      </c>
      <c r="S77" s="181" t="s">
        <v>557</v>
      </c>
      <c r="T77" s="181"/>
    </row>
    <row r="78" spans="1:20" ht="22.5">
      <c r="A78" s="156" t="s">
        <v>1151</v>
      </c>
      <c r="B78" s="156" t="str">
        <f t="shared" si="7"/>
        <v>GRUPO DE PRESUPUESTO Y PROYECTOS DE INVERSIÓNINFORMES A OTRAS ENTIDADES</v>
      </c>
      <c r="C78" s="159">
        <v>70304</v>
      </c>
      <c r="D78" s="159" t="s">
        <v>1206</v>
      </c>
      <c r="E78" s="163" t="s">
        <v>1408</v>
      </c>
      <c r="F78" s="180" t="str">
        <f t="shared" si="11"/>
        <v>70304-3.5</v>
      </c>
      <c r="G78" s="182" t="str">
        <f t="shared" si="6"/>
        <v>AG -3--AC -8</v>
      </c>
      <c r="H78" s="181" t="s">
        <v>703</v>
      </c>
      <c r="I78" s="181" t="s">
        <v>704</v>
      </c>
      <c r="J78" s="183" t="str">
        <f t="shared" si="8"/>
        <v xml:space="preserve">CT- - M- </v>
      </c>
      <c r="K78" s="181" t="s">
        <v>695</v>
      </c>
      <c r="L78" s="181"/>
      <c r="M78" s="181" t="s">
        <v>705</v>
      </c>
      <c r="N78" s="181"/>
      <c r="O78" s="183" t="str">
        <f t="shared" si="9"/>
        <v xml:space="preserve">O  </v>
      </c>
      <c r="P78" s="181" t="s">
        <v>699</v>
      </c>
      <c r="Q78" s="181"/>
      <c r="R78" s="183" t="str">
        <f t="shared" si="10"/>
        <v xml:space="preserve">F   </v>
      </c>
      <c r="S78" s="181" t="s">
        <v>557</v>
      </c>
      <c r="T78" s="181"/>
    </row>
    <row r="79" spans="1:20" ht="22.5">
      <c r="A79" s="156" t="s">
        <v>1151</v>
      </c>
      <c r="B79" s="156" t="str">
        <f t="shared" si="7"/>
        <v>GRUPO DE PRESUPUESTO Y PROYECTOS DE INVERSIÓNMODIFICACIONES PRESUPUESTALES</v>
      </c>
      <c r="C79" s="159">
        <v>70304</v>
      </c>
      <c r="D79" s="159">
        <v>37</v>
      </c>
      <c r="E79" s="174" t="s">
        <v>1349</v>
      </c>
      <c r="F79" s="180" t="str">
        <f t="shared" si="11"/>
        <v>70304-37</v>
      </c>
      <c r="G79" s="182" t="str">
        <f t="shared" si="6"/>
        <v>AG -4--AC -2</v>
      </c>
      <c r="H79" s="181" t="s">
        <v>864</v>
      </c>
      <c r="I79" s="181" t="s">
        <v>808</v>
      </c>
      <c r="J79" s="183" t="str">
        <f t="shared" si="8"/>
        <v xml:space="preserve">CT- - M- </v>
      </c>
      <c r="K79" s="181" t="s">
        <v>695</v>
      </c>
      <c r="L79" s="181"/>
      <c r="M79" s="181" t="s">
        <v>705</v>
      </c>
      <c r="N79" s="181"/>
      <c r="O79" s="183" t="str">
        <f t="shared" si="9"/>
        <v xml:space="preserve">  </v>
      </c>
      <c r="P79" s="181"/>
      <c r="Q79" s="181"/>
      <c r="R79" s="183" t="str">
        <f t="shared" si="10"/>
        <v xml:space="preserve">   </v>
      </c>
      <c r="S79" s="181"/>
      <c r="T79" s="181"/>
    </row>
    <row r="80" spans="1:20" ht="12" thickBot="1">
      <c r="A80" s="156"/>
      <c r="B80" s="156" t="str">
        <f t="shared" si="7"/>
        <v/>
      </c>
      <c r="C80" s="159"/>
      <c r="D80" s="159"/>
      <c r="E80" s="174"/>
      <c r="F80" s="180" t="str">
        <f t="shared" si="11"/>
        <v>-</v>
      </c>
      <c r="G80" s="182" t="str">
        <f t="shared" si="6"/>
        <v>AG ---AC -</v>
      </c>
      <c r="H80" s="181"/>
      <c r="I80" s="181"/>
      <c r="J80" s="183" t="str">
        <f t="shared" si="8"/>
        <v xml:space="preserve">- - - </v>
      </c>
      <c r="K80" s="181"/>
      <c r="L80" s="181"/>
      <c r="M80" s="181"/>
      <c r="N80" s="181"/>
      <c r="O80" s="183" t="str">
        <f t="shared" si="9"/>
        <v xml:space="preserve">O  </v>
      </c>
      <c r="P80" s="181" t="s">
        <v>699</v>
      </c>
      <c r="Q80" s="181"/>
      <c r="R80" s="183" t="str">
        <f t="shared" si="10"/>
        <v xml:space="preserve">   </v>
      </c>
      <c r="S80" s="181"/>
      <c r="T80" s="181"/>
    </row>
    <row r="81" spans="1:20" ht="23.25" thickBot="1">
      <c r="A81" s="156" t="s">
        <v>1152</v>
      </c>
      <c r="B81" s="156" t="str">
        <f t="shared" si="7"/>
        <v>GRUPO DE PLANEACIÓN Y SEGUIMIENTOINFORME DE RENDICIÓN DE CUENTAS Y PARTICIPACIÓN CIUDADANA</v>
      </c>
      <c r="C81" s="159">
        <v>70305</v>
      </c>
      <c r="D81" s="159" t="s">
        <v>1207</v>
      </c>
      <c r="E81" s="165" t="s">
        <v>1409</v>
      </c>
      <c r="F81" s="180" t="str">
        <f t="shared" si="11"/>
        <v>70305-3.2</v>
      </c>
      <c r="G81" s="182" t="str">
        <f t="shared" si="6"/>
        <v>AG -3--AC -8</v>
      </c>
      <c r="H81" s="181">
        <v>3</v>
      </c>
      <c r="I81" s="181">
        <v>8</v>
      </c>
      <c r="J81" s="183" t="str">
        <f t="shared" si="8"/>
        <v xml:space="preserve">CT- - M- </v>
      </c>
      <c r="K81" s="181" t="s">
        <v>695</v>
      </c>
      <c r="L81" s="181"/>
      <c r="M81" s="181" t="s">
        <v>705</v>
      </c>
      <c r="N81" s="181"/>
      <c r="O81" s="183" t="str">
        <f t="shared" si="9"/>
        <v xml:space="preserve">  </v>
      </c>
      <c r="P81" s="181"/>
      <c r="Q81" s="181"/>
      <c r="R81" s="183" t="str">
        <f t="shared" si="10"/>
        <v>F   E</v>
      </c>
      <c r="S81" s="181" t="s">
        <v>557</v>
      </c>
      <c r="T81" s="181" t="s">
        <v>696</v>
      </c>
    </row>
    <row r="82" spans="1:20" ht="23.25" thickBot="1">
      <c r="A82" s="156" t="s">
        <v>1152</v>
      </c>
      <c r="B82" s="156" t="str">
        <f t="shared" si="7"/>
        <v>GRUPO DE PLANEACIÓN Y SEGUIMIENTOINFORMES A ENTES DE CONTROL</v>
      </c>
      <c r="C82" s="159">
        <v>70305</v>
      </c>
      <c r="D82" s="159" t="s">
        <v>1205</v>
      </c>
      <c r="E82" s="166" t="s">
        <v>1363</v>
      </c>
      <c r="F82" s="180" t="str">
        <f t="shared" si="11"/>
        <v>70305-3.4</v>
      </c>
      <c r="G82" s="182" t="str">
        <f t="shared" si="6"/>
        <v>AG -3--AC -8</v>
      </c>
      <c r="H82" s="181" t="s">
        <v>703</v>
      </c>
      <c r="I82" s="181" t="s">
        <v>704</v>
      </c>
      <c r="J82" s="183" t="str">
        <f t="shared" si="8"/>
        <v xml:space="preserve">- E- - </v>
      </c>
      <c r="K82" s="181"/>
      <c r="L82" s="181" t="s">
        <v>696</v>
      </c>
      <c r="M82" s="181"/>
      <c r="N82" s="181"/>
      <c r="O82" s="183" t="str">
        <f t="shared" si="9"/>
        <v xml:space="preserve">O  </v>
      </c>
      <c r="P82" s="181" t="s">
        <v>699</v>
      </c>
      <c r="Q82" s="181"/>
      <c r="R82" s="183" t="str">
        <f t="shared" si="10"/>
        <v xml:space="preserve">F   </v>
      </c>
      <c r="S82" s="181" t="s">
        <v>557</v>
      </c>
      <c r="T82" s="181"/>
    </row>
    <row r="83" spans="1:20">
      <c r="A83" s="156" t="s">
        <v>1152</v>
      </c>
      <c r="B83" s="156" t="str">
        <f t="shared" si="7"/>
        <v>GRUPO DE PLANEACIÓN Y SEGUIMIENTOINFORMES A OTRAS ENTIDADES</v>
      </c>
      <c r="C83" s="159">
        <v>70305</v>
      </c>
      <c r="D83" s="159" t="s">
        <v>1206</v>
      </c>
      <c r="E83" s="163" t="s">
        <v>1408</v>
      </c>
      <c r="F83" s="180" t="str">
        <f t="shared" si="11"/>
        <v>70305-3.5</v>
      </c>
      <c r="G83" s="182" t="str">
        <f t="shared" si="6"/>
        <v>AG -3--AC -8</v>
      </c>
      <c r="H83" s="181" t="s">
        <v>703</v>
      </c>
      <c r="I83" s="181" t="s">
        <v>704</v>
      </c>
      <c r="J83" s="183" t="str">
        <f t="shared" si="8"/>
        <v xml:space="preserve">CT- - M- </v>
      </c>
      <c r="K83" s="181" t="s">
        <v>695</v>
      </c>
      <c r="L83" s="181"/>
      <c r="M83" s="181" t="s">
        <v>705</v>
      </c>
      <c r="N83" s="181"/>
      <c r="O83" s="183" t="str">
        <f t="shared" si="9"/>
        <v xml:space="preserve">O  </v>
      </c>
      <c r="P83" s="181" t="s">
        <v>699</v>
      </c>
      <c r="Q83" s="181"/>
      <c r="R83" s="183" t="str">
        <f t="shared" si="10"/>
        <v xml:space="preserve">F   </v>
      </c>
      <c r="S83" s="181" t="s">
        <v>557</v>
      </c>
      <c r="T83" s="181"/>
    </row>
    <row r="84" spans="1:20" ht="22.5">
      <c r="A84" s="156" t="s">
        <v>1152</v>
      </c>
      <c r="B84" s="156" t="str">
        <f t="shared" si="7"/>
        <v>GRUPO DE PLANEACIÓN Y SEGUIMIENTOINFORMES DE GESTIÓN INSTITUCIONAL</v>
      </c>
      <c r="C84" s="159">
        <v>70305</v>
      </c>
      <c r="D84" s="159" t="s">
        <v>1208</v>
      </c>
      <c r="E84" s="163" t="s">
        <v>1410</v>
      </c>
      <c r="F84" s="180" t="str">
        <f t="shared" si="11"/>
        <v>70305-3.14</v>
      </c>
      <c r="G84" s="182" t="str">
        <f t="shared" si="6"/>
        <v>AG -3--AC -8</v>
      </c>
      <c r="H84" s="181">
        <v>3</v>
      </c>
      <c r="I84" s="181">
        <v>8</v>
      </c>
      <c r="J84" s="183" t="str">
        <f t="shared" si="8"/>
        <v xml:space="preserve">CT- - M- </v>
      </c>
      <c r="K84" s="181" t="s">
        <v>695</v>
      </c>
      <c r="L84" s="181"/>
      <c r="M84" s="181" t="s">
        <v>705</v>
      </c>
      <c r="N84" s="181"/>
      <c r="O84" s="183" t="str">
        <f t="shared" si="9"/>
        <v xml:space="preserve">O  </v>
      </c>
      <c r="P84" s="181" t="s">
        <v>699</v>
      </c>
      <c r="Q84" s="181"/>
      <c r="R84" s="183" t="str">
        <f t="shared" si="10"/>
        <v xml:space="preserve">F   </v>
      </c>
      <c r="S84" s="181" t="s">
        <v>557</v>
      </c>
      <c r="T84" s="181"/>
    </row>
    <row r="85" spans="1:20" ht="33.75">
      <c r="A85" s="156" t="s">
        <v>1152</v>
      </c>
      <c r="B85" s="156" t="str">
        <f t="shared" si="7"/>
        <v>GRUPO DE PLANEACIÓN Y SEGUIMIENTOPLAN ANTICORRUPCIÓN DE ATENCIÓN AL CIUDADANO (INCLUYE RENDICIÓN DE CUENTAS Y PARTICIPACIÓN CIUDADANA)</v>
      </c>
      <c r="C85" s="159">
        <v>70305</v>
      </c>
      <c r="D85" s="159" t="s">
        <v>1209</v>
      </c>
      <c r="E85" s="167" t="s">
        <v>1411</v>
      </c>
      <c r="F85" s="180" t="str">
        <f t="shared" si="11"/>
        <v>70305-43.1</v>
      </c>
      <c r="G85" s="182" t="str">
        <f t="shared" si="6"/>
        <v>AG -3--AC -8</v>
      </c>
      <c r="H85" s="181">
        <v>3</v>
      </c>
      <c r="I85" s="181">
        <v>8</v>
      </c>
      <c r="J85" s="183" t="str">
        <f t="shared" si="8"/>
        <v xml:space="preserve">CT- - M- </v>
      </c>
      <c r="K85" s="181" t="s">
        <v>695</v>
      </c>
      <c r="L85" s="181"/>
      <c r="M85" s="181" t="s">
        <v>705</v>
      </c>
      <c r="N85" s="181"/>
      <c r="O85" s="183" t="str">
        <f t="shared" si="9"/>
        <v xml:space="preserve">O  </v>
      </c>
      <c r="P85" s="181" t="s">
        <v>699</v>
      </c>
      <c r="Q85" s="181"/>
      <c r="R85" s="183" t="str">
        <f t="shared" si="10"/>
        <v xml:space="preserve">F   </v>
      </c>
      <c r="S85" s="181" t="s">
        <v>557</v>
      </c>
      <c r="T85" s="181"/>
    </row>
    <row r="86" spans="1:20">
      <c r="A86" s="156" t="s">
        <v>1152</v>
      </c>
      <c r="B86" s="156" t="str">
        <f t="shared" si="7"/>
        <v>GRUPO DE PLANEACIÓN Y SEGUIMIENTOPLAN DE ACCIÓN INSTITUCIONAL</v>
      </c>
      <c r="C86" s="159">
        <v>70305</v>
      </c>
      <c r="D86" s="159" t="s">
        <v>1210</v>
      </c>
      <c r="E86" s="167" t="s">
        <v>1412</v>
      </c>
      <c r="F86" s="180" t="str">
        <f t="shared" si="11"/>
        <v>70305-43.2</v>
      </c>
      <c r="G86" s="182" t="str">
        <f t="shared" si="6"/>
        <v>AG -3--AC -8</v>
      </c>
      <c r="H86" s="181">
        <v>3</v>
      </c>
      <c r="I86" s="181">
        <v>8</v>
      </c>
      <c r="J86" s="183" t="str">
        <f t="shared" si="8"/>
        <v xml:space="preserve">CT- - M- </v>
      </c>
      <c r="K86" s="181" t="s">
        <v>695</v>
      </c>
      <c r="L86" s="181"/>
      <c r="M86" s="181" t="s">
        <v>705</v>
      </c>
      <c r="N86" s="181"/>
      <c r="O86" s="183" t="str">
        <f t="shared" si="9"/>
        <v xml:space="preserve">O  </v>
      </c>
      <c r="P86" s="181" t="s">
        <v>699</v>
      </c>
      <c r="Q86" s="181"/>
      <c r="R86" s="183" t="str">
        <f t="shared" si="10"/>
        <v xml:space="preserve">F   </v>
      </c>
      <c r="S86" s="181" t="s">
        <v>557</v>
      </c>
      <c r="T86" s="181"/>
    </row>
    <row r="87" spans="1:20" ht="22.5">
      <c r="A87" s="156" t="s">
        <v>1152</v>
      </c>
      <c r="B87" s="156" t="str">
        <f t="shared" si="7"/>
        <v>GRUPO DE PLANEACIÓN Y SEGUIMIENTOPLAN ESTRATÉGICO INSTITUCIONAL</v>
      </c>
      <c r="C87" s="159">
        <v>70305</v>
      </c>
      <c r="D87" s="159" t="s">
        <v>1211</v>
      </c>
      <c r="E87" s="163" t="s">
        <v>1413</v>
      </c>
      <c r="F87" s="180" t="str">
        <f t="shared" si="11"/>
        <v>70305-43.4</v>
      </c>
      <c r="G87" s="182" t="str">
        <f t="shared" si="6"/>
        <v>AG -3--AC -8</v>
      </c>
      <c r="H87" s="181">
        <v>3</v>
      </c>
      <c r="I87" s="181">
        <v>8</v>
      </c>
      <c r="J87" s="183" t="str">
        <f t="shared" si="8"/>
        <v xml:space="preserve">CT- - M- </v>
      </c>
      <c r="K87" s="181" t="s">
        <v>695</v>
      </c>
      <c r="L87" s="181"/>
      <c r="M87" s="181" t="s">
        <v>705</v>
      </c>
      <c r="N87" s="181"/>
      <c r="O87" s="183" t="str">
        <f t="shared" si="9"/>
        <v xml:space="preserve">O  </v>
      </c>
      <c r="P87" s="181" t="s">
        <v>699</v>
      </c>
      <c r="Q87" s="181"/>
      <c r="R87" s="183" t="str">
        <f t="shared" si="10"/>
        <v xml:space="preserve">F   </v>
      </c>
      <c r="S87" s="181" t="s">
        <v>557</v>
      </c>
      <c r="T87" s="181"/>
    </row>
    <row r="88" spans="1:20">
      <c r="A88" s="156" t="s">
        <v>1152</v>
      </c>
      <c r="B88" s="156" t="str">
        <f t="shared" si="7"/>
        <v>GRUPO DE PLANEACIÓN Y SEGUIMIENTOPLAN ESTRATÉGICO SECTORIAL</v>
      </c>
      <c r="C88" s="159">
        <v>70305</v>
      </c>
      <c r="D88" s="159" t="s">
        <v>1212</v>
      </c>
      <c r="E88" s="163" t="s">
        <v>1414</v>
      </c>
      <c r="F88" s="180" t="str">
        <f t="shared" si="11"/>
        <v>70305-43.5</v>
      </c>
      <c r="G88" s="182" t="str">
        <f t="shared" si="6"/>
        <v>AG -3--AC -8</v>
      </c>
      <c r="H88" s="181">
        <v>3</v>
      </c>
      <c r="I88" s="181">
        <v>8</v>
      </c>
      <c r="J88" s="183" t="str">
        <f t="shared" si="8"/>
        <v xml:space="preserve">CT- - M- </v>
      </c>
      <c r="K88" s="181" t="s">
        <v>695</v>
      </c>
      <c r="L88" s="181"/>
      <c r="M88" s="181" t="s">
        <v>705</v>
      </c>
      <c r="N88" s="181"/>
      <c r="O88" s="183" t="str">
        <f t="shared" si="9"/>
        <v xml:space="preserve">O  </v>
      </c>
      <c r="P88" s="181" t="s">
        <v>699</v>
      </c>
      <c r="Q88" s="181"/>
      <c r="R88" s="183" t="str">
        <f t="shared" si="10"/>
        <v xml:space="preserve">F   </v>
      </c>
      <c r="S88" s="181" t="s">
        <v>557</v>
      </c>
      <c r="T88" s="181"/>
    </row>
    <row r="89" spans="1:20" ht="22.5">
      <c r="A89" s="156" t="s">
        <v>1152</v>
      </c>
      <c r="B89" s="156" t="str">
        <f t="shared" si="7"/>
        <v>GRUPO DE PLANEACIÓN Y SEGUIMIENTOREPORTES A TABLEROS DE CONTROL</v>
      </c>
      <c r="C89" s="159">
        <v>70305</v>
      </c>
      <c r="D89" s="159" t="s">
        <v>1213</v>
      </c>
      <c r="E89" s="163" t="s">
        <v>1415</v>
      </c>
      <c r="F89" s="180" t="str">
        <f t="shared" si="11"/>
        <v>70305-58.1</v>
      </c>
      <c r="G89" s="182" t="str">
        <f t="shared" si="6"/>
        <v>AG -2--AC -8</v>
      </c>
      <c r="H89" s="181">
        <v>2</v>
      </c>
      <c r="I89" s="181">
        <v>8</v>
      </c>
      <c r="J89" s="183" t="str">
        <f t="shared" si="8"/>
        <v xml:space="preserve">- E- - </v>
      </c>
      <c r="K89" s="181"/>
      <c r="L89" s="181" t="s">
        <v>696</v>
      </c>
      <c r="M89" s="181"/>
      <c r="N89" s="181"/>
      <c r="O89" s="183" t="str">
        <f t="shared" si="9"/>
        <v xml:space="preserve">O  </v>
      </c>
      <c r="P89" s="181" t="s">
        <v>699</v>
      </c>
      <c r="Q89" s="181"/>
      <c r="R89" s="183" t="str">
        <f t="shared" si="10"/>
        <v xml:space="preserve">   E</v>
      </c>
      <c r="S89" s="181"/>
      <c r="T89" s="181" t="s">
        <v>696</v>
      </c>
    </row>
    <row r="90" spans="1:20">
      <c r="A90" s="156"/>
      <c r="B90" s="156" t="str">
        <f t="shared" si="7"/>
        <v/>
      </c>
      <c r="C90" s="159"/>
      <c r="D90" s="159"/>
      <c r="E90" s="174"/>
      <c r="F90" s="180" t="str">
        <f t="shared" si="11"/>
        <v>-</v>
      </c>
      <c r="G90" s="182" t="str">
        <f t="shared" si="6"/>
        <v>AG ---AC -</v>
      </c>
      <c r="H90" s="181"/>
      <c r="I90" s="181"/>
      <c r="J90" s="183" t="str">
        <f t="shared" si="8"/>
        <v xml:space="preserve">- - - </v>
      </c>
      <c r="K90" s="181"/>
      <c r="L90" s="181"/>
      <c r="M90" s="181"/>
      <c r="N90" s="181"/>
      <c r="O90" s="183" t="str">
        <f t="shared" si="9"/>
        <v xml:space="preserve">O  </v>
      </c>
      <c r="P90" s="181" t="s">
        <v>699</v>
      </c>
      <c r="Q90" s="181"/>
      <c r="R90" s="183" t="str">
        <f t="shared" si="10"/>
        <v xml:space="preserve">   </v>
      </c>
      <c r="S90" s="181"/>
      <c r="T90" s="181"/>
    </row>
    <row r="91" spans="1:20" ht="22.5">
      <c r="A91" s="156" t="s">
        <v>1153</v>
      </c>
      <c r="B91" s="156" t="str">
        <f t="shared" si="7"/>
        <v>GRUPO DE INNOVACIÓN Y MEJORAMIENTO INSTITUCIONALINFORMES A ENTES DE CONTROL</v>
      </c>
      <c r="C91" s="160">
        <v>70306</v>
      </c>
      <c r="D91" s="159" t="s">
        <v>1205</v>
      </c>
      <c r="E91" s="163" t="s">
        <v>1363</v>
      </c>
      <c r="F91" s="180" t="str">
        <f t="shared" si="11"/>
        <v>70306-3.4</v>
      </c>
      <c r="G91" s="182" t="str">
        <f t="shared" si="6"/>
        <v>AG -3--AC -8</v>
      </c>
      <c r="H91" s="181">
        <v>3</v>
      </c>
      <c r="I91" s="181">
        <v>8</v>
      </c>
      <c r="J91" s="183" t="str">
        <f t="shared" si="8"/>
        <v xml:space="preserve">- E- - </v>
      </c>
      <c r="K91" s="181"/>
      <c r="L91" s="181" t="s">
        <v>696</v>
      </c>
      <c r="M91" s="181"/>
      <c r="N91" s="181"/>
      <c r="O91" s="183" t="str">
        <f t="shared" si="9"/>
        <v xml:space="preserve">O  </v>
      </c>
      <c r="P91" s="181" t="s">
        <v>699</v>
      </c>
      <c r="Q91" s="181"/>
      <c r="R91" s="183" t="str">
        <f t="shared" si="10"/>
        <v>F   E</v>
      </c>
      <c r="S91" s="181" t="s">
        <v>557</v>
      </c>
      <c r="T91" s="181" t="s">
        <v>696</v>
      </c>
    </row>
    <row r="92" spans="1:20" ht="22.5">
      <c r="A92" s="156" t="s">
        <v>1153</v>
      </c>
      <c r="B92" s="156" t="str">
        <f t="shared" si="7"/>
        <v>GRUPO DE INNOVACIÓN Y MEJORAMIENTO INSTITUCIONALINFORMES A OTRAS ENTIDADES</v>
      </c>
      <c r="C92" s="160">
        <v>70306</v>
      </c>
      <c r="D92" s="159" t="s">
        <v>1206</v>
      </c>
      <c r="E92" s="163" t="s">
        <v>1408</v>
      </c>
      <c r="F92" s="180" t="str">
        <f t="shared" si="11"/>
        <v>70306-3.5</v>
      </c>
      <c r="G92" s="182" t="str">
        <f t="shared" si="6"/>
        <v>AG -3--AC -8</v>
      </c>
      <c r="H92" s="181">
        <v>3</v>
      </c>
      <c r="I92" s="181">
        <v>8</v>
      </c>
      <c r="J92" s="183" t="str">
        <f t="shared" si="8"/>
        <v xml:space="preserve">CT- - M- </v>
      </c>
      <c r="K92" s="181" t="s">
        <v>695</v>
      </c>
      <c r="L92" s="181"/>
      <c r="M92" s="181" t="s">
        <v>705</v>
      </c>
      <c r="N92" s="181"/>
      <c r="O92" s="183" t="str">
        <f t="shared" si="9"/>
        <v xml:space="preserve">  </v>
      </c>
      <c r="P92" s="181"/>
      <c r="Q92" s="181"/>
      <c r="R92" s="183" t="str">
        <f t="shared" si="10"/>
        <v>F   E</v>
      </c>
      <c r="S92" s="181" t="s">
        <v>557</v>
      </c>
      <c r="T92" s="181" t="s">
        <v>696</v>
      </c>
    </row>
    <row r="93" spans="1:20" ht="22.5">
      <c r="A93" s="156" t="s">
        <v>1153</v>
      </c>
      <c r="B93" s="156" t="str">
        <f t="shared" si="7"/>
        <v>GRUPO DE INNOVACIÓN Y MEJORAMIENTO INSTITUCIONALINFORMES DE  IMPLEMENTACIÓN DEL MIPG</v>
      </c>
      <c r="C93" s="160">
        <v>70306</v>
      </c>
      <c r="D93" s="159" t="s">
        <v>1214</v>
      </c>
      <c r="E93" s="163" t="s">
        <v>1416</v>
      </c>
      <c r="F93" s="180" t="str">
        <f t="shared" si="11"/>
        <v>70306-3.7</v>
      </c>
      <c r="G93" s="182" t="str">
        <f t="shared" si="6"/>
        <v>AG -3--AC -8</v>
      </c>
      <c r="H93" s="181" t="s">
        <v>703</v>
      </c>
      <c r="I93" s="181" t="s">
        <v>704</v>
      </c>
      <c r="J93" s="183" t="str">
        <f t="shared" si="8"/>
        <v xml:space="preserve">CT- - M- </v>
      </c>
      <c r="K93" s="181" t="s">
        <v>695</v>
      </c>
      <c r="L93" s="181"/>
      <c r="M93" s="181" t="s">
        <v>705</v>
      </c>
      <c r="N93" s="181"/>
      <c r="O93" s="183" t="str">
        <f t="shared" si="9"/>
        <v xml:space="preserve">  </v>
      </c>
      <c r="P93" s="181"/>
      <c r="Q93" s="181"/>
      <c r="R93" s="183" t="str">
        <f t="shared" si="10"/>
        <v xml:space="preserve">F   </v>
      </c>
      <c r="S93" s="181" t="s">
        <v>557</v>
      </c>
      <c r="T93" s="181"/>
    </row>
    <row r="94" spans="1:20" ht="33.75">
      <c r="A94" s="156" t="s">
        <v>1153</v>
      </c>
      <c r="B94" s="156" t="str">
        <f t="shared" si="7"/>
        <v>GRUPO DE INNOVACIÓN Y MEJORAMIENTO INSTITUCIONALINSTRUMENTOS DE LOS PROCESOS DEL SISTEMA INTEGRADO DE GESTIÓN</v>
      </c>
      <c r="C94" s="160">
        <v>70306</v>
      </c>
      <c r="D94" s="159" t="s">
        <v>1215</v>
      </c>
      <c r="E94" s="163" t="s">
        <v>1417</v>
      </c>
      <c r="F94" s="180" t="str">
        <f t="shared" si="11"/>
        <v>70306-30.1</v>
      </c>
      <c r="G94" s="182" t="str">
        <f t="shared" si="6"/>
        <v>AG -3--AC -8</v>
      </c>
      <c r="H94" s="181" t="s">
        <v>703</v>
      </c>
      <c r="I94" s="181" t="s">
        <v>704</v>
      </c>
      <c r="J94" s="183" t="str">
        <f t="shared" si="8"/>
        <v xml:space="preserve">CT- - M- </v>
      </c>
      <c r="K94" s="181" t="s">
        <v>695</v>
      </c>
      <c r="L94" s="181"/>
      <c r="M94" s="181" t="s">
        <v>705</v>
      </c>
      <c r="N94" s="181"/>
      <c r="O94" s="183" t="str">
        <f t="shared" si="9"/>
        <v xml:space="preserve">O  </v>
      </c>
      <c r="P94" s="181" t="s">
        <v>699</v>
      </c>
      <c r="Q94" s="181"/>
      <c r="R94" s="183" t="str">
        <f t="shared" si="10"/>
        <v xml:space="preserve">F   </v>
      </c>
      <c r="S94" s="181" t="s">
        <v>557</v>
      </c>
      <c r="T94" s="181"/>
    </row>
    <row r="95" spans="1:20" ht="22.5">
      <c r="A95" s="156" t="s">
        <v>1153</v>
      </c>
      <c r="B95" s="156" t="str">
        <f t="shared" si="7"/>
        <v>GRUPO DE INNOVACIÓN Y MEJORAMIENTO INSTITUCIONALMANUAL DEL MODELO INTEGRADO DE PLANEACIÓNY GESTIÓN</v>
      </c>
      <c r="C95" s="160">
        <v>70306</v>
      </c>
      <c r="D95" s="159" t="s">
        <v>1216</v>
      </c>
      <c r="E95" s="163" t="s">
        <v>1418</v>
      </c>
      <c r="F95" s="180" t="str">
        <f t="shared" si="11"/>
        <v>70306-36.1</v>
      </c>
      <c r="G95" s="182" t="str">
        <f t="shared" si="6"/>
        <v>AG -2--AC -8</v>
      </c>
      <c r="H95" s="181">
        <v>2</v>
      </c>
      <c r="I95" s="181">
        <v>8</v>
      </c>
      <c r="J95" s="183" t="str">
        <f t="shared" si="8"/>
        <v xml:space="preserve">CT- - M- </v>
      </c>
      <c r="K95" s="181" t="s">
        <v>695</v>
      </c>
      <c r="L95" s="181"/>
      <c r="M95" s="181" t="s">
        <v>705</v>
      </c>
      <c r="N95" s="181"/>
      <c r="O95" s="183" t="str">
        <f t="shared" si="9"/>
        <v xml:space="preserve">  </v>
      </c>
      <c r="P95" s="181"/>
      <c r="Q95" s="181"/>
      <c r="R95" s="183" t="str">
        <f t="shared" si="10"/>
        <v xml:space="preserve">F   </v>
      </c>
      <c r="S95" s="181" t="s">
        <v>557</v>
      </c>
      <c r="T95" s="181"/>
    </row>
    <row r="96" spans="1:20" ht="22.5">
      <c r="A96" s="156" t="s">
        <v>1153</v>
      </c>
      <c r="B96" s="156" t="str">
        <f t="shared" si="7"/>
        <v>GRUPO DE INNOVACIÓN Y MEJORAMIENTO INSTITUCIONALPOLÍTICAS DE GESTIÓN DEL MODELO INTEGRADO DE PLANEACCIÓN Y GESTIÓN</v>
      </c>
      <c r="C96" s="160">
        <v>70306</v>
      </c>
      <c r="D96" s="159" t="s">
        <v>1217</v>
      </c>
      <c r="E96" s="168" t="s">
        <v>1419</v>
      </c>
      <c r="F96" s="180" t="str">
        <f t="shared" si="11"/>
        <v>70306-46.4</v>
      </c>
      <c r="G96" s="182" t="str">
        <f t="shared" si="6"/>
        <v>AG -3--AC -8</v>
      </c>
      <c r="H96" s="181" t="s">
        <v>703</v>
      </c>
      <c r="I96" s="181" t="s">
        <v>704</v>
      </c>
      <c r="J96" s="183" t="str">
        <f t="shared" si="8"/>
        <v xml:space="preserve">CT- - M- </v>
      </c>
      <c r="K96" s="181" t="s">
        <v>695</v>
      </c>
      <c r="L96" s="181"/>
      <c r="M96" s="181" t="s">
        <v>705</v>
      </c>
      <c r="N96" s="181"/>
      <c r="O96" s="183" t="str">
        <f t="shared" si="9"/>
        <v xml:space="preserve">O  </v>
      </c>
      <c r="P96" s="181" t="s">
        <v>699</v>
      </c>
      <c r="Q96" s="181"/>
      <c r="R96" s="183" t="str">
        <f t="shared" si="10"/>
        <v xml:space="preserve">F   </v>
      </c>
      <c r="S96" s="181" t="s">
        <v>557</v>
      </c>
      <c r="T96" s="181"/>
    </row>
    <row r="97" spans="1:20" ht="22.5">
      <c r="A97" s="156" t="s">
        <v>1153</v>
      </c>
      <c r="B97" s="156" t="str">
        <f t="shared" si="7"/>
        <v>GRUPO DE INNOVACIÓN Y MEJORAMIENTO INSTITUCIONALREPORTE DE AVANCE A LA GESTIÓN - FURAG</v>
      </c>
      <c r="C97" s="160">
        <v>70306</v>
      </c>
      <c r="D97" s="159">
        <v>57</v>
      </c>
      <c r="E97" s="174" t="s">
        <v>1350</v>
      </c>
      <c r="F97" s="180" t="str">
        <f t="shared" si="11"/>
        <v>70306-57</v>
      </c>
      <c r="G97" s="182" t="str">
        <f t="shared" si="6"/>
        <v>AG -2--AC -8</v>
      </c>
      <c r="H97" s="181">
        <v>2</v>
      </c>
      <c r="I97" s="181">
        <v>8</v>
      </c>
      <c r="J97" s="183" t="str">
        <f t="shared" si="8"/>
        <v xml:space="preserve">- E- - </v>
      </c>
      <c r="K97" s="181"/>
      <c r="L97" s="181" t="s">
        <v>696</v>
      </c>
      <c r="M97" s="181"/>
      <c r="N97" s="181"/>
      <c r="O97" s="183" t="str">
        <f t="shared" si="9"/>
        <v xml:space="preserve">O  </v>
      </c>
      <c r="P97" s="181" t="s">
        <v>699</v>
      </c>
      <c r="Q97" s="181"/>
      <c r="R97" s="183" t="str">
        <f t="shared" si="10"/>
        <v xml:space="preserve">   E</v>
      </c>
      <c r="S97" s="181"/>
      <c r="T97" s="181" t="s">
        <v>696</v>
      </c>
    </row>
    <row r="98" spans="1:20">
      <c r="A98" s="156"/>
      <c r="B98" s="156" t="str">
        <f t="shared" si="7"/>
        <v/>
      </c>
      <c r="C98" s="160"/>
      <c r="D98" s="159"/>
      <c r="E98" s="174"/>
      <c r="F98" s="180" t="str">
        <f t="shared" si="11"/>
        <v>-</v>
      </c>
      <c r="G98" s="182" t="str">
        <f t="shared" si="6"/>
        <v>AG ---AC -</v>
      </c>
      <c r="H98" s="181"/>
      <c r="I98" s="181"/>
      <c r="J98" s="183" t="str">
        <f t="shared" si="8"/>
        <v xml:space="preserve">- - - </v>
      </c>
      <c r="K98" s="181"/>
      <c r="L98" s="181"/>
      <c r="M98" s="181"/>
      <c r="N98" s="181"/>
      <c r="O98" s="183" t="str">
        <f t="shared" si="9"/>
        <v xml:space="preserve">O  </v>
      </c>
      <c r="P98" s="181" t="s">
        <v>699</v>
      </c>
      <c r="Q98" s="181"/>
      <c r="R98" s="183" t="str">
        <f t="shared" si="10"/>
        <v xml:space="preserve">F   </v>
      </c>
      <c r="S98" s="181" t="s">
        <v>557</v>
      </c>
      <c r="T98" s="181"/>
    </row>
    <row r="99" spans="1:20" ht="22.5">
      <c r="A99" s="157" t="s">
        <v>1154</v>
      </c>
      <c r="B99" s="156" t="str">
        <f t="shared" si="7"/>
        <v>OFICINA DE TECNOLOGÍAS DE LA INFORMACIÓN Y LAS COMUNICACIONESACTAS DE COMITÉ DE GOBIERNO EN LÍNEA</v>
      </c>
      <c r="C99" s="159">
        <v>70400</v>
      </c>
      <c r="D99" s="159" t="s">
        <v>1218</v>
      </c>
      <c r="E99" s="163" t="s">
        <v>1420</v>
      </c>
      <c r="F99" s="180" t="str">
        <f t="shared" si="11"/>
        <v>70400-2.11</v>
      </c>
      <c r="G99" s="182" t="str">
        <f t="shared" si="6"/>
        <v>AG -3--AC -8</v>
      </c>
      <c r="H99" s="181">
        <v>3</v>
      </c>
      <c r="I99" s="181">
        <v>8</v>
      </c>
      <c r="J99" s="183" t="str">
        <f t="shared" si="8"/>
        <v xml:space="preserve">CT- - M- </v>
      </c>
      <c r="K99" s="181" t="s">
        <v>695</v>
      </c>
      <c r="L99" s="181"/>
      <c r="M99" s="181" t="s">
        <v>705</v>
      </c>
      <c r="N99" s="181"/>
      <c r="O99" s="183" t="str">
        <f t="shared" si="9"/>
        <v xml:space="preserve">  </v>
      </c>
      <c r="P99" s="181"/>
      <c r="Q99" s="181"/>
      <c r="R99" s="183" t="str">
        <f t="shared" si="10"/>
        <v xml:space="preserve">F   </v>
      </c>
      <c r="S99" s="181" t="s">
        <v>557</v>
      </c>
      <c r="T99" s="181"/>
    </row>
    <row r="100" spans="1:20" ht="22.5">
      <c r="A100" s="157" t="s">
        <v>1154</v>
      </c>
      <c r="B100" s="156" t="str">
        <f t="shared" si="7"/>
        <v>OFICINA DE TECNOLOGÍAS DE LA INFORMACIÓN Y LAS COMUNICACIONESCIRCULARES INFORMATIVAS</v>
      </c>
      <c r="C100" s="159">
        <v>70400</v>
      </c>
      <c r="D100" s="159" t="s">
        <v>1219</v>
      </c>
      <c r="E100" s="163" t="s">
        <v>1421</v>
      </c>
      <c r="F100" s="180" t="str">
        <f t="shared" si="11"/>
        <v>70400-12.1</v>
      </c>
      <c r="G100" s="182" t="str">
        <f t="shared" si="6"/>
        <v>AG -3--AC -</v>
      </c>
      <c r="H100" s="181">
        <v>3</v>
      </c>
      <c r="I100" s="181"/>
      <c r="J100" s="183" t="str">
        <f t="shared" si="8"/>
        <v xml:space="preserve">- E- - </v>
      </c>
      <c r="K100" s="181"/>
      <c r="L100" s="181" t="s">
        <v>696</v>
      </c>
      <c r="M100" s="181"/>
      <c r="N100" s="181"/>
      <c r="O100" s="183" t="str">
        <f t="shared" si="9"/>
        <v xml:space="preserve">O  </v>
      </c>
      <c r="P100" s="181" t="s">
        <v>699</v>
      </c>
      <c r="Q100" s="181"/>
      <c r="R100" s="183" t="str">
        <f t="shared" si="10"/>
        <v xml:space="preserve">F   </v>
      </c>
      <c r="S100" s="181" t="s">
        <v>557</v>
      </c>
      <c r="T100" s="181"/>
    </row>
    <row r="101" spans="1:20" ht="22.5">
      <c r="A101" s="157" t="s">
        <v>1154</v>
      </c>
      <c r="B101" s="156" t="str">
        <f t="shared" si="7"/>
        <v>OFICINA DE TECNOLOGÍAS DE LA INFORMACIÓN Y LAS COMUNICACIONESPLANES DE SEGURIDAD DE LA INFORMACIÓN</v>
      </c>
      <c r="C101" s="159">
        <v>70400</v>
      </c>
      <c r="D101" s="159" t="s">
        <v>1220</v>
      </c>
      <c r="E101" s="163" t="s">
        <v>1422</v>
      </c>
      <c r="F101" s="180" t="str">
        <f t="shared" si="11"/>
        <v>70400-43.12</v>
      </c>
      <c r="G101" s="182" t="str">
        <f t="shared" si="6"/>
        <v>AG -3--AC -8</v>
      </c>
      <c r="H101" s="181">
        <v>3</v>
      </c>
      <c r="I101" s="181">
        <v>8</v>
      </c>
      <c r="J101" s="183" t="str">
        <f t="shared" si="8"/>
        <v xml:space="preserve">CT- - M- </v>
      </c>
      <c r="K101" s="181" t="s">
        <v>695</v>
      </c>
      <c r="L101" s="181"/>
      <c r="M101" s="181" t="s">
        <v>705</v>
      </c>
      <c r="N101" s="181"/>
      <c r="O101" s="183" t="str">
        <f t="shared" si="9"/>
        <v xml:space="preserve">O  </v>
      </c>
      <c r="P101" s="181" t="s">
        <v>699</v>
      </c>
      <c r="Q101" s="181"/>
      <c r="R101" s="183" t="str">
        <f t="shared" si="10"/>
        <v xml:space="preserve">F   </v>
      </c>
      <c r="S101" s="181" t="s">
        <v>557</v>
      </c>
      <c r="T101" s="181"/>
    </row>
    <row r="102" spans="1:20" ht="33.75">
      <c r="A102" s="157" t="s">
        <v>1154</v>
      </c>
      <c r="B102" s="156" t="str">
        <f t="shared" si="7"/>
        <v xml:space="preserve">OFICINA DE TECNOLOGÍAS DE LA INFORMACIÓN Y LAS COMUNICACIONESPLANES ESTRATÉGICOS DE LAS TECNOLOGÍAS DE LA INFORMACIÓN </v>
      </c>
      <c r="C102" s="159">
        <v>70400</v>
      </c>
      <c r="D102" s="159" t="s">
        <v>1221</v>
      </c>
      <c r="E102" s="163" t="s">
        <v>1423</v>
      </c>
      <c r="F102" s="180" t="str">
        <f t="shared" si="11"/>
        <v>70400-43.15</v>
      </c>
      <c r="G102" s="182" t="str">
        <f t="shared" si="6"/>
        <v>AG -3--AC -8</v>
      </c>
      <c r="H102" s="181">
        <v>3</v>
      </c>
      <c r="I102" s="181">
        <v>8</v>
      </c>
      <c r="J102" s="183" t="str">
        <f t="shared" si="8"/>
        <v xml:space="preserve">CT- - M- </v>
      </c>
      <c r="K102" s="181" t="s">
        <v>695</v>
      </c>
      <c r="L102" s="181"/>
      <c r="M102" s="181" t="s">
        <v>705</v>
      </c>
      <c r="N102" s="181"/>
      <c r="O102" s="183" t="str">
        <f t="shared" si="9"/>
        <v xml:space="preserve">O  </v>
      </c>
      <c r="P102" s="181" t="s">
        <v>699</v>
      </c>
      <c r="Q102" s="181"/>
      <c r="R102" s="183" t="str">
        <f t="shared" si="10"/>
        <v xml:space="preserve">F   </v>
      </c>
      <c r="S102" s="181" t="s">
        <v>557</v>
      </c>
      <c r="T102" s="181"/>
    </row>
    <row r="103" spans="1:20" ht="33.75">
      <c r="A103" s="157" t="s">
        <v>1154</v>
      </c>
      <c r="B103" s="156" t="str">
        <f t="shared" si="7"/>
        <v>OFICINA DE TECNOLOGÍAS DE LA INFORMACIÓN Y LAS COMUNICACIONESPOLÍTICA DE LA TECNOLOGÍA DE LA INFORMACIÓN Y DE LA COMUNICACIÓN</v>
      </c>
      <c r="C103" s="159">
        <v>70400</v>
      </c>
      <c r="D103" s="159" t="s">
        <v>1222</v>
      </c>
      <c r="E103" s="163" t="s">
        <v>1424</v>
      </c>
      <c r="F103" s="180" t="str">
        <f t="shared" si="11"/>
        <v>70400-46.1</v>
      </c>
      <c r="G103" s="182" t="str">
        <f t="shared" si="6"/>
        <v>AG -3--AC -8</v>
      </c>
      <c r="H103" s="181">
        <v>3</v>
      </c>
      <c r="I103" s="181">
        <v>8</v>
      </c>
      <c r="J103" s="183" t="str">
        <f t="shared" si="8"/>
        <v xml:space="preserve">CT- - M- </v>
      </c>
      <c r="K103" s="181" t="s">
        <v>695</v>
      </c>
      <c r="L103" s="181"/>
      <c r="M103" s="181" t="s">
        <v>705</v>
      </c>
      <c r="N103" s="181"/>
      <c r="O103" s="183" t="str">
        <f t="shared" si="9"/>
        <v xml:space="preserve">  </v>
      </c>
      <c r="P103" s="181"/>
      <c r="Q103" s="181"/>
      <c r="R103" s="183" t="str">
        <f t="shared" si="10"/>
        <v xml:space="preserve">F   </v>
      </c>
      <c r="S103" s="181" t="s">
        <v>557</v>
      </c>
      <c r="T103" s="181"/>
    </row>
    <row r="104" spans="1:20" ht="22.5">
      <c r="A104" s="157" t="s">
        <v>1154</v>
      </c>
      <c r="B104" s="156" t="str">
        <f t="shared" si="7"/>
        <v>OFICINA DE TECNOLOGÍAS DE LA INFORMACIÓN Y LAS COMUNICACIONESPOLÍTICAS DE GESTIÓN DE LA INFORMACIÓN</v>
      </c>
      <c r="C104" s="159">
        <v>70400</v>
      </c>
      <c r="D104" s="159" t="s">
        <v>1223</v>
      </c>
      <c r="E104" s="163" t="s">
        <v>1425</v>
      </c>
      <c r="F104" s="180" t="str">
        <f t="shared" si="11"/>
        <v>70400-46.3</v>
      </c>
      <c r="G104" s="182" t="str">
        <f t="shared" si="6"/>
        <v>AG -3--AC -8</v>
      </c>
      <c r="H104" s="181">
        <v>3</v>
      </c>
      <c r="I104" s="181">
        <v>8</v>
      </c>
      <c r="J104" s="183" t="str">
        <f t="shared" si="8"/>
        <v xml:space="preserve">CT- - M- </v>
      </c>
      <c r="K104" s="181" t="s">
        <v>695</v>
      </c>
      <c r="L104" s="181"/>
      <c r="M104" s="181" t="s">
        <v>705</v>
      </c>
      <c r="N104" s="181"/>
      <c r="O104" s="183" t="str">
        <f t="shared" si="9"/>
        <v xml:space="preserve">O  </v>
      </c>
      <c r="P104" s="181" t="s">
        <v>699</v>
      </c>
      <c r="Q104" s="181"/>
      <c r="R104" s="183" t="str">
        <f t="shared" si="10"/>
        <v xml:space="preserve">F   </v>
      </c>
      <c r="S104" s="181" t="s">
        <v>557</v>
      </c>
      <c r="T104" s="181"/>
    </row>
    <row r="105" spans="1:20">
      <c r="A105" s="157"/>
      <c r="B105" s="156" t="str">
        <f t="shared" si="7"/>
        <v/>
      </c>
      <c r="C105" s="159"/>
      <c r="D105" s="159"/>
      <c r="E105" s="174"/>
      <c r="F105" s="180" t="str">
        <f t="shared" si="11"/>
        <v>-</v>
      </c>
      <c r="G105" s="182" t="str">
        <f t="shared" si="6"/>
        <v>AG ---AC -</v>
      </c>
      <c r="H105" s="181"/>
      <c r="I105" s="181"/>
      <c r="J105" s="183" t="str">
        <f t="shared" si="8"/>
        <v xml:space="preserve">- - - </v>
      </c>
      <c r="K105" s="181"/>
      <c r="L105" s="181"/>
      <c r="M105" s="181"/>
      <c r="N105" s="181"/>
      <c r="O105" s="183" t="str">
        <f t="shared" si="9"/>
        <v xml:space="preserve">  </v>
      </c>
      <c r="P105" s="181"/>
      <c r="Q105" s="181"/>
      <c r="R105" s="183" t="str">
        <f t="shared" si="10"/>
        <v xml:space="preserve">   </v>
      </c>
      <c r="S105" s="181"/>
      <c r="T105" s="181"/>
    </row>
    <row r="106" spans="1:20">
      <c r="A106" s="157" t="s">
        <v>1155</v>
      </c>
      <c r="B106" s="156" t="str">
        <f t="shared" si="7"/>
        <v>GRUPO DE APOYO TECNOLÓGICO - GATINFORMES DE GESTIÓN</v>
      </c>
      <c r="C106" s="159">
        <v>70401</v>
      </c>
      <c r="D106" s="159" t="s">
        <v>1198</v>
      </c>
      <c r="E106" s="163" t="s">
        <v>1366</v>
      </c>
      <c r="F106" s="180" t="str">
        <f t="shared" si="11"/>
        <v>70401-3.13</v>
      </c>
      <c r="G106" s="182" t="str">
        <f t="shared" si="6"/>
        <v>AG -3--AC -</v>
      </c>
      <c r="H106" s="181">
        <v>3</v>
      </c>
      <c r="I106" s="181"/>
      <c r="J106" s="183" t="str">
        <f t="shared" si="8"/>
        <v xml:space="preserve">- E- - </v>
      </c>
      <c r="K106" s="181"/>
      <c r="L106" s="181" t="s">
        <v>696</v>
      </c>
      <c r="M106" s="181"/>
      <c r="N106" s="181"/>
      <c r="O106" s="183" t="str">
        <f t="shared" si="9"/>
        <v xml:space="preserve">O  </v>
      </c>
      <c r="P106" s="181" t="s">
        <v>699</v>
      </c>
      <c r="Q106" s="181"/>
      <c r="R106" s="183" t="str">
        <f t="shared" si="10"/>
        <v xml:space="preserve">F   </v>
      </c>
      <c r="S106" s="181" t="s">
        <v>557</v>
      </c>
      <c r="T106" s="181"/>
    </row>
    <row r="107" spans="1:20" ht="22.5">
      <c r="A107" s="157" t="s">
        <v>1155</v>
      </c>
      <c r="B107" s="156" t="str">
        <f t="shared" si="7"/>
        <v>GRUPO DE APOYO TECNOLÓGICO - GATINFORMES DE MANTENIMIENTO Y SOPORTE TÉCNICO</v>
      </c>
      <c r="C107" s="159">
        <v>70401</v>
      </c>
      <c r="D107" s="159" t="s">
        <v>1224</v>
      </c>
      <c r="E107" s="163" t="s">
        <v>1426</v>
      </c>
      <c r="F107" s="180" t="str">
        <f t="shared" si="11"/>
        <v>70401-3.15</v>
      </c>
      <c r="G107" s="182" t="str">
        <f t="shared" si="6"/>
        <v>AG -3--AC -</v>
      </c>
      <c r="H107" s="181">
        <v>3</v>
      </c>
      <c r="I107" s="181"/>
      <c r="J107" s="183" t="str">
        <f t="shared" si="8"/>
        <v xml:space="preserve">- E- - </v>
      </c>
      <c r="K107" s="181"/>
      <c r="L107" s="181" t="s">
        <v>696</v>
      </c>
      <c r="M107" s="181"/>
      <c r="N107" s="181"/>
      <c r="O107" s="183" t="str">
        <f t="shared" si="9"/>
        <v xml:space="preserve">O  </v>
      </c>
      <c r="P107" s="181" t="s">
        <v>699</v>
      </c>
      <c r="Q107" s="181"/>
      <c r="R107" s="183" t="str">
        <f t="shared" si="10"/>
        <v xml:space="preserve">F   </v>
      </c>
      <c r="S107" s="181" t="s">
        <v>557</v>
      </c>
      <c r="T107" s="181"/>
    </row>
    <row r="108" spans="1:20">
      <c r="A108" s="157" t="s">
        <v>1155</v>
      </c>
      <c r="B108" s="156" t="str">
        <f t="shared" si="7"/>
        <v>GRUPO DE APOYO TECNOLÓGICO - GATLICENCIAS DE SOFTWARE</v>
      </c>
      <c r="C108" s="159">
        <v>70401</v>
      </c>
      <c r="D108" s="159">
        <v>35</v>
      </c>
      <c r="E108" s="174" t="s">
        <v>1042</v>
      </c>
      <c r="F108" s="180" t="str">
        <f t="shared" si="11"/>
        <v>70401-35</v>
      </c>
      <c r="G108" s="182" t="str">
        <f t="shared" si="6"/>
        <v>AG -3--AC -8</v>
      </c>
      <c r="H108" s="181">
        <v>3</v>
      </c>
      <c r="I108" s="181">
        <v>8</v>
      </c>
      <c r="J108" s="183" t="str">
        <f t="shared" si="8"/>
        <v>- - - S</v>
      </c>
      <c r="K108" s="181"/>
      <c r="L108" s="181"/>
      <c r="M108" s="181"/>
      <c r="N108" s="181" t="s">
        <v>698</v>
      </c>
      <c r="O108" s="183" t="str">
        <f t="shared" si="9"/>
        <v xml:space="preserve">O  </v>
      </c>
      <c r="P108" s="181" t="s">
        <v>699</v>
      </c>
      <c r="Q108" s="181"/>
      <c r="R108" s="183" t="str">
        <f t="shared" si="10"/>
        <v xml:space="preserve">F   </v>
      </c>
      <c r="S108" s="181" t="s">
        <v>557</v>
      </c>
      <c r="T108" s="181"/>
    </row>
    <row r="109" spans="1:20" ht="22.5">
      <c r="A109" s="157" t="s">
        <v>1155</v>
      </c>
      <c r="B109" s="156" t="str">
        <f t="shared" si="7"/>
        <v>GRUPO DE APOYO TECNOLÓGICO - GATPROGRAMA DE CONSERVACIÓN DE BACK UPS</v>
      </c>
      <c r="C109" s="159">
        <v>70401</v>
      </c>
      <c r="D109" s="159" t="s">
        <v>1225</v>
      </c>
      <c r="E109" s="163" t="s">
        <v>1427</v>
      </c>
      <c r="F109" s="180" t="str">
        <f t="shared" si="11"/>
        <v>70401-51.3</v>
      </c>
      <c r="G109" s="182" t="str">
        <f t="shared" si="6"/>
        <v>AG -3--AC -8</v>
      </c>
      <c r="H109" s="181">
        <v>3</v>
      </c>
      <c r="I109" s="181">
        <v>8</v>
      </c>
      <c r="J109" s="183" t="str">
        <f t="shared" si="8"/>
        <v xml:space="preserve">CT- - M- </v>
      </c>
      <c r="K109" s="181" t="s">
        <v>695</v>
      </c>
      <c r="L109" s="181"/>
      <c r="M109" s="181" t="s">
        <v>705</v>
      </c>
      <c r="N109" s="181"/>
      <c r="O109" s="183" t="str">
        <f t="shared" si="9"/>
        <v xml:space="preserve">O  </v>
      </c>
      <c r="P109" s="181" t="s">
        <v>699</v>
      </c>
      <c r="Q109" s="181"/>
      <c r="R109" s="183" t="str">
        <f t="shared" si="10"/>
        <v xml:space="preserve">F   </v>
      </c>
      <c r="S109" s="181" t="s">
        <v>557</v>
      </c>
      <c r="T109" s="181"/>
    </row>
    <row r="110" spans="1:20" ht="22.5">
      <c r="A110" s="157" t="s">
        <v>1155</v>
      </c>
      <c r="B110" s="156" t="str">
        <f t="shared" si="7"/>
        <v>GRUPO DE APOYO TECNOLÓGICO - GATPROYECTOS TECNOLÓGICOS INFORMÁTICOS</v>
      </c>
      <c r="C110" s="159">
        <v>70401</v>
      </c>
      <c r="D110" s="159" t="s">
        <v>1226</v>
      </c>
      <c r="E110" s="163" t="s">
        <v>1428</v>
      </c>
      <c r="F110" s="180" t="str">
        <f t="shared" si="11"/>
        <v>70401-26.14</v>
      </c>
      <c r="G110" s="182" t="str">
        <f t="shared" si="6"/>
        <v>AG -3--AC -8</v>
      </c>
      <c r="H110" s="181">
        <v>3</v>
      </c>
      <c r="I110" s="181">
        <v>8</v>
      </c>
      <c r="J110" s="183" t="str">
        <f t="shared" si="8"/>
        <v xml:space="preserve">CT- - M- </v>
      </c>
      <c r="K110" s="181" t="s">
        <v>695</v>
      </c>
      <c r="L110" s="181"/>
      <c r="M110" s="181" t="s">
        <v>705</v>
      </c>
      <c r="N110" s="181"/>
      <c r="O110" s="183" t="str">
        <f t="shared" si="9"/>
        <v xml:space="preserve">  </v>
      </c>
      <c r="P110" s="181"/>
      <c r="Q110" s="181"/>
      <c r="R110" s="183" t="str">
        <f t="shared" si="10"/>
        <v xml:space="preserve">F   </v>
      </c>
      <c r="S110" s="181" t="s">
        <v>557</v>
      </c>
      <c r="T110" s="181"/>
    </row>
    <row r="111" spans="1:20">
      <c r="A111" s="157"/>
      <c r="B111" s="156" t="str">
        <f t="shared" si="7"/>
        <v/>
      </c>
      <c r="C111" s="159"/>
      <c r="D111" s="159"/>
      <c r="E111" s="174"/>
      <c r="F111" s="180" t="str">
        <f t="shared" si="11"/>
        <v>-</v>
      </c>
      <c r="G111" s="182" t="str">
        <f t="shared" si="6"/>
        <v>AG ---AC -</v>
      </c>
      <c r="H111" s="181"/>
      <c r="I111" s="181"/>
      <c r="J111" s="183" t="str">
        <f t="shared" si="8"/>
        <v xml:space="preserve">- - - </v>
      </c>
      <c r="K111" s="181"/>
      <c r="L111" s="181"/>
      <c r="M111" s="181"/>
      <c r="N111" s="181"/>
      <c r="O111" s="183" t="str">
        <f t="shared" si="9"/>
        <v xml:space="preserve">  </v>
      </c>
      <c r="P111" s="181"/>
      <c r="Q111" s="181"/>
      <c r="R111" s="183" t="str">
        <f t="shared" si="10"/>
        <v xml:space="preserve">   </v>
      </c>
      <c r="S111" s="181"/>
      <c r="T111" s="181"/>
    </row>
    <row r="112" spans="1:20">
      <c r="A112" s="157" t="s">
        <v>1156</v>
      </c>
      <c r="B112" s="156" t="str">
        <f t="shared" si="7"/>
        <v>DESPACHO DEL VICEMINISTRO DE VIVIENDACONCEPTOS JURÍDICOS</v>
      </c>
      <c r="C112" s="159">
        <v>71000</v>
      </c>
      <c r="D112" s="159" t="s">
        <v>1227</v>
      </c>
      <c r="E112" s="163" t="s">
        <v>1376</v>
      </c>
      <c r="F112" s="180" t="str">
        <f t="shared" si="11"/>
        <v>71000-14.1</v>
      </c>
      <c r="G112" s="182" t="str">
        <f t="shared" si="6"/>
        <v>AG -3--AC -8</v>
      </c>
      <c r="H112" s="181">
        <v>3</v>
      </c>
      <c r="I112" s="181">
        <v>8</v>
      </c>
      <c r="J112" s="183" t="str">
        <f t="shared" si="8"/>
        <v xml:space="preserve">CT- - M- </v>
      </c>
      <c r="K112" s="181" t="s">
        <v>695</v>
      </c>
      <c r="L112" s="181"/>
      <c r="M112" s="181" t="s">
        <v>705</v>
      </c>
      <c r="N112" s="181"/>
      <c r="O112" s="183" t="str">
        <f t="shared" si="9"/>
        <v xml:space="preserve">O  </v>
      </c>
      <c r="P112" s="181" t="s">
        <v>699</v>
      </c>
      <c r="Q112" s="181"/>
      <c r="R112" s="183" t="str">
        <f t="shared" si="10"/>
        <v xml:space="preserve">F   </v>
      </c>
      <c r="S112" s="181" t="s">
        <v>557</v>
      </c>
      <c r="T112" s="181"/>
    </row>
    <row r="113" spans="1:20">
      <c r="A113" s="157" t="s">
        <v>1156</v>
      </c>
      <c r="B113" s="156" t="str">
        <f t="shared" si="7"/>
        <v>DESPACHO DEL VICEMINISTRO DE VIVIENDACONCEPTOS TÉCNICOS</v>
      </c>
      <c r="C113" s="159">
        <v>71000</v>
      </c>
      <c r="D113" s="159" t="s">
        <v>1228</v>
      </c>
      <c r="E113" s="163" t="s">
        <v>1429</v>
      </c>
      <c r="F113" s="180" t="str">
        <f t="shared" si="11"/>
        <v>71000-14.2</v>
      </c>
      <c r="G113" s="182" t="str">
        <f t="shared" si="6"/>
        <v>AG -3--AC -8</v>
      </c>
      <c r="H113" s="181">
        <v>3</v>
      </c>
      <c r="I113" s="181">
        <v>8</v>
      </c>
      <c r="J113" s="183" t="str">
        <f t="shared" si="8"/>
        <v xml:space="preserve">CT- - M- </v>
      </c>
      <c r="K113" s="181" t="s">
        <v>695</v>
      </c>
      <c r="L113" s="181"/>
      <c r="M113" s="181" t="s">
        <v>705</v>
      </c>
      <c r="N113" s="181"/>
      <c r="O113" s="183" t="str">
        <f t="shared" si="9"/>
        <v xml:space="preserve">  </v>
      </c>
      <c r="P113" s="181"/>
      <c r="Q113" s="181"/>
      <c r="R113" s="183" t="str">
        <f t="shared" si="10"/>
        <v xml:space="preserve">F   </v>
      </c>
      <c r="S113" s="181" t="s">
        <v>557</v>
      </c>
      <c r="T113" s="181"/>
    </row>
    <row r="114" spans="1:20">
      <c r="A114" s="157" t="s">
        <v>1156</v>
      </c>
      <c r="B114" s="156" t="str">
        <f t="shared" si="7"/>
        <v>DESPACHO DEL VICEMINISTRO DE VIVIENDADERECHOS DE PETICIÓN</v>
      </c>
      <c r="C114" s="159">
        <v>71000</v>
      </c>
      <c r="D114" s="159">
        <v>21</v>
      </c>
      <c r="E114" s="174" t="s">
        <v>723</v>
      </c>
      <c r="F114" s="180" t="str">
        <f t="shared" si="11"/>
        <v>71000-21</v>
      </c>
      <c r="G114" s="182" t="str">
        <f t="shared" si="6"/>
        <v>AG -3--AC -18</v>
      </c>
      <c r="H114" s="181">
        <v>3</v>
      </c>
      <c r="I114" s="181">
        <v>18</v>
      </c>
      <c r="J114" s="183" t="str">
        <f t="shared" si="8"/>
        <v>- - M- S</v>
      </c>
      <c r="K114" s="181"/>
      <c r="L114" s="181"/>
      <c r="M114" s="181" t="s">
        <v>705</v>
      </c>
      <c r="N114" s="181" t="s">
        <v>698</v>
      </c>
      <c r="O114" s="183" t="str">
        <f t="shared" si="9"/>
        <v xml:space="preserve">O  </v>
      </c>
      <c r="P114" s="181" t="s">
        <v>699</v>
      </c>
      <c r="Q114" s="181"/>
      <c r="R114" s="183" t="str">
        <f t="shared" si="10"/>
        <v xml:space="preserve">F   </v>
      </c>
      <c r="S114" s="181" t="s">
        <v>557</v>
      </c>
      <c r="T114" s="181"/>
    </row>
    <row r="115" spans="1:20" ht="22.5">
      <c r="A115" s="157" t="s">
        <v>1156</v>
      </c>
      <c r="B115" s="156" t="str">
        <f t="shared" si="7"/>
        <v>DESPACHO DEL VICEMINISTRO DE VIVIENDAINFORMES A ENTES DE CONTROL</v>
      </c>
      <c r="C115" s="159">
        <v>71000</v>
      </c>
      <c r="D115" s="159" t="s">
        <v>1205</v>
      </c>
      <c r="E115" s="163" t="s">
        <v>1363</v>
      </c>
      <c r="F115" s="180" t="str">
        <f t="shared" si="11"/>
        <v>71000-3.4</v>
      </c>
      <c r="G115" s="182" t="str">
        <f t="shared" si="6"/>
        <v>AG -3--AC -8</v>
      </c>
      <c r="H115" s="181">
        <v>3</v>
      </c>
      <c r="I115" s="181">
        <v>8</v>
      </c>
      <c r="J115" s="183" t="str">
        <f t="shared" si="8"/>
        <v xml:space="preserve">- E- - </v>
      </c>
      <c r="K115" s="181"/>
      <c r="L115" s="181" t="s">
        <v>696</v>
      </c>
      <c r="M115" s="181"/>
      <c r="N115" s="181"/>
      <c r="O115" s="183" t="str">
        <f t="shared" si="9"/>
        <v xml:space="preserve">  </v>
      </c>
      <c r="P115" s="181"/>
      <c r="Q115" s="181"/>
      <c r="R115" s="183" t="str">
        <f t="shared" si="10"/>
        <v xml:space="preserve">F   </v>
      </c>
      <c r="S115" s="181" t="s">
        <v>557</v>
      </c>
      <c r="T115" s="181"/>
    </row>
    <row r="116" spans="1:20">
      <c r="A116" s="157" t="s">
        <v>1156</v>
      </c>
      <c r="B116" s="156" t="str">
        <f t="shared" si="7"/>
        <v>DESPACHO DEL VICEMINISTRO DE VIVIENDAINFORMES DE GESTIÓN</v>
      </c>
      <c r="C116" s="159">
        <v>71000</v>
      </c>
      <c r="D116" s="159" t="s">
        <v>1198</v>
      </c>
      <c r="E116" s="163" t="s">
        <v>1366</v>
      </c>
      <c r="F116" s="180" t="str">
        <f t="shared" si="11"/>
        <v>71000-3.13</v>
      </c>
      <c r="G116" s="182" t="str">
        <f t="shared" si="6"/>
        <v>AG -3--AC -</v>
      </c>
      <c r="H116" s="181">
        <v>3</v>
      </c>
      <c r="I116" s="181"/>
      <c r="J116" s="183" t="str">
        <f t="shared" si="8"/>
        <v xml:space="preserve">- E- - </v>
      </c>
      <c r="K116" s="181"/>
      <c r="L116" s="181" t="s">
        <v>696</v>
      </c>
      <c r="M116" s="181"/>
      <c r="N116" s="181"/>
      <c r="O116" s="183" t="str">
        <f t="shared" si="9"/>
        <v xml:space="preserve">O  </v>
      </c>
      <c r="P116" s="181" t="s">
        <v>699</v>
      </c>
      <c r="Q116" s="181"/>
      <c r="R116" s="183" t="str">
        <f t="shared" si="10"/>
        <v xml:space="preserve">F   </v>
      </c>
      <c r="S116" s="181" t="s">
        <v>557</v>
      </c>
      <c r="T116" s="181"/>
    </row>
    <row r="117" spans="1:20" ht="22.5">
      <c r="A117" s="157" t="s">
        <v>1156</v>
      </c>
      <c r="B117" s="156" t="str">
        <f t="shared" si="7"/>
        <v>DESPACHO DEL VICEMINISTRO DE VIVIENDASUBSIDIO FONDO NACIONAL DEL AHORRO</v>
      </c>
      <c r="C117" s="159">
        <v>71000</v>
      </c>
      <c r="D117" s="159" t="s">
        <v>1229</v>
      </c>
      <c r="E117" s="163" t="s">
        <v>1430</v>
      </c>
      <c r="F117" s="180" t="str">
        <f t="shared" si="11"/>
        <v>71000-62.1</v>
      </c>
      <c r="G117" s="182" t="str">
        <f t="shared" si="6"/>
        <v>AG -3--AC -8</v>
      </c>
      <c r="H117" s="181">
        <v>3</v>
      </c>
      <c r="I117" s="181">
        <v>8</v>
      </c>
      <c r="J117" s="183" t="str">
        <f t="shared" si="8"/>
        <v xml:space="preserve">CT- - M- </v>
      </c>
      <c r="K117" s="181" t="s">
        <v>695</v>
      </c>
      <c r="L117" s="181"/>
      <c r="M117" s="181" t="s">
        <v>705</v>
      </c>
      <c r="N117" s="181"/>
      <c r="O117" s="183" t="str">
        <f t="shared" si="9"/>
        <v xml:space="preserve">O  </v>
      </c>
      <c r="P117" s="181" t="s">
        <v>699</v>
      </c>
      <c r="Q117" s="181"/>
      <c r="R117" s="183" t="str">
        <f t="shared" si="10"/>
        <v xml:space="preserve">F   </v>
      </c>
      <c r="S117" s="181" t="s">
        <v>557</v>
      </c>
      <c r="T117" s="181"/>
    </row>
    <row r="118" spans="1:20" ht="22.5">
      <c r="A118" s="157" t="s">
        <v>1156</v>
      </c>
      <c r="B118" s="156" t="str">
        <f t="shared" si="7"/>
        <v>DESPACHO DEL VICEMINISTRO DE VIVIENDASUBSIDIO VIVIENDA FAMILIAR CAJA DE COMPENSACIÓN FAMILIAR</v>
      </c>
      <c r="C118" s="159">
        <v>71000</v>
      </c>
      <c r="D118" s="159" t="s">
        <v>1230</v>
      </c>
      <c r="E118" s="163" t="s">
        <v>1431</v>
      </c>
      <c r="F118" s="180" t="str">
        <f t="shared" si="11"/>
        <v>71000-62.2</v>
      </c>
      <c r="G118" s="182" t="str">
        <f t="shared" si="6"/>
        <v>AG -3--AC -8</v>
      </c>
      <c r="H118" s="181">
        <v>3</v>
      </c>
      <c r="I118" s="181">
        <v>8</v>
      </c>
      <c r="J118" s="183" t="str">
        <f t="shared" si="8"/>
        <v xml:space="preserve">CT- - M- </v>
      </c>
      <c r="K118" s="181" t="s">
        <v>695</v>
      </c>
      <c r="L118" s="181"/>
      <c r="M118" s="181" t="s">
        <v>705</v>
      </c>
      <c r="N118" s="181"/>
      <c r="O118" s="183" t="str">
        <f t="shared" si="9"/>
        <v xml:space="preserve">  </v>
      </c>
      <c r="P118" s="181"/>
      <c r="Q118" s="181"/>
      <c r="R118" s="183" t="str">
        <f t="shared" si="10"/>
        <v xml:space="preserve">F   </v>
      </c>
      <c r="S118" s="181" t="s">
        <v>557</v>
      </c>
      <c r="T118" s="181"/>
    </row>
    <row r="119" spans="1:20" ht="22.5">
      <c r="A119" s="157" t="s">
        <v>1156</v>
      </c>
      <c r="B119" s="156" t="str">
        <f t="shared" si="7"/>
        <v>DESPACHO DEL VICEMINISTRO DE VIVIENDASUBSIDIO VIVIENDA INTERÉS SOCIAL</v>
      </c>
      <c r="C119" s="159">
        <v>71000</v>
      </c>
      <c r="D119" s="159" t="s">
        <v>1231</v>
      </c>
      <c r="E119" s="163" t="s">
        <v>1432</v>
      </c>
      <c r="F119" s="180" t="str">
        <f t="shared" si="11"/>
        <v>71000-62.3</v>
      </c>
      <c r="G119" s="182" t="str">
        <f t="shared" si="6"/>
        <v>AG -3--AC -8</v>
      </c>
      <c r="H119" s="181">
        <v>3</v>
      </c>
      <c r="I119" s="181">
        <v>8</v>
      </c>
      <c r="J119" s="183" t="str">
        <f t="shared" si="8"/>
        <v xml:space="preserve">CT- - M- </v>
      </c>
      <c r="K119" s="181" t="s">
        <v>695</v>
      </c>
      <c r="L119" s="181"/>
      <c r="M119" s="181" t="s">
        <v>705</v>
      </c>
      <c r="N119" s="181"/>
      <c r="O119" s="183" t="str">
        <f t="shared" si="9"/>
        <v xml:space="preserve">O  </v>
      </c>
      <c r="P119" s="181" t="s">
        <v>699</v>
      </c>
      <c r="Q119" s="181"/>
      <c r="R119" s="183" t="str">
        <f t="shared" si="10"/>
        <v xml:space="preserve">F   </v>
      </c>
      <c r="S119" s="181" t="s">
        <v>557</v>
      </c>
      <c r="T119" s="181"/>
    </row>
    <row r="120" spans="1:20">
      <c r="A120" s="157"/>
      <c r="B120" s="156" t="str">
        <f t="shared" si="7"/>
        <v/>
      </c>
      <c r="C120" s="159"/>
      <c r="D120" s="159"/>
      <c r="E120" s="174"/>
      <c r="F120" s="180" t="str">
        <f t="shared" si="11"/>
        <v>-</v>
      </c>
      <c r="G120" s="182" t="str">
        <f t="shared" si="6"/>
        <v>AG ---AC -</v>
      </c>
      <c r="H120" s="181"/>
      <c r="I120" s="181"/>
      <c r="J120" s="183" t="str">
        <f t="shared" si="8"/>
        <v xml:space="preserve">- - - </v>
      </c>
      <c r="K120" s="181"/>
      <c r="L120" s="181"/>
      <c r="M120" s="181"/>
      <c r="N120" s="181"/>
      <c r="O120" s="183" t="str">
        <f t="shared" si="9"/>
        <v xml:space="preserve">O  </v>
      </c>
      <c r="P120" s="181" t="s">
        <v>699</v>
      </c>
      <c r="Q120" s="181"/>
      <c r="R120" s="183" t="str">
        <f t="shared" si="10"/>
        <v xml:space="preserve">   </v>
      </c>
      <c r="S120" s="181"/>
      <c r="T120" s="181"/>
    </row>
    <row r="121" spans="1:20">
      <c r="A121" s="157" t="s">
        <v>1157</v>
      </c>
      <c r="B121" s="156" t="str">
        <f t="shared" si="7"/>
        <v>DIRECCIÓN DE ESPACIO URBANO Y TERRITORIALDERECHOS DE PETICIÓN</v>
      </c>
      <c r="C121" s="159">
        <v>71100</v>
      </c>
      <c r="D121" s="159">
        <v>21</v>
      </c>
      <c r="E121" s="174" t="s">
        <v>723</v>
      </c>
      <c r="F121" s="180" t="str">
        <f t="shared" si="11"/>
        <v>71100-21</v>
      </c>
      <c r="G121" s="182" t="str">
        <f t="shared" si="6"/>
        <v>AG -3--AC -18</v>
      </c>
      <c r="H121" s="181">
        <v>3</v>
      </c>
      <c r="I121" s="181">
        <v>18</v>
      </c>
      <c r="J121" s="183" t="str">
        <f t="shared" si="8"/>
        <v>- - M- S</v>
      </c>
      <c r="K121" s="181"/>
      <c r="L121" s="181"/>
      <c r="M121" s="181" t="s">
        <v>705</v>
      </c>
      <c r="N121" s="181" t="s">
        <v>698</v>
      </c>
      <c r="O121" s="183" t="str">
        <f t="shared" si="9"/>
        <v xml:space="preserve">O  </v>
      </c>
      <c r="P121" s="181" t="s">
        <v>699</v>
      </c>
      <c r="Q121" s="181"/>
      <c r="R121" s="183" t="str">
        <f t="shared" si="10"/>
        <v xml:space="preserve">F   </v>
      </c>
      <c r="S121" s="181" t="s">
        <v>557</v>
      </c>
      <c r="T121" s="181"/>
    </row>
    <row r="122" spans="1:20" ht="33.75">
      <c r="A122" s="157" t="s">
        <v>1157</v>
      </c>
      <c r="B122" s="156" t="str">
        <f t="shared" si="7"/>
        <v>DIRECCIÓN DE ESPACIO URBANO Y TERRITORIALINFORME A IMPLEMENTACIÓN DE LOS PROGRAMAS PARA EL DESARROLLO DE LA POLÍTICA DE VIVIENDA</v>
      </c>
      <c r="C122" s="159">
        <v>71100</v>
      </c>
      <c r="D122" s="159" t="s">
        <v>1232</v>
      </c>
      <c r="E122" s="163" t="s">
        <v>1433</v>
      </c>
      <c r="F122" s="180" t="str">
        <f t="shared" si="11"/>
        <v>71100-3.1</v>
      </c>
      <c r="G122" s="182" t="str">
        <f t="shared" si="6"/>
        <v>AG -3--AC -8</v>
      </c>
      <c r="H122" s="181">
        <v>3</v>
      </c>
      <c r="I122" s="181">
        <v>8</v>
      </c>
      <c r="J122" s="183" t="str">
        <f t="shared" si="8"/>
        <v xml:space="preserve">CT- - M- </v>
      </c>
      <c r="K122" s="181" t="s">
        <v>695</v>
      </c>
      <c r="L122" s="181"/>
      <c r="M122" s="181" t="s">
        <v>705</v>
      </c>
      <c r="N122" s="181"/>
      <c r="O122" s="183" t="str">
        <f t="shared" si="9"/>
        <v xml:space="preserve">  </v>
      </c>
      <c r="P122" s="181"/>
      <c r="Q122" s="181"/>
      <c r="R122" s="183" t="str">
        <f t="shared" si="10"/>
        <v xml:space="preserve">F   </v>
      </c>
      <c r="S122" s="181" t="s">
        <v>557</v>
      </c>
      <c r="T122" s="181"/>
    </row>
    <row r="123" spans="1:20" ht="33.75">
      <c r="A123" s="157" t="s">
        <v>1157</v>
      </c>
      <c r="B123" s="156" t="str">
        <f t="shared" si="7"/>
        <v>DIRECCIÓN DE ESPACIO URBANO Y TERRITORIALESTUDIOS TÉCNICOS PARA PROYECTOS NORMATIVOS DE DESARROLLO URBANO Y TERRITORIAL</v>
      </c>
      <c r="C123" s="159">
        <v>71100</v>
      </c>
      <c r="D123" s="159" t="s">
        <v>1233</v>
      </c>
      <c r="E123" s="163" t="s">
        <v>1434</v>
      </c>
      <c r="F123" s="180" t="str">
        <f t="shared" si="11"/>
        <v>71100-25.4</v>
      </c>
      <c r="G123" s="182" t="str">
        <f t="shared" si="6"/>
        <v>AG -3--AC -8</v>
      </c>
      <c r="H123" s="181">
        <v>3</v>
      </c>
      <c r="I123" s="181">
        <v>8</v>
      </c>
      <c r="J123" s="183" t="str">
        <f t="shared" si="8"/>
        <v xml:space="preserve">CT- - M- </v>
      </c>
      <c r="K123" s="181" t="s">
        <v>695</v>
      </c>
      <c r="L123" s="181"/>
      <c r="M123" s="181" t="s">
        <v>705</v>
      </c>
      <c r="N123" s="181"/>
      <c r="O123" s="183" t="str">
        <f t="shared" si="9"/>
        <v xml:space="preserve">  </v>
      </c>
      <c r="P123" s="181"/>
      <c r="Q123" s="181"/>
      <c r="R123" s="183" t="str">
        <f t="shared" si="10"/>
        <v xml:space="preserve">F   </v>
      </c>
      <c r="S123" s="181" t="s">
        <v>557</v>
      </c>
      <c r="T123" s="181"/>
    </row>
    <row r="124" spans="1:20">
      <c r="A124" s="157" t="s">
        <v>1157</v>
      </c>
      <c r="B124" s="156" t="str">
        <f t="shared" si="7"/>
        <v>DIRECCIÓN DE ESPACIO URBANO Y TERRITORIALINFORMES DE GESTIÓN</v>
      </c>
      <c r="C124" s="159">
        <v>71100</v>
      </c>
      <c r="D124" s="159" t="s">
        <v>1198</v>
      </c>
      <c r="E124" s="163" t="s">
        <v>1366</v>
      </c>
      <c r="F124" s="180" t="str">
        <f t="shared" si="11"/>
        <v>71100-3.13</v>
      </c>
      <c r="G124" s="182" t="str">
        <f t="shared" si="6"/>
        <v>AG -3--AC -</v>
      </c>
      <c r="H124" s="181">
        <v>3</v>
      </c>
      <c r="I124" s="181"/>
      <c r="J124" s="183" t="str">
        <f t="shared" si="8"/>
        <v xml:space="preserve">- E- - </v>
      </c>
      <c r="K124" s="181"/>
      <c r="L124" s="181" t="s">
        <v>696</v>
      </c>
      <c r="M124" s="181"/>
      <c r="N124" s="181"/>
      <c r="O124" s="183" t="str">
        <f t="shared" si="9"/>
        <v xml:space="preserve">O  </v>
      </c>
      <c r="P124" s="181" t="s">
        <v>699</v>
      </c>
      <c r="Q124" s="181"/>
      <c r="R124" s="183" t="str">
        <f t="shared" si="10"/>
        <v xml:space="preserve">F   </v>
      </c>
      <c r="S124" s="181" t="s">
        <v>557</v>
      </c>
      <c r="T124" s="181"/>
    </row>
    <row r="125" spans="1:20" ht="22.5">
      <c r="A125" s="157" t="s">
        <v>1157</v>
      </c>
      <c r="B125" s="156" t="str">
        <f t="shared" si="7"/>
        <v>DIRECCIÓN DE ESPACIO URBANO Y TERRITORIALPROYECTOS INTEGRALES DE DESARROLLO URBANO</v>
      </c>
      <c r="C125" s="159">
        <v>71100</v>
      </c>
      <c r="D125" s="159" t="s">
        <v>1234</v>
      </c>
      <c r="E125" s="163" t="s">
        <v>1435</v>
      </c>
      <c r="F125" s="180" t="str">
        <f t="shared" si="11"/>
        <v>71100-26.8</v>
      </c>
      <c r="G125" s="182" t="str">
        <f t="shared" si="6"/>
        <v>AG -3--AC -8</v>
      </c>
      <c r="H125" s="181">
        <v>3</v>
      </c>
      <c r="I125" s="181">
        <v>8</v>
      </c>
      <c r="J125" s="183" t="str">
        <f t="shared" si="8"/>
        <v xml:space="preserve">CT- - M- </v>
      </c>
      <c r="K125" s="181" t="s">
        <v>695</v>
      </c>
      <c r="L125" s="181"/>
      <c r="M125" s="181" t="s">
        <v>705</v>
      </c>
      <c r="N125" s="181"/>
      <c r="O125" s="183" t="str">
        <f t="shared" si="9"/>
        <v xml:space="preserve">O  </v>
      </c>
      <c r="P125" s="181" t="s">
        <v>699</v>
      </c>
      <c r="Q125" s="181"/>
      <c r="R125" s="183" t="str">
        <f t="shared" si="10"/>
        <v xml:space="preserve">F   </v>
      </c>
      <c r="S125" s="181" t="s">
        <v>557</v>
      </c>
      <c r="T125" s="181"/>
    </row>
    <row r="126" spans="1:20" ht="22.5">
      <c r="A126" s="157" t="s">
        <v>1157</v>
      </c>
      <c r="B126" s="156" t="str">
        <f t="shared" si="7"/>
        <v>DIRECCIÓN DE ESPACIO URBANO Y TERRITORIALPROYECTOS MACROPROYECTOS DE INTERÉS SOCIAL DE PRIMERA GENERACIÓN</v>
      </c>
      <c r="C126" s="159">
        <v>71100</v>
      </c>
      <c r="D126" s="159" t="s">
        <v>1235</v>
      </c>
      <c r="E126" s="163" t="s">
        <v>1436</v>
      </c>
      <c r="F126" s="180" t="str">
        <f t="shared" si="11"/>
        <v>71100-26.9</v>
      </c>
      <c r="G126" s="182" t="str">
        <f t="shared" si="6"/>
        <v>AG -3--AC -8</v>
      </c>
      <c r="H126" s="181">
        <v>3</v>
      </c>
      <c r="I126" s="181">
        <v>8</v>
      </c>
      <c r="J126" s="183" t="str">
        <f t="shared" si="8"/>
        <v xml:space="preserve">CT- - M- </v>
      </c>
      <c r="K126" s="181" t="s">
        <v>695</v>
      </c>
      <c r="L126" s="181"/>
      <c r="M126" s="181" t="s">
        <v>705</v>
      </c>
      <c r="N126" s="181"/>
      <c r="O126" s="183" t="str">
        <f t="shared" si="9"/>
        <v xml:space="preserve">O  </v>
      </c>
      <c r="P126" s="181" t="s">
        <v>699</v>
      </c>
      <c r="Q126" s="181"/>
      <c r="R126" s="183" t="str">
        <f t="shared" si="10"/>
        <v xml:space="preserve">F   </v>
      </c>
      <c r="S126" s="181" t="s">
        <v>557</v>
      </c>
      <c r="T126" s="181"/>
    </row>
    <row r="127" spans="1:20" ht="22.5">
      <c r="A127" s="157" t="s">
        <v>1157</v>
      </c>
      <c r="B127" s="156" t="str">
        <f t="shared" si="7"/>
        <v>DIRECCIÓN DE ESPACIO URBANO Y TERRITORIALPROYECTOS MACROPROYECTOS DE INTERÉS SOCIAL DE SEGUNDA GENERACIÓN</v>
      </c>
      <c r="C127" s="159">
        <v>71100</v>
      </c>
      <c r="D127" s="159" t="s">
        <v>1236</v>
      </c>
      <c r="E127" s="163" t="s">
        <v>1437</v>
      </c>
      <c r="F127" s="180" t="str">
        <f t="shared" si="11"/>
        <v>71100-26.10</v>
      </c>
      <c r="G127" s="182" t="str">
        <f t="shared" si="6"/>
        <v>AG -3--AC -8</v>
      </c>
      <c r="H127" s="181">
        <v>3</v>
      </c>
      <c r="I127" s="181">
        <v>8</v>
      </c>
      <c r="J127" s="183" t="str">
        <f t="shared" si="8"/>
        <v xml:space="preserve">CT- - M- </v>
      </c>
      <c r="K127" s="181" t="s">
        <v>695</v>
      </c>
      <c r="L127" s="181"/>
      <c r="M127" s="181" t="s">
        <v>705</v>
      </c>
      <c r="N127" s="181"/>
      <c r="O127" s="183" t="str">
        <f t="shared" si="9"/>
        <v xml:space="preserve">  </v>
      </c>
      <c r="P127" s="181"/>
      <c r="Q127" s="181"/>
      <c r="R127" s="183" t="str">
        <f t="shared" si="10"/>
        <v xml:space="preserve">F   </v>
      </c>
      <c r="S127" s="181" t="s">
        <v>557</v>
      </c>
      <c r="T127" s="181"/>
    </row>
    <row r="128" spans="1:20" ht="22.5">
      <c r="A128" s="157" t="s">
        <v>1157</v>
      </c>
      <c r="B128" s="156" t="str">
        <f t="shared" si="7"/>
        <v>DIRECCIÓN DE ESPACIO URBANO Y TERRITORIALINFORMES A ENTES DE CONTROL</v>
      </c>
      <c r="C128" s="159">
        <v>71100</v>
      </c>
      <c r="D128" s="159" t="s">
        <v>1205</v>
      </c>
      <c r="E128" s="163" t="s">
        <v>1363</v>
      </c>
      <c r="F128" s="180" t="str">
        <f t="shared" si="11"/>
        <v>71100-3.4</v>
      </c>
      <c r="G128" s="182" t="str">
        <f t="shared" si="6"/>
        <v>AG -3--AC -8</v>
      </c>
      <c r="H128" s="181">
        <v>3</v>
      </c>
      <c r="I128" s="181">
        <v>8</v>
      </c>
      <c r="J128" s="183" t="str">
        <f t="shared" si="8"/>
        <v xml:space="preserve">- E- - </v>
      </c>
      <c r="K128" s="181"/>
      <c r="L128" s="181" t="s">
        <v>696</v>
      </c>
      <c r="M128" s="181"/>
      <c r="N128" s="181"/>
      <c r="O128" s="183" t="str">
        <f t="shared" si="9"/>
        <v xml:space="preserve">O  </v>
      </c>
      <c r="P128" s="181" t="s">
        <v>699</v>
      </c>
      <c r="Q128" s="181"/>
      <c r="R128" s="183" t="str">
        <f t="shared" si="10"/>
        <v>F   E</v>
      </c>
      <c r="S128" s="181" t="s">
        <v>557</v>
      </c>
      <c r="T128" s="181" t="s">
        <v>696</v>
      </c>
    </row>
    <row r="129" spans="1:20">
      <c r="A129" s="157"/>
      <c r="B129" s="156" t="str">
        <f t="shared" si="7"/>
        <v/>
      </c>
      <c r="C129" s="159"/>
      <c r="D129" s="159"/>
      <c r="E129" s="174"/>
      <c r="F129" s="180" t="str">
        <f t="shared" si="11"/>
        <v>-</v>
      </c>
      <c r="G129" s="182" t="str">
        <f t="shared" si="6"/>
        <v>AG ---AC -</v>
      </c>
      <c r="H129" s="181"/>
      <c r="I129" s="181"/>
      <c r="J129" s="183" t="str">
        <f t="shared" si="8"/>
        <v xml:space="preserve">- - - </v>
      </c>
      <c r="K129" s="181"/>
      <c r="L129" s="181"/>
      <c r="M129" s="181"/>
      <c r="N129" s="181"/>
      <c r="O129" s="183" t="str">
        <f t="shared" si="9"/>
        <v xml:space="preserve">O  </v>
      </c>
      <c r="P129" s="181" t="s">
        <v>699</v>
      </c>
      <c r="Q129" s="181"/>
      <c r="R129" s="183" t="str">
        <f t="shared" si="10"/>
        <v xml:space="preserve">   </v>
      </c>
      <c r="S129" s="181"/>
      <c r="T129" s="181"/>
    </row>
    <row r="130" spans="1:20" ht="22.5">
      <c r="A130" s="157" t="s">
        <v>1158</v>
      </c>
      <c r="B130" s="156" t="str">
        <f t="shared" si="7"/>
        <v>SUBDIRECCIÓN DE ASISTENCIA TECNICA Y OPERACIONES URBANAS INTEGRALESINFORMES DE ASISTENCIA TÉCNICA</v>
      </c>
      <c r="C130" s="159">
        <v>71110</v>
      </c>
      <c r="D130" s="159" t="s">
        <v>1237</v>
      </c>
      <c r="E130" s="163" t="s">
        <v>1438</v>
      </c>
      <c r="F130" s="180" t="str">
        <f t="shared" si="11"/>
        <v>71110-3.8</v>
      </c>
      <c r="G130" s="182" t="str">
        <f t="shared" si="6"/>
        <v>AG -4--AC -10</v>
      </c>
      <c r="H130" s="181">
        <v>4</v>
      </c>
      <c r="I130" s="181">
        <v>10</v>
      </c>
      <c r="J130" s="183" t="str">
        <f t="shared" si="8"/>
        <v xml:space="preserve">CT- - M- </v>
      </c>
      <c r="K130" s="181" t="s">
        <v>695</v>
      </c>
      <c r="L130" s="181"/>
      <c r="M130" s="181" t="s">
        <v>705</v>
      </c>
      <c r="N130" s="181"/>
      <c r="O130" s="183" t="str">
        <f t="shared" si="9"/>
        <v xml:space="preserve">  </v>
      </c>
      <c r="P130" s="181"/>
      <c r="Q130" s="181"/>
      <c r="R130" s="183" t="str">
        <f t="shared" si="10"/>
        <v xml:space="preserve">F   </v>
      </c>
      <c r="S130" s="181" t="s">
        <v>557</v>
      </c>
      <c r="T130" s="181"/>
    </row>
    <row r="131" spans="1:20" ht="22.5">
      <c r="A131" s="157" t="s">
        <v>1158</v>
      </c>
      <c r="B131" s="156" t="str">
        <f t="shared" si="7"/>
        <v>SUBDIRECCIÓN DE ASISTENCIA TECNICA Y OPERACIONES URBANAS INTEGRALESINFORMES DE GESTIÓN</v>
      </c>
      <c r="C131" s="159">
        <v>71110</v>
      </c>
      <c r="D131" s="159" t="s">
        <v>1198</v>
      </c>
      <c r="E131" s="163" t="s">
        <v>1366</v>
      </c>
      <c r="F131" s="180" t="str">
        <f t="shared" si="11"/>
        <v>71110-3.13</v>
      </c>
      <c r="G131" s="182" t="str">
        <f t="shared" si="6"/>
        <v>AG -3--AC -</v>
      </c>
      <c r="H131" s="181">
        <v>3</v>
      </c>
      <c r="I131" s="181"/>
      <c r="J131" s="183" t="str">
        <f t="shared" si="8"/>
        <v xml:space="preserve">- E- - </v>
      </c>
      <c r="K131" s="181"/>
      <c r="L131" s="181" t="s">
        <v>696</v>
      </c>
      <c r="M131" s="181"/>
      <c r="N131" s="181"/>
      <c r="O131" s="183" t="str">
        <f t="shared" si="9"/>
        <v xml:space="preserve">O  </v>
      </c>
      <c r="P131" s="181" t="s">
        <v>699</v>
      </c>
      <c r="Q131" s="181"/>
      <c r="R131" s="183" t="str">
        <f t="shared" si="10"/>
        <v xml:space="preserve">F   </v>
      </c>
      <c r="S131" s="181" t="s">
        <v>557</v>
      </c>
      <c r="T131" s="181"/>
    </row>
    <row r="132" spans="1:20" ht="33.75">
      <c r="A132" s="157" t="s">
        <v>1158</v>
      </c>
      <c r="B132" s="156" t="str">
        <f t="shared" si="7"/>
        <v>SUBDIRECCIÓN DE ASISTENCIA TECNICA Y OPERACIONES URBANAS INTEGRALESPROYECTOS TASA COMPENSADA (RESOLUCIÓN 300 / 2015 MVCT)</v>
      </c>
      <c r="C132" s="159">
        <v>71110</v>
      </c>
      <c r="D132" s="159" t="s">
        <v>1238</v>
      </c>
      <c r="E132" s="163" t="s">
        <v>1439</v>
      </c>
      <c r="F132" s="180" t="str">
        <f t="shared" si="11"/>
        <v>71110-26.13</v>
      </c>
      <c r="G132" s="182" t="str">
        <f t="shared" si="6"/>
        <v>AG -4--AC -10</v>
      </c>
      <c r="H132" s="181">
        <v>4</v>
      </c>
      <c r="I132" s="181">
        <v>10</v>
      </c>
      <c r="J132" s="183" t="str">
        <f t="shared" si="8"/>
        <v xml:space="preserve">CT- - M- </v>
      </c>
      <c r="K132" s="181" t="s">
        <v>695</v>
      </c>
      <c r="L132" s="181"/>
      <c r="M132" s="181" t="s">
        <v>705</v>
      </c>
      <c r="N132" s="181"/>
      <c r="O132" s="183" t="str">
        <f t="shared" si="9"/>
        <v xml:space="preserve">O  </v>
      </c>
      <c r="P132" s="181" t="s">
        <v>699</v>
      </c>
      <c r="Q132" s="181"/>
      <c r="R132" s="183" t="str">
        <f t="shared" si="10"/>
        <v xml:space="preserve">F   </v>
      </c>
      <c r="S132" s="181" t="s">
        <v>557</v>
      </c>
      <c r="T132" s="181"/>
    </row>
    <row r="133" spans="1:20" ht="22.5">
      <c r="A133" s="157" t="s">
        <v>1158</v>
      </c>
      <c r="B133" s="156" t="str">
        <f t="shared" si="7"/>
        <v>SUBDIRECCIÓN DE ASISTENCIA TECNICA Y OPERACIONES URBANAS INTEGRALESPROYECTO DE MEJORAMIENTO INTEGRAL DE BARRIOS</v>
      </c>
      <c r="C133" s="159">
        <v>71110</v>
      </c>
      <c r="D133" s="159" t="s">
        <v>1239</v>
      </c>
      <c r="E133" s="163" t="s">
        <v>1440</v>
      </c>
      <c r="F133" s="180" t="str">
        <f t="shared" si="11"/>
        <v>71110-26.2</v>
      </c>
      <c r="G133" s="182" t="str">
        <f t="shared" ref="G133:G196" si="12">CONCATENATE("AG"," -", H133,"--","AC -", I133)</f>
        <v>AG -4--AC -10</v>
      </c>
      <c r="H133" s="181">
        <v>4</v>
      </c>
      <c r="I133" s="181">
        <v>10</v>
      </c>
      <c r="J133" s="183" t="str">
        <f t="shared" si="8"/>
        <v xml:space="preserve">CT- - M- </v>
      </c>
      <c r="K133" s="181" t="s">
        <v>695</v>
      </c>
      <c r="L133" s="181"/>
      <c r="M133" s="181" t="s">
        <v>705</v>
      </c>
      <c r="N133" s="181"/>
      <c r="O133" s="183" t="str">
        <f t="shared" si="9"/>
        <v xml:space="preserve">O  </v>
      </c>
      <c r="P133" s="181" t="s">
        <v>699</v>
      </c>
      <c r="Q133" s="181"/>
      <c r="R133" s="183" t="str">
        <f t="shared" si="10"/>
        <v xml:space="preserve">F   </v>
      </c>
      <c r="S133" s="181" t="s">
        <v>557</v>
      </c>
      <c r="T133" s="181"/>
    </row>
    <row r="134" spans="1:20" ht="22.5">
      <c r="A134" s="157" t="s">
        <v>1158</v>
      </c>
      <c r="B134" s="156" t="str">
        <f t="shared" ref="B134:B197" si="13">CONCATENATE(A134,E134)</f>
        <v>SUBDIRECCIÓN DE ASISTENCIA TECNICA Y OPERACIONES URBANAS INTEGRALESPROYECTOS DE EQUIPAMIENTOS</v>
      </c>
      <c r="C134" s="159">
        <v>71110</v>
      </c>
      <c r="D134" s="159" t="s">
        <v>1240</v>
      </c>
      <c r="E134" s="163" t="s">
        <v>1441</v>
      </c>
      <c r="F134" s="180" t="str">
        <f t="shared" si="11"/>
        <v>71110-26.5</v>
      </c>
      <c r="G134" s="182" t="str">
        <f t="shared" si="12"/>
        <v>AG -4--AC -10</v>
      </c>
      <c r="H134" s="181">
        <v>4</v>
      </c>
      <c r="I134" s="181">
        <v>10</v>
      </c>
      <c r="J134" s="183" t="str">
        <f t="shared" ref="J134:J197" si="14">CONCATENATE(K134,"- ",L134,"- ",M134,"- ",N134,)</f>
        <v xml:space="preserve">CT- - M- </v>
      </c>
      <c r="K134" s="181" t="s">
        <v>695</v>
      </c>
      <c r="L134" s="181"/>
      <c r="M134" s="181" t="s">
        <v>705</v>
      </c>
      <c r="N134" s="181"/>
      <c r="O134" s="183" t="str">
        <f t="shared" ref="O134:O197" si="15">CONCATENATE(P134,"  ",Q134)</f>
        <v xml:space="preserve">  </v>
      </c>
      <c r="P134" s="181"/>
      <c r="Q134" s="181"/>
      <c r="R134" s="183" t="str">
        <f t="shared" ref="R134:R197" si="16">CONCATENATE(S134,"   ",T134)</f>
        <v xml:space="preserve">F   </v>
      </c>
      <c r="S134" s="181" t="s">
        <v>557</v>
      </c>
      <c r="T134" s="181"/>
    </row>
    <row r="135" spans="1:20" ht="22.5">
      <c r="A135" s="157" t="s">
        <v>1158</v>
      </c>
      <c r="B135" s="156" t="str">
        <f t="shared" si="13"/>
        <v>SUBDIRECCIÓN DE ASISTENCIA TECNICA Y OPERACIONES URBANAS INTEGRALESPROYECTOS DE RENOVACIÓN URBANA</v>
      </c>
      <c r="C135" s="159">
        <v>71110</v>
      </c>
      <c r="D135" s="159" t="s">
        <v>1241</v>
      </c>
      <c r="E135" s="163" t="s">
        <v>1442</v>
      </c>
      <c r="F135" s="180" t="str">
        <f t="shared" si="11"/>
        <v>71110-26.7</v>
      </c>
      <c r="G135" s="182" t="str">
        <f t="shared" si="12"/>
        <v>AG -4--AC -10</v>
      </c>
      <c r="H135" s="181">
        <v>4</v>
      </c>
      <c r="I135" s="181">
        <v>10</v>
      </c>
      <c r="J135" s="183" t="str">
        <f t="shared" si="14"/>
        <v xml:space="preserve">CT- - M- </v>
      </c>
      <c r="K135" s="181" t="s">
        <v>695</v>
      </c>
      <c r="L135" s="181"/>
      <c r="M135" s="181" t="s">
        <v>705</v>
      </c>
      <c r="N135" s="181"/>
      <c r="O135" s="183" t="str">
        <f t="shared" si="15"/>
        <v xml:space="preserve">  </v>
      </c>
      <c r="P135" s="181"/>
      <c r="Q135" s="181"/>
      <c r="R135" s="183" t="str">
        <f t="shared" si="16"/>
        <v xml:space="preserve">F   </v>
      </c>
      <c r="S135" s="181" t="s">
        <v>557</v>
      </c>
      <c r="T135" s="181"/>
    </row>
    <row r="136" spans="1:20">
      <c r="A136" s="157"/>
      <c r="B136" s="156" t="str">
        <f t="shared" si="13"/>
        <v/>
      </c>
      <c r="C136" s="159"/>
      <c r="D136" s="159"/>
      <c r="E136" s="174"/>
      <c r="F136" s="180" t="str">
        <f t="shared" si="11"/>
        <v>-</v>
      </c>
      <c r="G136" s="182" t="str">
        <f t="shared" si="12"/>
        <v>AG ---AC -</v>
      </c>
      <c r="H136" s="181"/>
      <c r="I136" s="181"/>
      <c r="J136" s="183" t="str">
        <f t="shared" si="14"/>
        <v xml:space="preserve">- - - </v>
      </c>
      <c r="K136" s="181"/>
      <c r="L136" s="181"/>
      <c r="M136" s="181"/>
      <c r="N136" s="181"/>
      <c r="O136" s="183" t="str">
        <f t="shared" si="15"/>
        <v xml:space="preserve">O  </v>
      </c>
      <c r="P136" s="181" t="s">
        <v>699</v>
      </c>
      <c r="Q136" s="181"/>
      <c r="R136" s="183" t="str">
        <f t="shared" si="16"/>
        <v xml:space="preserve">   </v>
      </c>
      <c r="S136" s="181"/>
      <c r="T136" s="181"/>
    </row>
    <row r="137" spans="1:20" ht="22.5">
      <c r="A137" s="157" t="s">
        <v>1159</v>
      </c>
      <c r="B137" s="156" t="str">
        <f t="shared" si="13"/>
        <v>SUBDIRECCIÓN DE POLÍTICAS DE DESARROLLO URBANO Y TERRITORIALDERECHOS DE PETICIÓN</v>
      </c>
      <c r="C137" s="159">
        <v>71120</v>
      </c>
      <c r="D137" s="159">
        <v>21</v>
      </c>
      <c r="E137" s="174" t="s">
        <v>723</v>
      </c>
      <c r="F137" s="180" t="str">
        <f t="shared" si="11"/>
        <v>71120-21</v>
      </c>
      <c r="G137" s="182" t="str">
        <f t="shared" si="12"/>
        <v>AG -3--AC -18</v>
      </c>
      <c r="H137" s="181">
        <v>3</v>
      </c>
      <c r="I137" s="181">
        <v>18</v>
      </c>
      <c r="J137" s="183" t="str">
        <f t="shared" si="14"/>
        <v>- - M- S</v>
      </c>
      <c r="K137" s="181"/>
      <c r="L137" s="181"/>
      <c r="M137" s="181" t="s">
        <v>705</v>
      </c>
      <c r="N137" s="181" t="s">
        <v>698</v>
      </c>
      <c r="O137" s="183" t="str">
        <f t="shared" si="15"/>
        <v xml:space="preserve">O  </v>
      </c>
      <c r="P137" s="181" t="s">
        <v>699</v>
      </c>
      <c r="Q137" s="181"/>
      <c r="R137" s="183" t="str">
        <f t="shared" si="16"/>
        <v xml:space="preserve">F   </v>
      </c>
      <c r="S137" s="181" t="s">
        <v>557</v>
      </c>
      <c r="T137" s="181"/>
    </row>
    <row r="138" spans="1:20" ht="22.5">
      <c r="A138" s="157" t="s">
        <v>1159</v>
      </c>
      <c r="B138" s="156" t="str">
        <f t="shared" si="13"/>
        <v>SUBDIRECCIÓN DE POLÍTICAS DE DESARROLLO URBANO Y TERRITORIALESTUDIO PARA LA VIABILIDAD DE CURADORES URBANOS</v>
      </c>
      <c r="C138" s="159">
        <v>71120</v>
      </c>
      <c r="D138" s="159" t="s">
        <v>1242</v>
      </c>
      <c r="E138" s="162" t="s">
        <v>1443</v>
      </c>
      <c r="F138" s="180" t="str">
        <f t="shared" si="11"/>
        <v>71120-25.1</v>
      </c>
      <c r="G138" s="182" t="str">
        <f t="shared" si="12"/>
        <v>AG -3--AC -8</v>
      </c>
      <c r="H138" s="181">
        <v>3</v>
      </c>
      <c r="I138" s="181">
        <v>8</v>
      </c>
      <c r="J138" s="183" t="str">
        <f t="shared" si="14"/>
        <v xml:space="preserve">CT- - M- </v>
      </c>
      <c r="K138" s="181" t="s">
        <v>695</v>
      </c>
      <c r="L138" s="181"/>
      <c r="M138" s="181" t="s">
        <v>705</v>
      </c>
      <c r="N138" s="181"/>
      <c r="O138" s="183" t="str">
        <f t="shared" si="15"/>
        <v xml:space="preserve">  </v>
      </c>
      <c r="P138" s="181"/>
      <c r="Q138" s="181"/>
      <c r="R138" s="183" t="str">
        <f t="shared" si="16"/>
        <v xml:space="preserve">F   </v>
      </c>
      <c r="S138" s="181" t="s">
        <v>557</v>
      </c>
      <c r="T138" s="181"/>
    </row>
    <row r="139" spans="1:20" ht="17.25" customHeight="1">
      <c r="A139" s="157" t="s">
        <v>1159</v>
      </c>
      <c r="B139" s="156" t="str">
        <f t="shared" si="13"/>
        <v>SUBDIRECCIÓN DE POLÍTICAS DE DESARROLLO URBANO Y TERRITORIALPROYECTOS NORMATIVOS DE DESARROLLO URBANO Y TERRITORIAL</v>
      </c>
      <c r="C139" s="159">
        <v>71120</v>
      </c>
      <c r="D139" s="159" t="s">
        <v>1243</v>
      </c>
      <c r="E139" s="163" t="s">
        <v>1444</v>
      </c>
      <c r="F139" s="180" t="str">
        <f t="shared" ref="F139:F202" si="17">CONCATENATE(C139,"-",D139)</f>
        <v>71120-26.12</v>
      </c>
      <c r="G139" s="182" t="str">
        <f t="shared" si="12"/>
        <v>AG -3--AC -8</v>
      </c>
      <c r="H139" s="181">
        <v>3</v>
      </c>
      <c r="I139" s="181">
        <v>8</v>
      </c>
      <c r="J139" s="183" t="str">
        <f t="shared" si="14"/>
        <v xml:space="preserve">CT- - M- </v>
      </c>
      <c r="K139" s="181" t="s">
        <v>695</v>
      </c>
      <c r="L139" s="181"/>
      <c r="M139" s="181" t="s">
        <v>705</v>
      </c>
      <c r="N139" s="181"/>
      <c r="O139" s="183" t="str">
        <f t="shared" si="15"/>
        <v xml:space="preserve">O  </v>
      </c>
      <c r="P139" s="181" t="s">
        <v>699</v>
      </c>
      <c r="Q139" s="181"/>
      <c r="R139" s="183" t="str">
        <f t="shared" si="16"/>
        <v xml:space="preserve">F   </v>
      </c>
      <c r="S139" s="181" t="s">
        <v>557</v>
      </c>
      <c r="T139" s="181"/>
    </row>
    <row r="140" spans="1:20" ht="22.5">
      <c r="A140" s="157" t="s">
        <v>1159</v>
      </c>
      <c r="B140" s="156" t="str">
        <f t="shared" si="13"/>
        <v>SUBDIRECCIÓN DE POLÍTICAS DE DESARROLLO URBANO Y TERRITORIALINFORMES A ENTES DE CONTROL</v>
      </c>
      <c r="C140" s="159">
        <v>71120</v>
      </c>
      <c r="D140" s="159" t="s">
        <v>1205</v>
      </c>
      <c r="E140" s="163" t="s">
        <v>1363</v>
      </c>
      <c r="F140" s="180" t="str">
        <f t="shared" si="17"/>
        <v>71120-3.4</v>
      </c>
      <c r="G140" s="182" t="str">
        <f t="shared" si="12"/>
        <v>AG -3--AC -8</v>
      </c>
      <c r="H140" s="181" t="s">
        <v>703</v>
      </c>
      <c r="I140" s="181" t="s">
        <v>704</v>
      </c>
      <c r="J140" s="183" t="str">
        <f t="shared" si="14"/>
        <v xml:space="preserve">- E- - </v>
      </c>
      <c r="K140" s="181"/>
      <c r="L140" s="181" t="s">
        <v>696</v>
      </c>
      <c r="M140" s="181"/>
      <c r="N140" s="181"/>
      <c r="O140" s="183" t="str">
        <f t="shared" si="15"/>
        <v xml:space="preserve">O  </v>
      </c>
      <c r="P140" s="181" t="s">
        <v>699</v>
      </c>
      <c r="Q140" s="181"/>
      <c r="R140" s="183" t="str">
        <f t="shared" si="16"/>
        <v>F   E</v>
      </c>
      <c r="S140" s="181" t="s">
        <v>557</v>
      </c>
      <c r="T140" s="181" t="s">
        <v>696</v>
      </c>
    </row>
    <row r="141" spans="1:20" ht="22.5">
      <c r="A141" s="157" t="s">
        <v>1159</v>
      </c>
      <c r="B141" s="156" t="str">
        <f t="shared" si="13"/>
        <v>SUBDIRECCIÓN DE POLÍTICAS DE DESARROLLO URBANO Y TERRITORIALINFORMES DE FUNCIONAMIENTO CURADURÍAS URBANAS</v>
      </c>
      <c r="C141" s="159">
        <v>71120</v>
      </c>
      <c r="D141" s="159" t="s">
        <v>1244</v>
      </c>
      <c r="E141" s="163" t="s">
        <v>1445</v>
      </c>
      <c r="F141" s="180" t="str">
        <f t="shared" si="17"/>
        <v>71120-3.12</v>
      </c>
      <c r="G141" s="182" t="str">
        <f t="shared" si="12"/>
        <v>AG -3--AC -8</v>
      </c>
      <c r="H141" s="181">
        <v>3</v>
      </c>
      <c r="I141" s="181">
        <v>8</v>
      </c>
      <c r="J141" s="183" t="str">
        <f t="shared" si="14"/>
        <v xml:space="preserve">CT- - M- </v>
      </c>
      <c r="K141" s="181" t="s">
        <v>695</v>
      </c>
      <c r="L141" s="181"/>
      <c r="M141" s="181" t="s">
        <v>705</v>
      </c>
      <c r="N141" s="181"/>
      <c r="O141" s="183" t="str">
        <f t="shared" si="15"/>
        <v xml:space="preserve">  </v>
      </c>
      <c r="P141" s="181"/>
      <c r="Q141" s="181"/>
      <c r="R141" s="183" t="str">
        <f t="shared" si="16"/>
        <v xml:space="preserve">F   </v>
      </c>
      <c r="S141" s="181" t="s">
        <v>557</v>
      </c>
      <c r="T141" s="181"/>
    </row>
    <row r="142" spans="1:20">
      <c r="A142" s="157"/>
      <c r="B142" s="156" t="str">
        <f t="shared" si="13"/>
        <v/>
      </c>
      <c r="C142" s="159"/>
      <c r="D142" s="159"/>
      <c r="E142" s="174"/>
      <c r="F142" s="180" t="str">
        <f t="shared" si="17"/>
        <v>-</v>
      </c>
      <c r="G142" s="182" t="str">
        <f t="shared" si="12"/>
        <v>AG ---AC -</v>
      </c>
      <c r="H142" s="181"/>
      <c r="I142" s="181"/>
      <c r="J142" s="183" t="str">
        <f t="shared" si="14"/>
        <v xml:space="preserve">- - - </v>
      </c>
      <c r="K142" s="181"/>
      <c r="L142" s="181"/>
      <c r="M142" s="181"/>
      <c r="N142" s="181"/>
      <c r="O142" s="183" t="str">
        <f t="shared" si="15"/>
        <v xml:space="preserve">O  </v>
      </c>
      <c r="P142" s="181" t="s">
        <v>699</v>
      </c>
      <c r="Q142" s="181"/>
      <c r="R142" s="183" t="str">
        <f t="shared" si="16"/>
        <v xml:space="preserve">   </v>
      </c>
      <c r="S142" s="181"/>
      <c r="T142" s="181"/>
    </row>
    <row r="143" spans="1:20" ht="22.5">
      <c r="A143" s="157" t="s">
        <v>1160</v>
      </c>
      <c r="B143" s="156" t="str">
        <f t="shared" si="13"/>
        <v>DIRECCIÓN DE INVERSIONES EN VIVIENDA DE INTERÉS SOCIALDERECHOS DE PETICIÓN</v>
      </c>
      <c r="C143" s="159">
        <v>71200</v>
      </c>
      <c r="D143" s="159">
        <v>21</v>
      </c>
      <c r="E143" s="174" t="s">
        <v>723</v>
      </c>
      <c r="F143" s="180" t="str">
        <f t="shared" si="17"/>
        <v>71200-21</v>
      </c>
      <c r="G143" s="182" t="str">
        <f t="shared" si="12"/>
        <v>AG -3--AC -18</v>
      </c>
      <c r="H143" s="181">
        <v>3</v>
      </c>
      <c r="I143" s="181">
        <v>18</v>
      </c>
      <c r="J143" s="183" t="str">
        <f t="shared" si="14"/>
        <v>- - M- S</v>
      </c>
      <c r="K143" s="181"/>
      <c r="L143" s="181"/>
      <c r="M143" s="181" t="s">
        <v>705</v>
      </c>
      <c r="N143" s="181" t="s">
        <v>698</v>
      </c>
      <c r="O143" s="183" t="str">
        <f t="shared" si="15"/>
        <v xml:space="preserve">  </v>
      </c>
      <c r="P143" s="181"/>
      <c r="Q143" s="181"/>
      <c r="R143" s="183" t="str">
        <f t="shared" si="16"/>
        <v xml:space="preserve">F   </v>
      </c>
      <c r="S143" s="181" t="s">
        <v>557</v>
      </c>
      <c r="T143" s="181"/>
    </row>
    <row r="144" spans="1:20" ht="22.5">
      <c r="A144" s="157" t="s">
        <v>1160</v>
      </c>
      <c r="B144" s="156" t="str">
        <f t="shared" si="13"/>
        <v>DIRECCIÓN DE INVERSIONES EN VIVIENDA DE INTERÉS SOCIALINFORMES A ENTES DE CONTROL</v>
      </c>
      <c r="C144" s="159">
        <v>71200</v>
      </c>
      <c r="D144" s="159" t="s">
        <v>1205</v>
      </c>
      <c r="E144" s="162" t="s">
        <v>1363</v>
      </c>
      <c r="F144" s="180" t="str">
        <f t="shared" si="17"/>
        <v>71200-3.4</v>
      </c>
      <c r="G144" s="182" t="str">
        <f t="shared" si="12"/>
        <v>AG -3--AC -8</v>
      </c>
      <c r="H144" s="181">
        <v>3</v>
      </c>
      <c r="I144" s="181">
        <v>8</v>
      </c>
      <c r="J144" s="183" t="str">
        <f t="shared" si="14"/>
        <v xml:space="preserve">- E- - </v>
      </c>
      <c r="K144" s="181"/>
      <c r="L144" s="181" t="s">
        <v>696</v>
      </c>
      <c r="M144" s="181"/>
      <c r="N144" s="181"/>
      <c r="O144" s="183" t="str">
        <f t="shared" si="15"/>
        <v xml:space="preserve">O  </v>
      </c>
      <c r="P144" s="181" t="s">
        <v>699</v>
      </c>
      <c r="Q144" s="181"/>
      <c r="R144" s="183" t="str">
        <f t="shared" si="16"/>
        <v xml:space="preserve">F   </v>
      </c>
      <c r="S144" s="181" t="s">
        <v>557</v>
      </c>
      <c r="T144" s="181"/>
    </row>
    <row r="145" spans="1:20" ht="22.5">
      <c r="A145" s="157" t="s">
        <v>1160</v>
      </c>
      <c r="B145" s="156" t="str">
        <f t="shared" si="13"/>
        <v>DIRECCIÓN DE INVERSIONES EN VIVIENDA DE INTERÉS SOCIALINFORMES DE GESTIÓN</v>
      </c>
      <c r="C145" s="159">
        <v>71200</v>
      </c>
      <c r="D145" s="159" t="s">
        <v>1198</v>
      </c>
      <c r="E145" s="163" t="s">
        <v>1366</v>
      </c>
      <c r="F145" s="180" t="str">
        <f t="shared" si="17"/>
        <v>71200-3.13</v>
      </c>
      <c r="G145" s="182" t="str">
        <f t="shared" si="12"/>
        <v>AG -3--AC -</v>
      </c>
      <c r="H145" s="181">
        <v>3</v>
      </c>
      <c r="I145" s="181"/>
      <c r="J145" s="183" t="str">
        <f t="shared" si="14"/>
        <v xml:space="preserve">- E- - </v>
      </c>
      <c r="K145" s="181"/>
      <c r="L145" s="181" t="s">
        <v>696</v>
      </c>
      <c r="M145" s="181"/>
      <c r="N145" s="181"/>
      <c r="O145" s="183" t="str">
        <f t="shared" si="15"/>
        <v xml:space="preserve">  </v>
      </c>
      <c r="P145" s="181"/>
      <c r="Q145" s="181"/>
      <c r="R145" s="183" t="str">
        <f t="shared" si="16"/>
        <v xml:space="preserve">F   </v>
      </c>
      <c r="S145" s="181" t="s">
        <v>557</v>
      </c>
      <c r="T145" s="181"/>
    </row>
    <row r="146" spans="1:20" ht="17.25" customHeight="1">
      <c r="A146" s="157"/>
      <c r="B146" s="156" t="str">
        <f t="shared" si="13"/>
        <v/>
      </c>
      <c r="C146" s="159"/>
      <c r="D146" s="159"/>
      <c r="E146" s="174"/>
      <c r="F146" s="180" t="str">
        <f t="shared" si="17"/>
        <v>-</v>
      </c>
      <c r="G146" s="182" t="str">
        <f t="shared" si="12"/>
        <v>AG ---AC -</v>
      </c>
      <c r="H146" s="181"/>
      <c r="I146" s="181"/>
      <c r="J146" s="183" t="str">
        <f t="shared" si="14"/>
        <v xml:space="preserve">- - - </v>
      </c>
      <c r="K146" s="181"/>
      <c r="L146" s="181"/>
      <c r="M146" s="181"/>
      <c r="N146" s="181"/>
      <c r="O146" s="183" t="str">
        <f t="shared" si="15"/>
        <v xml:space="preserve">O  </v>
      </c>
      <c r="P146" s="181" t="s">
        <v>699</v>
      </c>
      <c r="Q146" s="181"/>
      <c r="R146" s="183" t="str">
        <f t="shared" si="16"/>
        <v xml:space="preserve">   </v>
      </c>
      <c r="S146" s="181"/>
      <c r="T146" s="181"/>
    </row>
    <row r="147" spans="1:20" ht="22.5">
      <c r="A147" s="157" t="s">
        <v>1161</v>
      </c>
      <c r="B147" s="156" t="str">
        <f t="shared" si="13"/>
        <v>SUBDIRECCIÓN DE PROMOCIÓN Y APOYO TÉCNICODERECHOS DE PETICIÓN</v>
      </c>
      <c r="C147" s="159">
        <v>71210</v>
      </c>
      <c r="D147" s="159">
        <v>21</v>
      </c>
      <c r="E147" s="174" t="s">
        <v>723</v>
      </c>
      <c r="F147" s="180" t="str">
        <f t="shared" si="17"/>
        <v>71210-21</v>
      </c>
      <c r="G147" s="182" t="str">
        <f t="shared" si="12"/>
        <v>AG -3--AC -18</v>
      </c>
      <c r="H147" s="181">
        <v>3</v>
      </c>
      <c r="I147" s="181">
        <v>18</v>
      </c>
      <c r="J147" s="183" t="str">
        <f t="shared" si="14"/>
        <v>- - M- S</v>
      </c>
      <c r="K147" s="181"/>
      <c r="L147" s="181"/>
      <c r="M147" s="181" t="s">
        <v>705</v>
      </c>
      <c r="N147" s="181" t="s">
        <v>698</v>
      </c>
      <c r="O147" s="183" t="str">
        <f t="shared" si="15"/>
        <v xml:space="preserve">  </v>
      </c>
      <c r="P147" s="181"/>
      <c r="Q147" s="181"/>
      <c r="R147" s="183" t="str">
        <f t="shared" si="16"/>
        <v xml:space="preserve">F   </v>
      </c>
      <c r="S147" s="181" t="s">
        <v>557</v>
      </c>
      <c r="T147" s="181"/>
    </row>
    <row r="148" spans="1:20" ht="22.5">
      <c r="A148" s="157" t="s">
        <v>1161</v>
      </c>
      <c r="B148" s="156" t="str">
        <f t="shared" si="13"/>
        <v>SUBDIRECCIÓN DE PROMOCIÓN Y APOYO TÉCNICOINFORMES A ENTES DE CONTROL</v>
      </c>
      <c r="C148" s="159">
        <v>71210</v>
      </c>
      <c r="D148" s="159" t="s">
        <v>1205</v>
      </c>
      <c r="E148" s="162" t="s">
        <v>1363</v>
      </c>
      <c r="F148" s="180" t="str">
        <f t="shared" si="17"/>
        <v>71210-3.4</v>
      </c>
      <c r="G148" s="182" t="str">
        <f t="shared" si="12"/>
        <v>AG -3--AC -8</v>
      </c>
      <c r="H148" s="181">
        <v>3</v>
      </c>
      <c r="I148" s="181">
        <v>8</v>
      </c>
      <c r="J148" s="183" t="str">
        <f t="shared" si="14"/>
        <v xml:space="preserve">- E- - </v>
      </c>
      <c r="K148" s="181"/>
      <c r="L148" s="181" t="s">
        <v>696</v>
      </c>
      <c r="M148" s="181"/>
      <c r="N148" s="181"/>
      <c r="O148" s="183" t="str">
        <f t="shared" si="15"/>
        <v xml:space="preserve">  </v>
      </c>
      <c r="P148" s="181"/>
      <c r="Q148" s="181"/>
      <c r="R148" s="183" t="str">
        <f t="shared" si="16"/>
        <v xml:space="preserve">F   </v>
      </c>
      <c r="S148" s="181" t="s">
        <v>557</v>
      </c>
      <c r="T148" s="181"/>
    </row>
    <row r="149" spans="1:20" ht="22.5">
      <c r="A149" s="157" t="s">
        <v>1161</v>
      </c>
      <c r="B149" s="156" t="str">
        <f t="shared" si="13"/>
        <v>SUBDIRECCIÓN DE PROMOCIÓN Y APOYO TÉCNICOOFERTA INSTITUCIONAL VIVIENDA DE INTERÉS SOCIAL</v>
      </c>
      <c r="C149" s="159">
        <v>71210</v>
      </c>
      <c r="D149" s="159">
        <v>40</v>
      </c>
      <c r="E149" s="174" t="s">
        <v>1351</v>
      </c>
      <c r="F149" s="180" t="str">
        <f t="shared" si="17"/>
        <v>71210-40</v>
      </c>
      <c r="G149" s="182" t="str">
        <f t="shared" si="12"/>
        <v>AG -3--AC -8</v>
      </c>
      <c r="H149" s="181">
        <v>3</v>
      </c>
      <c r="I149" s="181">
        <v>8</v>
      </c>
      <c r="J149" s="183" t="str">
        <f t="shared" si="14"/>
        <v xml:space="preserve">CT- - M- </v>
      </c>
      <c r="K149" s="181" t="s">
        <v>695</v>
      </c>
      <c r="L149" s="181"/>
      <c r="M149" s="181" t="s">
        <v>705</v>
      </c>
      <c r="N149" s="181"/>
      <c r="O149" s="183" t="str">
        <f t="shared" si="15"/>
        <v xml:space="preserve">O  </v>
      </c>
      <c r="P149" s="181" t="s">
        <v>699</v>
      </c>
      <c r="Q149" s="181"/>
      <c r="R149" s="183" t="str">
        <f t="shared" si="16"/>
        <v xml:space="preserve">F   </v>
      </c>
      <c r="S149" s="181" t="s">
        <v>557</v>
      </c>
      <c r="T149" s="181"/>
    </row>
    <row r="150" spans="1:20" ht="22.5">
      <c r="A150" s="157" t="s">
        <v>1161</v>
      </c>
      <c r="B150" s="156" t="str">
        <f t="shared" si="13"/>
        <v>SUBDIRECCIÓN DE PROMOCIÓN Y APOYO TÉCNICOPROGRAMA DE VIVIENDA DE INTERES PRIORITARIO PARA AHORRADORES VIPA</v>
      </c>
      <c r="C150" s="159">
        <v>71210</v>
      </c>
      <c r="D150" s="159" t="s">
        <v>1245</v>
      </c>
      <c r="E150" s="163" t="s">
        <v>1446</v>
      </c>
      <c r="F150" s="180" t="str">
        <f t="shared" si="17"/>
        <v>71210-52.1</v>
      </c>
      <c r="G150" s="182" t="str">
        <f t="shared" si="12"/>
        <v>AG -5--AC -8</v>
      </c>
      <c r="H150" s="181">
        <v>5</v>
      </c>
      <c r="I150" s="181">
        <v>8</v>
      </c>
      <c r="J150" s="183" t="str">
        <f t="shared" si="14"/>
        <v xml:space="preserve">CT- - M- </v>
      </c>
      <c r="K150" s="181" t="s">
        <v>695</v>
      </c>
      <c r="L150" s="181"/>
      <c r="M150" s="181" t="s">
        <v>705</v>
      </c>
      <c r="N150" s="181"/>
      <c r="O150" s="183" t="str">
        <f t="shared" si="15"/>
        <v xml:space="preserve">  </v>
      </c>
      <c r="P150" s="181"/>
      <c r="Q150" s="181"/>
      <c r="R150" s="183" t="str">
        <f t="shared" si="16"/>
        <v xml:space="preserve">F   </v>
      </c>
      <c r="S150" s="181" t="s">
        <v>557</v>
      </c>
      <c r="T150" s="181"/>
    </row>
    <row r="151" spans="1:20" ht="22.5">
      <c r="A151" s="157" t="s">
        <v>1161</v>
      </c>
      <c r="B151" s="156" t="str">
        <f t="shared" si="13"/>
        <v>SUBDIRECCIÓN DE PROMOCIÓN Y APOYO TÉCNICOPROGRAMA DE VIVIENDA GRATUITA PVG 1</v>
      </c>
      <c r="C151" s="159">
        <v>71210</v>
      </c>
      <c r="D151" s="159" t="s">
        <v>1246</v>
      </c>
      <c r="E151" s="163" t="s">
        <v>1447</v>
      </c>
      <c r="F151" s="180" t="str">
        <f t="shared" si="17"/>
        <v>71210-52.2</v>
      </c>
      <c r="G151" s="182" t="str">
        <f t="shared" si="12"/>
        <v>AG -5--AC -8</v>
      </c>
      <c r="H151" s="181">
        <v>5</v>
      </c>
      <c r="I151" s="181">
        <v>8</v>
      </c>
      <c r="J151" s="183" t="str">
        <f t="shared" si="14"/>
        <v xml:space="preserve">CT- - M- </v>
      </c>
      <c r="K151" s="181" t="s">
        <v>695</v>
      </c>
      <c r="L151" s="181"/>
      <c r="M151" s="181" t="s">
        <v>705</v>
      </c>
      <c r="N151" s="181"/>
      <c r="O151" s="183" t="str">
        <f t="shared" si="15"/>
        <v xml:space="preserve">O  </v>
      </c>
      <c r="P151" s="181" t="s">
        <v>699</v>
      </c>
      <c r="Q151" s="181"/>
      <c r="R151" s="183" t="str">
        <f t="shared" si="16"/>
        <v xml:space="preserve">F   </v>
      </c>
      <c r="S151" s="181" t="s">
        <v>557</v>
      </c>
      <c r="T151" s="181"/>
    </row>
    <row r="152" spans="1:20" ht="22.5">
      <c r="A152" s="157" t="s">
        <v>1161</v>
      </c>
      <c r="B152" s="156" t="str">
        <f t="shared" si="13"/>
        <v>SUBDIRECCIÓN DE PROMOCIÓN Y APOYO TÉCNICOPROGRAMA DE VIVIENDA GRATUITA PVG 2</v>
      </c>
      <c r="C152" s="159">
        <v>71210</v>
      </c>
      <c r="D152" s="159" t="s">
        <v>1247</v>
      </c>
      <c r="E152" s="163" t="s">
        <v>1448</v>
      </c>
      <c r="F152" s="180" t="str">
        <f t="shared" si="17"/>
        <v>71210-52.3</v>
      </c>
      <c r="G152" s="182" t="str">
        <f t="shared" si="12"/>
        <v>AG -5--AC -8</v>
      </c>
      <c r="H152" s="181">
        <v>5</v>
      </c>
      <c r="I152" s="181">
        <v>8</v>
      </c>
      <c r="J152" s="183" t="str">
        <f t="shared" si="14"/>
        <v xml:space="preserve">CT- - M- </v>
      </c>
      <c r="K152" s="181" t="s">
        <v>695</v>
      </c>
      <c r="L152" s="181"/>
      <c r="M152" s="181" t="s">
        <v>705</v>
      </c>
      <c r="N152" s="181"/>
      <c r="O152" s="183" t="str">
        <f t="shared" si="15"/>
        <v xml:space="preserve">O  </v>
      </c>
      <c r="P152" s="181" t="s">
        <v>699</v>
      </c>
      <c r="Q152" s="181"/>
      <c r="R152" s="183" t="str">
        <f t="shared" si="16"/>
        <v xml:space="preserve">F   </v>
      </c>
      <c r="S152" s="181" t="s">
        <v>557</v>
      </c>
      <c r="T152" s="181"/>
    </row>
    <row r="153" spans="1:20" ht="22.5">
      <c r="A153" s="157" t="s">
        <v>1161</v>
      </c>
      <c r="B153" s="156" t="str">
        <f t="shared" si="13"/>
        <v>SUBDIRECCIÓN DE PROMOCIÓN Y APOYO TÉCNICOPROGRAMAS DE VIVIENDA NUEVAS ADMINISTRACIONES</v>
      </c>
      <c r="C153" s="159">
        <v>71210</v>
      </c>
      <c r="D153" s="159" t="s">
        <v>1248</v>
      </c>
      <c r="E153" s="163" t="s">
        <v>1449</v>
      </c>
      <c r="F153" s="180" t="str">
        <f t="shared" si="17"/>
        <v>71210-53.1</v>
      </c>
      <c r="G153" s="182" t="str">
        <f t="shared" si="12"/>
        <v>AG -4--AC -4</v>
      </c>
      <c r="H153" s="181">
        <v>4</v>
      </c>
      <c r="I153" s="181">
        <v>4</v>
      </c>
      <c r="J153" s="183" t="str">
        <f t="shared" si="14"/>
        <v xml:space="preserve">CT- - M- </v>
      </c>
      <c r="K153" s="181" t="s">
        <v>695</v>
      </c>
      <c r="L153" s="181"/>
      <c r="M153" s="181" t="s">
        <v>705</v>
      </c>
      <c r="N153" s="181"/>
      <c r="O153" s="183" t="str">
        <f t="shared" si="15"/>
        <v xml:space="preserve">O  </v>
      </c>
      <c r="P153" s="181" t="s">
        <v>699</v>
      </c>
      <c r="Q153" s="181"/>
      <c r="R153" s="183" t="str">
        <f t="shared" si="16"/>
        <v xml:space="preserve">F   </v>
      </c>
      <c r="S153" s="181" t="s">
        <v>557</v>
      </c>
      <c r="T153" s="181"/>
    </row>
    <row r="154" spans="1:20" ht="22.5">
      <c r="A154" s="157" t="s">
        <v>1161</v>
      </c>
      <c r="B154" s="156" t="str">
        <f t="shared" si="13"/>
        <v>SUBDIRECCIÓN DE PROMOCIÓN Y APOYO TÉCNICOPROGRAMA , VIVIENDA SALUDABLE</v>
      </c>
      <c r="C154" s="159">
        <v>71210</v>
      </c>
      <c r="D154" s="159" t="s">
        <v>1249</v>
      </c>
      <c r="E154" s="163" t="s">
        <v>1450</v>
      </c>
      <c r="F154" s="180" t="str">
        <f t="shared" si="17"/>
        <v>71210-54.1</v>
      </c>
      <c r="G154" s="182" t="str">
        <f t="shared" si="12"/>
        <v>AG -5--AC -8</v>
      </c>
      <c r="H154" s="181">
        <v>5</v>
      </c>
      <c r="I154" s="181">
        <v>8</v>
      </c>
      <c r="J154" s="183" t="str">
        <f t="shared" si="14"/>
        <v xml:space="preserve">CT- - M- </v>
      </c>
      <c r="K154" s="181" t="s">
        <v>695</v>
      </c>
      <c r="L154" s="181"/>
      <c r="M154" s="181" t="s">
        <v>705</v>
      </c>
      <c r="N154" s="181"/>
      <c r="O154" s="183" t="str">
        <f t="shared" si="15"/>
        <v xml:space="preserve">O  </v>
      </c>
      <c r="P154" s="181" t="s">
        <v>699</v>
      </c>
      <c r="Q154" s="181"/>
      <c r="R154" s="183" t="str">
        <f t="shared" si="16"/>
        <v xml:space="preserve">F   </v>
      </c>
      <c r="S154" s="181" t="s">
        <v>557</v>
      </c>
      <c r="T154" s="181"/>
    </row>
    <row r="155" spans="1:20" ht="22.5">
      <c r="A155" s="157" t="s">
        <v>1161</v>
      </c>
      <c r="B155" s="156" t="str">
        <f t="shared" si="13"/>
        <v>SUBDIRECCIÓN DE PROMOCIÓN Y APOYO TÉCNICOPROGRAMA FENOMENO  DE LA NIÑA</v>
      </c>
      <c r="C155" s="159">
        <v>71210</v>
      </c>
      <c r="D155" s="159" t="s">
        <v>1250</v>
      </c>
      <c r="E155" s="163" t="s">
        <v>1451</v>
      </c>
      <c r="F155" s="180" t="str">
        <f t="shared" si="17"/>
        <v>71210-54.2</v>
      </c>
      <c r="G155" s="182" t="str">
        <f t="shared" si="12"/>
        <v>AG -5--AC -8</v>
      </c>
      <c r="H155" s="181">
        <v>5</v>
      </c>
      <c r="I155" s="181">
        <v>8</v>
      </c>
      <c r="J155" s="183" t="str">
        <f t="shared" si="14"/>
        <v xml:space="preserve">CT- - M- </v>
      </c>
      <c r="K155" s="181" t="s">
        <v>695</v>
      </c>
      <c r="L155" s="181"/>
      <c r="M155" s="181" t="s">
        <v>705</v>
      </c>
      <c r="N155" s="181"/>
      <c r="O155" s="183" t="str">
        <f t="shared" si="15"/>
        <v xml:space="preserve">O  </v>
      </c>
      <c r="P155" s="181" t="s">
        <v>699</v>
      </c>
      <c r="Q155" s="181"/>
      <c r="R155" s="183" t="str">
        <f t="shared" si="16"/>
        <v xml:space="preserve">F   </v>
      </c>
      <c r="S155" s="181" t="s">
        <v>557</v>
      </c>
      <c r="T155" s="181"/>
    </row>
    <row r="156" spans="1:20" ht="22.5">
      <c r="A156" s="157" t="s">
        <v>1161</v>
      </c>
      <c r="B156" s="156" t="str">
        <f t="shared" si="13"/>
        <v>SUBDIRECCIÓN DE PROMOCIÓN Y APOYO TÉCNICOPROGRAMA PROMOCIÓN DE OFERTA Y DEMANDA DE DESPLAZADOS</v>
      </c>
      <c r="C156" s="159">
        <v>71210</v>
      </c>
      <c r="D156" s="159" t="s">
        <v>1251</v>
      </c>
      <c r="E156" s="163" t="s">
        <v>1452</v>
      </c>
      <c r="F156" s="180" t="str">
        <f t="shared" si="17"/>
        <v>71210-54.3</v>
      </c>
      <c r="G156" s="182" t="str">
        <f t="shared" si="12"/>
        <v>AG -5--AC -8</v>
      </c>
      <c r="H156" s="181">
        <v>5</v>
      </c>
      <c r="I156" s="181">
        <v>8</v>
      </c>
      <c r="J156" s="183" t="str">
        <f t="shared" si="14"/>
        <v xml:space="preserve">CT- - M- </v>
      </c>
      <c r="K156" s="181" t="s">
        <v>695</v>
      </c>
      <c r="L156" s="181"/>
      <c r="M156" s="181" t="s">
        <v>705</v>
      </c>
      <c r="N156" s="181"/>
      <c r="O156" s="183" t="str">
        <f t="shared" si="15"/>
        <v xml:space="preserve">  </v>
      </c>
      <c r="P156" s="181"/>
      <c r="Q156" s="181"/>
      <c r="R156" s="183" t="str">
        <f t="shared" si="16"/>
        <v xml:space="preserve">F   </v>
      </c>
      <c r="S156" s="181" t="s">
        <v>557</v>
      </c>
      <c r="T156" s="181"/>
    </row>
    <row r="157" spans="1:20" ht="22.5">
      <c r="A157" s="157" t="s">
        <v>1161</v>
      </c>
      <c r="B157" s="156" t="str">
        <f t="shared" si="13"/>
        <v>SUBDIRECCIÓN DE PROMOCIÓN Y APOYO TÉCNICOPROYECTOS  DECLARADOS EN INCUMPLIMIENTO</v>
      </c>
      <c r="C157" s="159">
        <v>71210</v>
      </c>
      <c r="D157" s="159" t="s">
        <v>1252</v>
      </c>
      <c r="E157" s="163" t="s">
        <v>1453</v>
      </c>
      <c r="F157" s="180" t="str">
        <f t="shared" si="17"/>
        <v>71210-26.3</v>
      </c>
      <c r="G157" s="182" t="str">
        <f t="shared" si="12"/>
        <v>AG -5--AC -10</v>
      </c>
      <c r="H157" s="181">
        <v>5</v>
      </c>
      <c r="I157" s="181">
        <v>10</v>
      </c>
      <c r="J157" s="183" t="str">
        <f t="shared" si="14"/>
        <v xml:space="preserve">CT- - M- </v>
      </c>
      <c r="K157" s="181" t="s">
        <v>695</v>
      </c>
      <c r="L157" s="181"/>
      <c r="M157" s="181" t="s">
        <v>705</v>
      </c>
      <c r="N157" s="181"/>
      <c r="O157" s="183" t="str">
        <f t="shared" si="15"/>
        <v xml:space="preserve">O  </v>
      </c>
      <c r="P157" s="181" t="s">
        <v>699</v>
      </c>
      <c r="Q157" s="181"/>
      <c r="R157" s="183" t="str">
        <f t="shared" si="16"/>
        <v xml:space="preserve">F   </v>
      </c>
      <c r="S157" s="181" t="s">
        <v>557</v>
      </c>
      <c r="T157" s="181"/>
    </row>
    <row r="158" spans="1:20" ht="22.5">
      <c r="A158" s="157" t="s">
        <v>1161</v>
      </c>
      <c r="B158" s="156" t="str">
        <f t="shared" si="13"/>
        <v>SUBDIRECCIÓN DE PROMOCIÓN Y APOYO TÉCNICOREGISTROS DE OFERENTES</v>
      </c>
      <c r="C158" s="159">
        <v>71210</v>
      </c>
      <c r="D158" s="159" t="s">
        <v>1253</v>
      </c>
      <c r="E158" s="163" t="s">
        <v>1454</v>
      </c>
      <c r="F158" s="180" t="str">
        <f t="shared" si="17"/>
        <v>71210-55.2</v>
      </c>
      <c r="G158" s="182" t="str">
        <f t="shared" si="12"/>
        <v>AG -3--AC -18</v>
      </c>
      <c r="H158" s="181">
        <v>3</v>
      </c>
      <c r="I158" s="181">
        <v>18</v>
      </c>
      <c r="J158" s="183" t="str">
        <f t="shared" si="14"/>
        <v>- - M- S</v>
      </c>
      <c r="K158" s="181"/>
      <c r="L158" s="181"/>
      <c r="M158" s="181" t="s">
        <v>705</v>
      </c>
      <c r="N158" s="181" t="s">
        <v>698</v>
      </c>
      <c r="O158" s="183" t="str">
        <f t="shared" si="15"/>
        <v xml:space="preserve">  </v>
      </c>
      <c r="P158" s="181"/>
      <c r="Q158" s="181"/>
      <c r="R158" s="183" t="str">
        <f t="shared" si="16"/>
        <v xml:space="preserve">F   </v>
      </c>
      <c r="S158" s="181" t="s">
        <v>557</v>
      </c>
      <c r="T158" s="181"/>
    </row>
    <row r="159" spans="1:20">
      <c r="A159" s="157"/>
      <c r="B159" s="156" t="str">
        <f t="shared" si="13"/>
        <v/>
      </c>
      <c r="C159" s="159"/>
      <c r="D159" s="159"/>
      <c r="E159" s="174"/>
      <c r="F159" s="180" t="str">
        <f t="shared" si="17"/>
        <v>-</v>
      </c>
      <c r="G159" s="182" t="str">
        <f t="shared" si="12"/>
        <v>AG ---AC -</v>
      </c>
      <c r="H159" s="181"/>
      <c r="I159" s="181"/>
      <c r="J159" s="183" t="str">
        <f t="shared" si="14"/>
        <v xml:space="preserve">- - - </v>
      </c>
      <c r="K159" s="181"/>
      <c r="L159" s="181"/>
      <c r="M159" s="181"/>
      <c r="N159" s="181"/>
      <c r="O159" s="183" t="str">
        <f t="shared" si="15"/>
        <v xml:space="preserve">O  </v>
      </c>
      <c r="P159" s="181" t="s">
        <v>699</v>
      </c>
      <c r="Q159" s="181"/>
      <c r="R159" s="183" t="str">
        <f t="shared" si="16"/>
        <v xml:space="preserve">   </v>
      </c>
      <c r="S159" s="181"/>
      <c r="T159" s="181"/>
    </row>
    <row r="160" spans="1:20" ht="22.5">
      <c r="A160" s="157" t="s">
        <v>1162</v>
      </c>
      <c r="B160" s="156" t="str">
        <f t="shared" si="13"/>
        <v>SUBDIRECCIÓN DE SUBSIDIO FAMILIAR DE VIVIENDABOLSA DE RECURSOS</v>
      </c>
      <c r="C160" s="159">
        <v>71220</v>
      </c>
      <c r="D160" s="159">
        <v>10</v>
      </c>
      <c r="E160" s="174" t="s">
        <v>1352</v>
      </c>
      <c r="F160" s="180" t="str">
        <f t="shared" si="17"/>
        <v>71220-10</v>
      </c>
      <c r="G160" s="182" t="str">
        <f t="shared" si="12"/>
        <v>AG -5--AC -5</v>
      </c>
      <c r="H160" s="181">
        <v>5</v>
      </c>
      <c r="I160" s="181">
        <v>5</v>
      </c>
      <c r="J160" s="183" t="str">
        <f t="shared" si="14"/>
        <v xml:space="preserve">CT- - M- </v>
      </c>
      <c r="K160" s="181" t="s">
        <v>695</v>
      </c>
      <c r="L160" s="181"/>
      <c r="M160" s="181" t="s">
        <v>705</v>
      </c>
      <c r="N160" s="181"/>
      <c r="O160" s="183" t="str">
        <f t="shared" si="15"/>
        <v xml:space="preserve">O  </v>
      </c>
      <c r="P160" s="181" t="s">
        <v>699</v>
      </c>
      <c r="Q160" s="181"/>
      <c r="R160" s="183" t="str">
        <f t="shared" si="16"/>
        <v xml:space="preserve">F   </v>
      </c>
      <c r="S160" s="181" t="s">
        <v>557</v>
      </c>
      <c r="T160" s="181"/>
    </row>
    <row r="161" spans="1:20" ht="22.5">
      <c r="A161" s="157" t="s">
        <v>1162</v>
      </c>
      <c r="B161" s="156" t="str">
        <f t="shared" si="13"/>
        <v>SUBDIRECCIÓN DE SUBSIDIO FAMILIAR DE VIVIENDADERECHOS DE PETICIÓN</v>
      </c>
      <c r="C161" s="159">
        <v>71220</v>
      </c>
      <c r="D161" s="159">
        <v>21</v>
      </c>
      <c r="E161" s="174" t="s">
        <v>723</v>
      </c>
      <c r="F161" s="180" t="str">
        <f t="shared" si="17"/>
        <v>71220-21</v>
      </c>
      <c r="G161" s="182" t="str">
        <f t="shared" si="12"/>
        <v>AG -3--AC -18</v>
      </c>
      <c r="H161" s="181">
        <v>3</v>
      </c>
      <c r="I161" s="181">
        <v>18</v>
      </c>
      <c r="J161" s="183" t="str">
        <f t="shared" si="14"/>
        <v>- - M- S</v>
      </c>
      <c r="K161" s="181"/>
      <c r="L161" s="181"/>
      <c r="M161" s="181" t="s">
        <v>705</v>
      </c>
      <c r="N161" s="181" t="s">
        <v>698</v>
      </c>
      <c r="O161" s="183" t="str">
        <f t="shared" si="15"/>
        <v xml:space="preserve">O  </v>
      </c>
      <c r="P161" s="181" t="s">
        <v>699</v>
      </c>
      <c r="Q161" s="181"/>
      <c r="R161" s="183" t="str">
        <f t="shared" si="16"/>
        <v xml:space="preserve">F   </v>
      </c>
      <c r="S161" s="181" t="s">
        <v>557</v>
      </c>
      <c r="T161" s="181"/>
    </row>
    <row r="162" spans="1:20" ht="22.5">
      <c r="A162" s="157" t="s">
        <v>1162</v>
      </c>
      <c r="B162" s="156" t="str">
        <f t="shared" si="13"/>
        <v>SUBDIRECCIÓN DE SUBSIDIO FAMILIAR DE VIVIENDAINFORMES DE GESTIÓN</v>
      </c>
      <c r="C162" s="159">
        <v>71220</v>
      </c>
      <c r="D162" s="159" t="s">
        <v>1198</v>
      </c>
      <c r="E162" s="163" t="s">
        <v>1366</v>
      </c>
      <c r="F162" s="180" t="str">
        <f t="shared" si="17"/>
        <v>71220-3.13</v>
      </c>
      <c r="G162" s="182" t="str">
        <f t="shared" si="12"/>
        <v>AG -3--AC -</v>
      </c>
      <c r="H162" s="181">
        <v>3</v>
      </c>
      <c r="I162" s="181"/>
      <c r="J162" s="183" t="str">
        <f t="shared" si="14"/>
        <v xml:space="preserve">- E- - </v>
      </c>
      <c r="K162" s="181"/>
      <c r="L162" s="181" t="s">
        <v>696</v>
      </c>
      <c r="M162" s="181"/>
      <c r="N162" s="181"/>
      <c r="O162" s="183" t="str">
        <f t="shared" si="15"/>
        <v xml:space="preserve">  </v>
      </c>
      <c r="P162" s="181"/>
      <c r="Q162" s="181"/>
      <c r="R162" s="183" t="str">
        <f t="shared" si="16"/>
        <v xml:space="preserve">F   </v>
      </c>
      <c r="S162" s="181" t="s">
        <v>557</v>
      </c>
      <c r="T162" s="181"/>
    </row>
    <row r="163" spans="1:20" ht="22.5">
      <c r="A163" s="157" t="s">
        <v>1162</v>
      </c>
      <c r="B163" s="156" t="str">
        <f t="shared" si="13"/>
        <v>SUBDIRECCIÓN DE SUBSIDIO FAMILIAR DE VIVIENDAINFORMES A ENTES DE CONTROL</v>
      </c>
      <c r="C163" s="159">
        <v>71220</v>
      </c>
      <c r="D163" s="159" t="s">
        <v>1205</v>
      </c>
      <c r="E163" s="162" t="s">
        <v>1363</v>
      </c>
      <c r="F163" s="180" t="str">
        <f t="shared" si="17"/>
        <v>71220-3.4</v>
      </c>
      <c r="G163" s="182" t="str">
        <f t="shared" si="12"/>
        <v>AG -3--AC -8</v>
      </c>
      <c r="H163" s="181">
        <v>3</v>
      </c>
      <c r="I163" s="181">
        <v>8</v>
      </c>
      <c r="J163" s="183" t="str">
        <f t="shared" si="14"/>
        <v xml:space="preserve">- E- - </v>
      </c>
      <c r="K163" s="181"/>
      <c r="L163" s="181" t="s">
        <v>696</v>
      </c>
      <c r="M163" s="181"/>
      <c r="N163" s="181"/>
      <c r="O163" s="183" t="str">
        <f t="shared" si="15"/>
        <v xml:space="preserve">O  </v>
      </c>
      <c r="P163" s="181" t="s">
        <v>699</v>
      </c>
      <c r="Q163" s="181"/>
      <c r="R163" s="183" t="str">
        <f t="shared" si="16"/>
        <v xml:space="preserve">F   </v>
      </c>
      <c r="S163" s="181" t="s">
        <v>557</v>
      </c>
      <c r="T163" s="181"/>
    </row>
    <row r="164" spans="1:20" ht="22.5">
      <c r="A164" s="157" t="s">
        <v>1162</v>
      </c>
      <c r="B164" s="156" t="str">
        <f t="shared" si="13"/>
        <v>SUBDIRECCIÓN DE SUBSIDIO FAMILIAR DE VIVIENDAPROCESO DE AUTORIZACIÓN DE MOVILIZACIÓN DE RECURSOS</v>
      </c>
      <c r="C164" s="159">
        <v>71220</v>
      </c>
      <c r="D164" s="159" t="s">
        <v>1254</v>
      </c>
      <c r="E164" s="163" t="s">
        <v>1455</v>
      </c>
      <c r="F164" s="180" t="str">
        <f t="shared" si="17"/>
        <v>71220-49.1</v>
      </c>
      <c r="G164" s="182" t="str">
        <f t="shared" si="12"/>
        <v>AG -5--AC -10</v>
      </c>
      <c r="H164" s="181">
        <v>5</v>
      </c>
      <c r="I164" s="181">
        <v>10</v>
      </c>
      <c r="J164" s="183" t="str">
        <f t="shared" si="14"/>
        <v xml:space="preserve">CT- - M- </v>
      </c>
      <c r="K164" s="181" t="s">
        <v>695</v>
      </c>
      <c r="L164" s="181"/>
      <c r="M164" s="181" t="s">
        <v>705</v>
      </c>
      <c r="N164" s="181"/>
      <c r="O164" s="183" t="str">
        <f t="shared" si="15"/>
        <v xml:space="preserve">  </v>
      </c>
      <c r="P164" s="181"/>
      <c r="Q164" s="181"/>
      <c r="R164" s="183" t="str">
        <f t="shared" si="16"/>
        <v xml:space="preserve">F   </v>
      </c>
      <c r="S164" s="181" t="s">
        <v>557</v>
      </c>
      <c r="T164" s="181"/>
    </row>
    <row r="165" spans="1:20" ht="22.5">
      <c r="A165" s="157" t="s">
        <v>1162</v>
      </c>
      <c r="B165" s="156" t="str">
        <f t="shared" si="13"/>
        <v>SUBDIRECCIÓN DE SUBSIDIO FAMILIAR DE VIVIENDAPROCESO DE AUTORIZACIÓN DE MOVILIZACIÓN DE RECURSOS DEL 20%</v>
      </c>
      <c r="C165" s="159">
        <v>71220</v>
      </c>
      <c r="D165" s="159" t="s">
        <v>1255</v>
      </c>
      <c r="E165" s="163" t="s">
        <v>1456</v>
      </c>
      <c r="F165" s="180" t="str">
        <f t="shared" si="17"/>
        <v>71220-49.2</v>
      </c>
      <c r="G165" s="182" t="str">
        <f t="shared" si="12"/>
        <v>AG -5--AC -10</v>
      </c>
      <c r="H165" s="181">
        <v>5</v>
      </c>
      <c r="I165" s="181">
        <v>10</v>
      </c>
      <c r="J165" s="183" t="str">
        <f t="shared" si="14"/>
        <v xml:space="preserve">CT- - M- </v>
      </c>
      <c r="K165" s="181" t="s">
        <v>695</v>
      </c>
      <c r="L165" s="181"/>
      <c r="M165" s="181" t="s">
        <v>705</v>
      </c>
      <c r="N165" s="181"/>
      <c r="O165" s="183" t="str">
        <f t="shared" si="15"/>
        <v xml:space="preserve">O  </v>
      </c>
      <c r="P165" s="181" t="s">
        <v>699</v>
      </c>
      <c r="Q165" s="181"/>
      <c r="R165" s="183" t="str">
        <f t="shared" si="16"/>
        <v xml:space="preserve">F   </v>
      </c>
      <c r="S165" s="181" t="s">
        <v>557</v>
      </c>
      <c r="T165" s="181"/>
    </row>
    <row r="166" spans="1:20" ht="22.5">
      <c r="A166" s="157" t="s">
        <v>1162</v>
      </c>
      <c r="B166" s="156" t="str">
        <f t="shared" si="13"/>
        <v>SUBDIRECCIÓN DE SUBSIDIO FAMILIAR DE VIVIENDAPROCESO DE AUTORIZACIÓN PAGOS</v>
      </c>
      <c r="C166" s="159">
        <v>71220</v>
      </c>
      <c r="D166" s="159" t="s">
        <v>1256</v>
      </c>
      <c r="E166" s="163" t="s">
        <v>1457</v>
      </c>
      <c r="F166" s="180" t="str">
        <f t="shared" si="17"/>
        <v>71220-49.3</v>
      </c>
      <c r="G166" s="182" t="str">
        <f t="shared" si="12"/>
        <v>AG -5--AC -10</v>
      </c>
      <c r="H166" s="181">
        <v>5</v>
      </c>
      <c r="I166" s="181">
        <v>10</v>
      </c>
      <c r="J166" s="183" t="str">
        <f t="shared" si="14"/>
        <v xml:space="preserve">CT- - M- </v>
      </c>
      <c r="K166" s="181" t="s">
        <v>695</v>
      </c>
      <c r="L166" s="181"/>
      <c r="M166" s="181" t="s">
        <v>705</v>
      </c>
      <c r="N166" s="181"/>
      <c r="O166" s="183" t="str">
        <f t="shared" si="15"/>
        <v xml:space="preserve">O  </v>
      </c>
      <c r="P166" s="181" t="s">
        <v>699</v>
      </c>
      <c r="Q166" s="181"/>
      <c r="R166" s="183" t="str">
        <f t="shared" si="16"/>
        <v xml:space="preserve">F   </v>
      </c>
      <c r="S166" s="181" t="s">
        <v>557</v>
      </c>
      <c r="T166" s="181"/>
    </row>
    <row r="167" spans="1:20" ht="22.5">
      <c r="A167" s="157" t="s">
        <v>1162</v>
      </c>
      <c r="B167" s="156" t="str">
        <f t="shared" si="13"/>
        <v>SUBDIRECCIÓN DE SUBSIDIO FAMILIAR DE VIVIENDAPROCESOS DE ENAJENACIÓN DE VIVIENDA</v>
      </c>
      <c r="C167" s="159">
        <v>71220</v>
      </c>
      <c r="D167" s="159" t="s">
        <v>909</v>
      </c>
      <c r="E167" s="163" t="s">
        <v>1458</v>
      </c>
      <c r="F167" s="180" t="str">
        <f t="shared" si="17"/>
        <v>71220-49.10</v>
      </c>
      <c r="G167" s="182" t="str">
        <f t="shared" si="12"/>
        <v>AG -5--AC -15</v>
      </c>
      <c r="H167" s="181">
        <v>5</v>
      </c>
      <c r="I167" s="181">
        <v>15</v>
      </c>
      <c r="J167" s="183" t="str">
        <f t="shared" si="14"/>
        <v xml:space="preserve">CT- - M- </v>
      </c>
      <c r="K167" s="181" t="s">
        <v>695</v>
      </c>
      <c r="L167" s="181"/>
      <c r="M167" s="181" t="s">
        <v>705</v>
      </c>
      <c r="N167" s="181"/>
      <c r="O167" s="183" t="str">
        <f t="shared" si="15"/>
        <v xml:space="preserve">  </v>
      </c>
      <c r="P167" s="181"/>
      <c r="Q167" s="181"/>
      <c r="R167" s="183" t="str">
        <f t="shared" si="16"/>
        <v xml:space="preserve">F   </v>
      </c>
      <c r="S167" s="181" t="s">
        <v>557</v>
      </c>
      <c r="T167" s="181"/>
    </row>
    <row r="168" spans="1:20" ht="22.5">
      <c r="A168" s="157" t="s">
        <v>1162</v>
      </c>
      <c r="B168" s="156" t="str">
        <f t="shared" si="13"/>
        <v>SUBDIRECCIÓN DE SUBSIDIO FAMILIAR DE VIVIENDAPROCESOS ADMINISTRATIVO SANCIONATORIO SUBSIDIO LEGALIZADO</v>
      </c>
      <c r="C168" s="159">
        <v>71220</v>
      </c>
      <c r="D168" s="159" t="s">
        <v>1257</v>
      </c>
      <c r="E168" s="163" t="s">
        <v>1459</v>
      </c>
      <c r="F168" s="180" t="str">
        <f t="shared" si="17"/>
        <v>71220-49.4</v>
      </c>
      <c r="G168" s="182" t="str">
        <f t="shared" si="12"/>
        <v>AG -3--AC -18</v>
      </c>
      <c r="H168" s="181">
        <v>3</v>
      </c>
      <c r="I168" s="181">
        <v>18</v>
      </c>
      <c r="J168" s="183" t="str">
        <f t="shared" si="14"/>
        <v>- - M- S</v>
      </c>
      <c r="K168" s="181"/>
      <c r="L168" s="181"/>
      <c r="M168" s="181" t="s">
        <v>705</v>
      </c>
      <c r="N168" s="181" t="s">
        <v>698</v>
      </c>
      <c r="O168" s="183" t="str">
        <f t="shared" si="15"/>
        <v xml:space="preserve">O  </v>
      </c>
      <c r="P168" s="181" t="s">
        <v>699</v>
      </c>
      <c r="Q168" s="181"/>
      <c r="R168" s="183" t="str">
        <f t="shared" si="16"/>
        <v xml:space="preserve">F   </v>
      </c>
      <c r="S168" s="181" t="s">
        <v>557</v>
      </c>
      <c r="T168" s="181"/>
    </row>
    <row r="169" spans="1:20" ht="33.75">
      <c r="A169" s="157" t="s">
        <v>1162</v>
      </c>
      <c r="B169" s="156" t="str">
        <f t="shared" si="13"/>
        <v>SUBDIRECCIÓN DE SUBSIDIO FAMILIAR DE VIVIENDAPROCESOS ADMINISTRATIVO SANCIONATORIO-SUBSIDIO NO LEGALIZADO Y DE RECHAZO</v>
      </c>
      <c r="C169" s="159">
        <v>71220</v>
      </c>
      <c r="D169" s="159" t="s">
        <v>1258</v>
      </c>
      <c r="E169" s="163" t="s">
        <v>1460</v>
      </c>
      <c r="F169" s="180" t="str">
        <f t="shared" si="17"/>
        <v>71220-49.5</v>
      </c>
      <c r="G169" s="182" t="str">
        <f t="shared" si="12"/>
        <v>AG -3--AC -18</v>
      </c>
      <c r="H169" s="181">
        <v>3</v>
      </c>
      <c r="I169" s="181">
        <v>18</v>
      </c>
      <c r="J169" s="183" t="str">
        <f t="shared" si="14"/>
        <v>- - M- S</v>
      </c>
      <c r="K169" s="181"/>
      <c r="L169" s="181"/>
      <c r="M169" s="181" t="s">
        <v>705</v>
      </c>
      <c r="N169" s="181" t="s">
        <v>698</v>
      </c>
      <c r="O169" s="183" t="str">
        <f t="shared" si="15"/>
        <v xml:space="preserve">  </v>
      </c>
      <c r="P169" s="181"/>
      <c r="Q169" s="181"/>
      <c r="R169" s="183" t="str">
        <f t="shared" si="16"/>
        <v xml:space="preserve">F   </v>
      </c>
      <c r="S169" s="181" t="s">
        <v>557</v>
      </c>
      <c r="T169" s="181"/>
    </row>
    <row r="170" spans="1:20" ht="33.75">
      <c r="A170" s="157" t="s">
        <v>1162</v>
      </c>
      <c r="B170" s="156" t="str">
        <f t="shared" si="13"/>
        <v>SUBDIRECCIÓN DE SUBSIDIO FAMILIAR DE VIVIENDASISTEMA DE INFORMACIÓN AFILIADOS Y BENEFICIARIOS DE LAS CAJAS DE COMPENSACIÓN FAMILIAR</v>
      </c>
      <c r="C170" s="159">
        <v>71220</v>
      </c>
      <c r="D170" s="159" t="s">
        <v>1259</v>
      </c>
      <c r="E170" s="163" t="s">
        <v>1461</v>
      </c>
      <c r="F170" s="180" t="str">
        <f t="shared" si="17"/>
        <v>71220-61.1</v>
      </c>
      <c r="G170" s="182" t="str">
        <f t="shared" si="12"/>
        <v>AG -2--AC -8</v>
      </c>
      <c r="H170" s="181">
        <v>2</v>
      </c>
      <c r="I170" s="181">
        <v>8</v>
      </c>
      <c r="J170" s="183" t="str">
        <f t="shared" si="14"/>
        <v xml:space="preserve">- E- - </v>
      </c>
      <c r="K170" s="181"/>
      <c r="L170" s="181" t="s">
        <v>696</v>
      </c>
      <c r="M170" s="181"/>
      <c r="N170" s="181"/>
      <c r="O170" s="183" t="str">
        <f t="shared" si="15"/>
        <v xml:space="preserve">O  </v>
      </c>
      <c r="P170" s="181" t="s">
        <v>699</v>
      </c>
      <c r="Q170" s="181"/>
      <c r="R170" s="183" t="str">
        <f t="shared" si="16"/>
        <v xml:space="preserve">   E</v>
      </c>
      <c r="S170" s="181"/>
      <c r="T170" s="181" t="s">
        <v>696</v>
      </c>
    </row>
    <row r="171" spans="1:20" ht="22.5">
      <c r="A171" s="157" t="s">
        <v>1162</v>
      </c>
      <c r="B171" s="156" t="str">
        <f t="shared" si="13"/>
        <v>SUBDIRECCIÓN DE SUBSIDIO FAMILIAR DE VIVIENDASISTEMA DE INFORMACIÓN PREDIAL, CATASTRO E IGAC</v>
      </c>
      <c r="C171" s="159">
        <v>71220</v>
      </c>
      <c r="D171" s="159" t="s">
        <v>1260</v>
      </c>
      <c r="E171" s="163" t="s">
        <v>1462</v>
      </c>
      <c r="F171" s="180" t="str">
        <f t="shared" si="17"/>
        <v>71220-61.2</v>
      </c>
      <c r="G171" s="182" t="str">
        <f t="shared" si="12"/>
        <v>AG -2--AC -8</v>
      </c>
      <c r="H171" s="181">
        <v>2</v>
      </c>
      <c r="I171" s="181">
        <v>8</v>
      </c>
      <c r="J171" s="183" t="str">
        <f t="shared" si="14"/>
        <v xml:space="preserve">- E- - </v>
      </c>
      <c r="K171" s="181"/>
      <c r="L171" s="181" t="s">
        <v>696</v>
      </c>
      <c r="M171" s="181"/>
      <c r="N171" s="181"/>
      <c r="O171" s="183" t="str">
        <f t="shared" si="15"/>
        <v xml:space="preserve">O  </v>
      </c>
      <c r="P171" s="181" t="s">
        <v>699</v>
      </c>
      <c r="Q171" s="181"/>
      <c r="R171" s="183" t="str">
        <f t="shared" si="16"/>
        <v xml:space="preserve">   E</v>
      </c>
      <c r="S171" s="181"/>
      <c r="T171" s="181" t="s">
        <v>696</v>
      </c>
    </row>
    <row r="172" spans="1:20" ht="22.5">
      <c r="A172" s="157" t="s">
        <v>1162</v>
      </c>
      <c r="B172" s="156" t="str">
        <f t="shared" si="13"/>
        <v>SUBDIRECCIÓN DE SUBSIDIO FAMILIAR DE VIVIENDAPROGRAMAS DE VIVIENDA</v>
      </c>
      <c r="C172" s="159">
        <v>71220</v>
      </c>
      <c r="D172" s="159" t="s">
        <v>1261</v>
      </c>
      <c r="E172" s="162" t="s">
        <v>1463</v>
      </c>
      <c r="F172" s="180" t="str">
        <f t="shared" si="17"/>
        <v>71220-51.15</v>
      </c>
      <c r="G172" s="182" t="str">
        <f t="shared" si="12"/>
        <v>AG -3--AC -8</v>
      </c>
      <c r="H172" s="181">
        <v>3</v>
      </c>
      <c r="I172" s="181">
        <v>8</v>
      </c>
      <c r="J172" s="183" t="str">
        <f t="shared" si="14"/>
        <v xml:space="preserve">CT- - M- </v>
      </c>
      <c r="K172" s="181" t="s">
        <v>695</v>
      </c>
      <c r="L172" s="181"/>
      <c r="M172" s="181" t="s">
        <v>705</v>
      </c>
      <c r="N172" s="181"/>
      <c r="O172" s="183" t="str">
        <f t="shared" si="15"/>
        <v xml:space="preserve">  </v>
      </c>
      <c r="P172" s="181"/>
      <c r="Q172" s="181"/>
      <c r="R172" s="183" t="str">
        <f t="shared" si="16"/>
        <v xml:space="preserve">F   </v>
      </c>
      <c r="S172" s="181" t="s">
        <v>557</v>
      </c>
      <c r="T172" s="181"/>
    </row>
    <row r="173" spans="1:20">
      <c r="A173" s="157"/>
      <c r="B173" s="156" t="str">
        <f t="shared" si="13"/>
        <v/>
      </c>
      <c r="C173" s="159"/>
      <c r="D173" s="159"/>
      <c r="E173" s="174"/>
      <c r="F173" s="180" t="str">
        <f t="shared" si="17"/>
        <v>-</v>
      </c>
      <c r="G173" s="182" t="str">
        <f t="shared" si="12"/>
        <v>AG ---AC -</v>
      </c>
      <c r="H173" s="181"/>
      <c r="I173" s="181"/>
      <c r="J173" s="183" t="str">
        <f t="shared" si="14"/>
        <v xml:space="preserve">- - - </v>
      </c>
      <c r="K173" s="181"/>
      <c r="L173" s="181"/>
      <c r="M173" s="181"/>
      <c r="N173" s="181"/>
      <c r="O173" s="183" t="str">
        <f t="shared" si="15"/>
        <v xml:space="preserve">O  </v>
      </c>
      <c r="P173" s="181" t="s">
        <v>699</v>
      </c>
      <c r="Q173" s="181"/>
      <c r="R173" s="183" t="str">
        <f t="shared" si="16"/>
        <v xml:space="preserve">   </v>
      </c>
      <c r="S173" s="181"/>
      <c r="T173" s="181"/>
    </row>
    <row r="174" spans="1:20">
      <c r="A174" s="157" t="s">
        <v>1163</v>
      </c>
      <c r="B174" s="156" t="str">
        <f t="shared" si="13"/>
        <v>DIRECCIÓN DEL SISTEMA HABITACIONALDERECHOS DE PETICIÓN</v>
      </c>
      <c r="C174" s="159">
        <v>71300</v>
      </c>
      <c r="D174" s="159">
        <v>21</v>
      </c>
      <c r="E174" s="174" t="s">
        <v>723</v>
      </c>
      <c r="F174" s="180" t="str">
        <f t="shared" si="17"/>
        <v>71300-21</v>
      </c>
      <c r="G174" s="182" t="str">
        <f t="shared" si="12"/>
        <v>AG -3--AC -18</v>
      </c>
      <c r="H174" s="181">
        <v>3</v>
      </c>
      <c r="I174" s="181">
        <v>18</v>
      </c>
      <c r="J174" s="183" t="str">
        <f t="shared" si="14"/>
        <v>- - M- S</v>
      </c>
      <c r="K174" s="181"/>
      <c r="L174" s="181"/>
      <c r="M174" s="181" t="s">
        <v>705</v>
      </c>
      <c r="N174" s="181" t="s">
        <v>698</v>
      </c>
      <c r="O174" s="183" t="str">
        <f t="shared" si="15"/>
        <v xml:space="preserve">O  </v>
      </c>
      <c r="P174" s="181" t="s">
        <v>699</v>
      </c>
      <c r="Q174" s="181"/>
      <c r="R174" s="183" t="str">
        <f t="shared" si="16"/>
        <v xml:space="preserve">F   </v>
      </c>
      <c r="S174" s="181" t="s">
        <v>557</v>
      </c>
      <c r="T174" s="181"/>
    </row>
    <row r="175" spans="1:20" ht="22.5">
      <c r="A175" s="157" t="s">
        <v>1163</v>
      </c>
      <c r="B175" s="156" t="str">
        <f t="shared" si="13"/>
        <v>DIRECCIÓN DEL SISTEMA HABITACIONALESTUDIOS TÉCNICOS PARA PROYECTOS NORMATIVOS</v>
      </c>
      <c r="C175" s="159">
        <v>71300</v>
      </c>
      <c r="D175" s="159" t="s">
        <v>1262</v>
      </c>
      <c r="E175" s="163" t="s">
        <v>1362</v>
      </c>
      <c r="F175" s="180" t="str">
        <f t="shared" si="17"/>
        <v>71300-25.3</v>
      </c>
      <c r="G175" s="182" t="str">
        <f t="shared" si="12"/>
        <v>AG -3--AC -8</v>
      </c>
      <c r="H175" s="181">
        <v>3</v>
      </c>
      <c r="I175" s="181">
        <v>8</v>
      </c>
      <c r="J175" s="183" t="str">
        <f t="shared" si="14"/>
        <v xml:space="preserve">CT- - M- </v>
      </c>
      <c r="K175" s="181" t="s">
        <v>695</v>
      </c>
      <c r="L175" s="181"/>
      <c r="M175" s="181" t="s">
        <v>705</v>
      </c>
      <c r="N175" s="181"/>
      <c r="O175" s="183" t="str">
        <f t="shared" si="15"/>
        <v xml:space="preserve">O  </v>
      </c>
      <c r="P175" s="181" t="s">
        <v>699</v>
      </c>
      <c r="Q175" s="181"/>
      <c r="R175" s="183" t="str">
        <f t="shared" si="16"/>
        <v xml:space="preserve">F   </v>
      </c>
      <c r="S175" s="181" t="s">
        <v>557</v>
      </c>
      <c r="T175" s="181"/>
    </row>
    <row r="176" spans="1:20" ht="22.5">
      <c r="A176" s="157" t="s">
        <v>1163</v>
      </c>
      <c r="B176" s="156" t="str">
        <f t="shared" si="13"/>
        <v>DIRECCIÓN DEL SISTEMA HABITACIONALINFORMES A ENTES DE CONTROL</v>
      </c>
      <c r="C176" s="159">
        <v>71300</v>
      </c>
      <c r="D176" s="159" t="s">
        <v>1205</v>
      </c>
      <c r="E176" s="163" t="s">
        <v>1363</v>
      </c>
      <c r="F176" s="180" t="str">
        <f t="shared" si="17"/>
        <v>71300-3.4</v>
      </c>
      <c r="G176" s="182" t="str">
        <f t="shared" si="12"/>
        <v>AG -3--AC -8</v>
      </c>
      <c r="H176" s="181">
        <v>3</v>
      </c>
      <c r="I176" s="181">
        <v>8</v>
      </c>
      <c r="J176" s="183" t="str">
        <f t="shared" si="14"/>
        <v xml:space="preserve">- E- - </v>
      </c>
      <c r="K176" s="181"/>
      <c r="L176" s="181" t="s">
        <v>696</v>
      </c>
      <c r="M176" s="181"/>
      <c r="N176" s="181"/>
      <c r="O176" s="183" t="str">
        <f t="shared" si="15"/>
        <v xml:space="preserve">O  </v>
      </c>
      <c r="P176" s="181" t="s">
        <v>699</v>
      </c>
      <c r="Q176" s="181"/>
      <c r="R176" s="183" t="str">
        <f t="shared" si="16"/>
        <v xml:space="preserve">F   </v>
      </c>
      <c r="S176" s="181" t="s">
        <v>557</v>
      </c>
      <c r="T176" s="181"/>
    </row>
    <row r="177" spans="1:20">
      <c r="A177" s="157" t="s">
        <v>1163</v>
      </c>
      <c r="B177" s="156" t="str">
        <f t="shared" si="13"/>
        <v>DIRECCIÓN DEL SISTEMA HABITACIONALINFORMES DE GESTIÓN</v>
      </c>
      <c r="C177" s="159">
        <v>71300</v>
      </c>
      <c r="D177" s="159" t="s">
        <v>1198</v>
      </c>
      <c r="E177" s="163" t="s">
        <v>1366</v>
      </c>
      <c r="F177" s="180" t="str">
        <f t="shared" si="17"/>
        <v>71300-3.13</v>
      </c>
      <c r="G177" s="182" t="str">
        <f t="shared" si="12"/>
        <v>AG -3--AC -</v>
      </c>
      <c r="H177" s="181">
        <v>3</v>
      </c>
      <c r="I177" s="181"/>
      <c r="J177" s="183" t="str">
        <f t="shared" si="14"/>
        <v xml:space="preserve">- E- - </v>
      </c>
      <c r="K177" s="181"/>
      <c r="L177" s="181" t="s">
        <v>696</v>
      </c>
      <c r="M177" s="181"/>
      <c r="N177" s="181"/>
      <c r="O177" s="183" t="str">
        <f t="shared" si="15"/>
        <v xml:space="preserve">O  </v>
      </c>
      <c r="P177" s="181" t="s">
        <v>699</v>
      </c>
      <c r="Q177" s="181"/>
      <c r="R177" s="183" t="str">
        <f t="shared" si="16"/>
        <v xml:space="preserve">F   </v>
      </c>
      <c r="S177" s="181" t="s">
        <v>557</v>
      </c>
      <c r="T177" s="181"/>
    </row>
    <row r="178" spans="1:20">
      <c r="A178" s="157" t="s">
        <v>1163</v>
      </c>
      <c r="B178" s="156" t="str">
        <f t="shared" si="13"/>
        <v>DIRECCIÓN DEL SISTEMA HABITACIONALPOLÍTICA HABITACIONAL</v>
      </c>
      <c r="C178" s="159">
        <v>71300</v>
      </c>
      <c r="D178" s="159" t="s">
        <v>1263</v>
      </c>
      <c r="E178" s="163" t="s">
        <v>1464</v>
      </c>
      <c r="F178" s="180" t="str">
        <f t="shared" si="17"/>
        <v>71300-46.2</v>
      </c>
      <c r="G178" s="182" t="str">
        <f t="shared" si="12"/>
        <v>AG -3--AC -8</v>
      </c>
      <c r="H178" s="181">
        <v>3</v>
      </c>
      <c r="I178" s="181">
        <v>8</v>
      </c>
      <c r="J178" s="183" t="str">
        <f t="shared" si="14"/>
        <v xml:space="preserve">CT- - M- </v>
      </c>
      <c r="K178" s="181" t="s">
        <v>695</v>
      </c>
      <c r="L178" s="181"/>
      <c r="M178" s="181" t="s">
        <v>705</v>
      </c>
      <c r="N178" s="181"/>
      <c r="O178" s="183" t="str">
        <f t="shared" si="15"/>
        <v xml:space="preserve">O  </v>
      </c>
      <c r="P178" s="181" t="s">
        <v>699</v>
      </c>
      <c r="Q178" s="181"/>
      <c r="R178" s="183" t="str">
        <f t="shared" si="16"/>
        <v xml:space="preserve">F   </v>
      </c>
      <c r="S178" s="181" t="s">
        <v>557</v>
      </c>
      <c r="T178" s="181"/>
    </row>
    <row r="179" spans="1:20">
      <c r="A179" s="157"/>
      <c r="B179" s="156" t="str">
        <f t="shared" si="13"/>
        <v/>
      </c>
      <c r="C179" s="159"/>
      <c r="D179" s="159"/>
      <c r="E179" s="174"/>
      <c r="F179" s="180" t="str">
        <f t="shared" si="17"/>
        <v>-</v>
      </c>
      <c r="G179" s="182" t="str">
        <f t="shared" si="12"/>
        <v>AG ---AC -</v>
      </c>
      <c r="H179" s="181"/>
      <c r="I179" s="181"/>
      <c r="J179" s="183" t="str">
        <f t="shared" si="14"/>
        <v xml:space="preserve">- - - </v>
      </c>
      <c r="K179" s="181"/>
      <c r="L179" s="181"/>
      <c r="M179" s="181"/>
      <c r="N179" s="181"/>
      <c r="O179" s="183" t="str">
        <f t="shared" si="15"/>
        <v xml:space="preserve">O  </v>
      </c>
      <c r="P179" s="181" t="s">
        <v>699</v>
      </c>
      <c r="Q179" s="181"/>
      <c r="R179" s="183" t="str">
        <f t="shared" si="16"/>
        <v xml:space="preserve">   </v>
      </c>
      <c r="S179" s="181"/>
      <c r="T179" s="181"/>
    </row>
    <row r="180" spans="1:20">
      <c r="A180" s="157" t="s">
        <v>1164</v>
      </c>
      <c r="B180" s="156" t="str">
        <f t="shared" si="13"/>
        <v>GRUPO TITULACIÓN Y SANEAMIENTO PREDIALDERECHOS DE PETICIÓN</v>
      </c>
      <c r="C180" s="159">
        <v>71301</v>
      </c>
      <c r="D180" s="159">
        <v>21</v>
      </c>
      <c r="E180" s="174" t="s">
        <v>723</v>
      </c>
      <c r="F180" s="180" t="str">
        <f t="shared" si="17"/>
        <v>71301-21</v>
      </c>
      <c r="G180" s="182" t="str">
        <f t="shared" si="12"/>
        <v>AG -3--AC -18</v>
      </c>
      <c r="H180" s="181">
        <v>3</v>
      </c>
      <c r="I180" s="181">
        <v>18</v>
      </c>
      <c r="J180" s="183" t="str">
        <f t="shared" si="14"/>
        <v>- - M- S</v>
      </c>
      <c r="K180" s="181"/>
      <c r="L180" s="181"/>
      <c r="M180" s="181" t="s">
        <v>705</v>
      </c>
      <c r="N180" s="181" t="s">
        <v>698</v>
      </c>
      <c r="O180" s="183" t="str">
        <f t="shared" si="15"/>
        <v xml:space="preserve">O  </v>
      </c>
      <c r="P180" s="181" t="s">
        <v>699</v>
      </c>
      <c r="Q180" s="181"/>
      <c r="R180" s="183" t="str">
        <f t="shared" si="16"/>
        <v xml:space="preserve">F   </v>
      </c>
      <c r="S180" s="181" t="s">
        <v>557</v>
      </c>
      <c r="T180" s="181"/>
    </row>
    <row r="181" spans="1:20" ht="22.5">
      <c r="A181" s="157" t="s">
        <v>1164</v>
      </c>
      <c r="B181" s="156" t="str">
        <f t="shared" si="13"/>
        <v>GRUPO TITULACIÓN Y SANEAMIENTO PREDIALESTUDIOS TÉCNICOS PARA PROYECTOS NORMATIVOS</v>
      </c>
      <c r="C181" s="159">
        <v>71301</v>
      </c>
      <c r="D181" s="159" t="s">
        <v>1262</v>
      </c>
      <c r="E181" s="163" t="s">
        <v>1362</v>
      </c>
      <c r="F181" s="180" t="str">
        <f t="shared" si="17"/>
        <v>71301-25.3</v>
      </c>
      <c r="G181" s="182" t="str">
        <f t="shared" si="12"/>
        <v>AG -3--AC -4</v>
      </c>
      <c r="H181" s="181">
        <v>3</v>
      </c>
      <c r="I181" s="181">
        <v>4</v>
      </c>
      <c r="J181" s="183" t="str">
        <f t="shared" si="14"/>
        <v xml:space="preserve">CT- - M- </v>
      </c>
      <c r="K181" s="181" t="s">
        <v>695</v>
      </c>
      <c r="L181" s="181"/>
      <c r="M181" s="181" t="s">
        <v>705</v>
      </c>
      <c r="N181" s="181"/>
      <c r="O181" s="183" t="str">
        <f t="shared" si="15"/>
        <v xml:space="preserve">O  </v>
      </c>
      <c r="P181" s="181" t="s">
        <v>699</v>
      </c>
      <c r="Q181" s="181"/>
      <c r="R181" s="183" t="str">
        <f t="shared" si="16"/>
        <v xml:space="preserve">F   </v>
      </c>
      <c r="S181" s="181" t="s">
        <v>557</v>
      </c>
      <c r="T181" s="181"/>
    </row>
    <row r="182" spans="1:20">
      <c r="A182" s="157" t="s">
        <v>1164</v>
      </c>
      <c r="B182" s="156" t="str">
        <f t="shared" si="13"/>
        <v>GRUPO TITULACIÓN Y SANEAMIENTO PREDIALINFORMES DE GESTIÓN</v>
      </c>
      <c r="C182" s="159">
        <v>71301</v>
      </c>
      <c r="D182" s="159" t="s">
        <v>1198</v>
      </c>
      <c r="E182" s="163" t="s">
        <v>1366</v>
      </c>
      <c r="F182" s="180" t="str">
        <f t="shared" si="17"/>
        <v>71301-3.13</v>
      </c>
      <c r="G182" s="182" t="str">
        <f t="shared" si="12"/>
        <v>AG -3--AC -</v>
      </c>
      <c r="H182" s="181">
        <v>3</v>
      </c>
      <c r="I182" s="181"/>
      <c r="J182" s="183" t="str">
        <f t="shared" si="14"/>
        <v xml:space="preserve">- E- - </v>
      </c>
      <c r="K182" s="181"/>
      <c r="L182" s="181" t="s">
        <v>696</v>
      </c>
      <c r="M182" s="181"/>
      <c r="N182" s="181"/>
      <c r="O182" s="183" t="str">
        <f t="shared" si="15"/>
        <v xml:space="preserve">O  </v>
      </c>
      <c r="P182" s="181" t="s">
        <v>699</v>
      </c>
      <c r="Q182" s="181"/>
      <c r="R182" s="183" t="str">
        <f t="shared" si="16"/>
        <v xml:space="preserve">F   </v>
      </c>
      <c r="S182" s="181" t="s">
        <v>557</v>
      </c>
      <c r="T182" s="181"/>
    </row>
    <row r="183" spans="1:20" ht="22.5">
      <c r="A183" s="157" t="s">
        <v>1164</v>
      </c>
      <c r="B183" s="156" t="str">
        <f t="shared" si="13"/>
        <v>GRUPO TITULACIÓN Y SANEAMIENTO PREDIALPROCESOS DE  ENAJENACIÓN A INSTITUCIONES RELIGIOSAS E IGLESIAS</v>
      </c>
      <c r="C183" s="159">
        <v>71301</v>
      </c>
      <c r="D183" s="159" t="s">
        <v>1264</v>
      </c>
      <c r="E183" s="163" t="s">
        <v>1465</v>
      </c>
      <c r="F183" s="180" t="str">
        <f t="shared" si="17"/>
        <v>71301-50.1</v>
      </c>
      <c r="G183" s="182" t="str">
        <f t="shared" si="12"/>
        <v>AG -5--AC -15</v>
      </c>
      <c r="H183" s="181">
        <v>5</v>
      </c>
      <c r="I183" s="181">
        <v>15</v>
      </c>
      <c r="J183" s="183" t="str">
        <f t="shared" si="14"/>
        <v xml:space="preserve">CT- - M- </v>
      </c>
      <c r="K183" s="181" t="s">
        <v>695</v>
      </c>
      <c r="L183" s="181"/>
      <c r="M183" s="181" t="s">
        <v>705</v>
      </c>
      <c r="N183" s="181"/>
      <c r="O183" s="183" t="str">
        <f t="shared" si="15"/>
        <v xml:space="preserve">O  </v>
      </c>
      <c r="P183" s="181" t="s">
        <v>699</v>
      </c>
      <c r="Q183" s="181"/>
      <c r="R183" s="183" t="str">
        <f t="shared" si="16"/>
        <v xml:space="preserve">F   </v>
      </c>
      <c r="S183" s="181" t="s">
        <v>557</v>
      </c>
      <c r="T183" s="181"/>
    </row>
    <row r="184" spans="1:20" ht="22.5">
      <c r="A184" s="157" t="s">
        <v>1164</v>
      </c>
      <c r="B184" s="156" t="str">
        <f t="shared" si="13"/>
        <v>GRUPO TITULACIÓN Y SANEAMIENTO PREDIALPROCESOS DE CESIÓN A TÍTULO GRATUITO</v>
      </c>
      <c r="C184" s="159">
        <v>71301</v>
      </c>
      <c r="D184" s="159" t="s">
        <v>1265</v>
      </c>
      <c r="E184" s="163" t="s">
        <v>1466</v>
      </c>
      <c r="F184" s="180" t="str">
        <f t="shared" si="17"/>
        <v>71301-50.2</v>
      </c>
      <c r="G184" s="182" t="str">
        <f t="shared" si="12"/>
        <v>AG -5--AC -15</v>
      </c>
      <c r="H184" s="181">
        <v>5</v>
      </c>
      <c r="I184" s="181">
        <v>15</v>
      </c>
      <c r="J184" s="183" t="str">
        <f t="shared" si="14"/>
        <v xml:space="preserve">CT- - M- </v>
      </c>
      <c r="K184" s="181" t="s">
        <v>695</v>
      </c>
      <c r="L184" s="181"/>
      <c r="M184" s="181" t="s">
        <v>705</v>
      </c>
      <c r="N184" s="181"/>
      <c r="O184" s="183" t="str">
        <f t="shared" si="15"/>
        <v xml:space="preserve">  </v>
      </c>
      <c r="P184" s="181"/>
      <c r="Q184" s="181"/>
      <c r="R184" s="183" t="str">
        <f t="shared" si="16"/>
        <v xml:space="preserve">F   </v>
      </c>
      <c r="S184" s="181" t="s">
        <v>557</v>
      </c>
      <c r="T184" s="181"/>
    </row>
    <row r="185" spans="1:20" ht="22.5">
      <c r="A185" s="157" t="s">
        <v>1164</v>
      </c>
      <c r="B185" s="156" t="str">
        <f t="shared" si="13"/>
        <v>GRUPO TITULACIÓN Y SANEAMIENTO PREDIALPROCESOS DE CESIÓN A TÍTULO GRATUITO DE BIENES DE USO PÚBLICO Y/O ZONAS DE CESIÓN</v>
      </c>
      <c r="C185" s="159">
        <v>71301</v>
      </c>
      <c r="D185" s="159" t="s">
        <v>1266</v>
      </c>
      <c r="E185" s="163" t="s">
        <v>1467</v>
      </c>
      <c r="F185" s="180" t="str">
        <f t="shared" si="17"/>
        <v>71301-50.3</v>
      </c>
      <c r="G185" s="182" t="str">
        <f t="shared" si="12"/>
        <v>AG -5--AC -15</v>
      </c>
      <c r="H185" s="181">
        <v>5</v>
      </c>
      <c r="I185" s="181">
        <v>15</v>
      </c>
      <c r="J185" s="183" t="str">
        <f t="shared" si="14"/>
        <v xml:space="preserve">CT- - M- </v>
      </c>
      <c r="K185" s="181" t="s">
        <v>695</v>
      </c>
      <c r="L185" s="181"/>
      <c r="M185" s="181" t="s">
        <v>705</v>
      </c>
      <c r="N185" s="181"/>
      <c r="O185" s="183" t="str">
        <f t="shared" si="15"/>
        <v xml:space="preserve">O  </v>
      </c>
      <c r="P185" s="181" t="s">
        <v>699</v>
      </c>
      <c r="Q185" s="181"/>
      <c r="R185" s="183" t="str">
        <f t="shared" si="16"/>
        <v xml:space="preserve">F   </v>
      </c>
      <c r="S185" s="181" t="s">
        <v>557</v>
      </c>
      <c r="T185" s="181"/>
    </row>
    <row r="186" spans="1:20" ht="22.5">
      <c r="A186" s="157" t="s">
        <v>1164</v>
      </c>
      <c r="B186" s="156" t="str">
        <f t="shared" si="13"/>
        <v xml:space="preserve">GRUPO TITULACIÓN Y SANEAMIENTO PREDIALPROCESOS DE ENAJENACIÓN A OCUPANTES </v>
      </c>
      <c r="C186" s="159">
        <v>71301</v>
      </c>
      <c r="D186" s="159" t="s">
        <v>1267</v>
      </c>
      <c r="E186" s="163" t="s">
        <v>1468</v>
      </c>
      <c r="F186" s="180" t="str">
        <f t="shared" si="17"/>
        <v>71301-50.4</v>
      </c>
      <c r="G186" s="182" t="str">
        <f t="shared" si="12"/>
        <v>AG -5--AC -15</v>
      </c>
      <c r="H186" s="181">
        <v>5</v>
      </c>
      <c r="I186" s="181">
        <v>15</v>
      </c>
      <c r="J186" s="183" t="str">
        <f t="shared" si="14"/>
        <v xml:space="preserve">CT- - M- </v>
      </c>
      <c r="K186" s="181" t="s">
        <v>695</v>
      </c>
      <c r="L186" s="181"/>
      <c r="M186" s="181" t="s">
        <v>705</v>
      </c>
      <c r="N186" s="181"/>
      <c r="O186" s="183" t="str">
        <f t="shared" si="15"/>
        <v xml:space="preserve">  </v>
      </c>
      <c r="P186" s="181"/>
      <c r="Q186" s="181"/>
      <c r="R186" s="183" t="str">
        <f t="shared" si="16"/>
        <v xml:space="preserve">F   </v>
      </c>
      <c r="S186" s="181" t="s">
        <v>557</v>
      </c>
      <c r="T186" s="181"/>
    </row>
    <row r="187" spans="1:20" ht="22.5">
      <c r="A187" s="157" t="s">
        <v>1164</v>
      </c>
      <c r="B187" s="156" t="str">
        <f t="shared" si="13"/>
        <v>GRUPO TITULACIÓN Y SANEAMIENTO PREDIALPROCESOS DE LEVANTAMIENTO GRAVÁMENES</v>
      </c>
      <c r="C187" s="159">
        <v>71301</v>
      </c>
      <c r="D187" s="159" t="s">
        <v>1268</v>
      </c>
      <c r="E187" s="163" t="s">
        <v>1469</v>
      </c>
      <c r="F187" s="180" t="str">
        <f t="shared" si="17"/>
        <v>71301-50.5</v>
      </c>
      <c r="G187" s="182" t="str">
        <f t="shared" si="12"/>
        <v>AG -5--AC -15</v>
      </c>
      <c r="H187" s="181">
        <v>5</v>
      </c>
      <c r="I187" s="181">
        <v>15</v>
      </c>
      <c r="J187" s="183" t="str">
        <f t="shared" si="14"/>
        <v xml:space="preserve">CT- - M- </v>
      </c>
      <c r="K187" s="181" t="s">
        <v>695</v>
      </c>
      <c r="L187" s="181"/>
      <c r="M187" s="181" t="s">
        <v>705</v>
      </c>
      <c r="N187" s="181"/>
      <c r="O187" s="183" t="str">
        <f t="shared" si="15"/>
        <v xml:space="preserve">O  </v>
      </c>
      <c r="P187" s="181" t="s">
        <v>699</v>
      </c>
      <c r="Q187" s="181"/>
      <c r="R187" s="183" t="str">
        <f t="shared" si="16"/>
        <v xml:space="preserve">F   </v>
      </c>
      <c r="S187" s="181" t="s">
        <v>557</v>
      </c>
      <c r="T187" s="181"/>
    </row>
    <row r="188" spans="1:20" ht="22.5">
      <c r="A188" s="157" t="s">
        <v>1164</v>
      </c>
      <c r="B188" s="156" t="str">
        <f t="shared" si="13"/>
        <v>GRUPO TITULACIÓN Y SANEAMIENTO PREDIALPROCESOS DE TRANSFERENCIA DE DOMINIO</v>
      </c>
      <c r="C188" s="159">
        <v>71301</v>
      </c>
      <c r="D188" s="159" t="s">
        <v>1269</v>
      </c>
      <c r="E188" s="163" t="s">
        <v>1470</v>
      </c>
      <c r="F188" s="180" t="str">
        <f t="shared" si="17"/>
        <v>71301-50.6</v>
      </c>
      <c r="G188" s="182" t="str">
        <f t="shared" si="12"/>
        <v>AG -5--AC -15</v>
      </c>
      <c r="H188" s="181">
        <v>5</v>
      </c>
      <c r="I188" s="181">
        <v>15</v>
      </c>
      <c r="J188" s="183" t="str">
        <f t="shared" si="14"/>
        <v xml:space="preserve">CT- - M- </v>
      </c>
      <c r="K188" s="181" t="s">
        <v>695</v>
      </c>
      <c r="L188" s="181"/>
      <c r="M188" s="181" t="s">
        <v>705</v>
      </c>
      <c r="N188" s="181"/>
      <c r="O188" s="183" t="str">
        <f t="shared" si="15"/>
        <v xml:space="preserve">O  </v>
      </c>
      <c r="P188" s="181" t="s">
        <v>699</v>
      </c>
      <c r="Q188" s="181"/>
      <c r="R188" s="183" t="str">
        <f t="shared" si="16"/>
        <v xml:space="preserve">F   </v>
      </c>
      <c r="S188" s="181" t="s">
        <v>557</v>
      </c>
      <c r="T188" s="181"/>
    </row>
    <row r="189" spans="1:20" ht="22.5">
      <c r="A189" s="157" t="s">
        <v>1164</v>
      </c>
      <c r="B189" s="156" t="str">
        <f t="shared" si="13"/>
        <v>GRUPO TITULACIÓN Y SANEAMIENTO PREDIALPROGRAMAS NACIONALES DE TITULACIÓN</v>
      </c>
      <c r="C189" s="159">
        <v>71301</v>
      </c>
      <c r="D189" s="159" t="s">
        <v>1270</v>
      </c>
      <c r="E189" s="163" t="s">
        <v>1471</v>
      </c>
      <c r="F189" s="180" t="str">
        <f t="shared" si="17"/>
        <v>71301-51.16</v>
      </c>
      <c r="G189" s="182" t="str">
        <f t="shared" si="12"/>
        <v>AG -5--AC -15</v>
      </c>
      <c r="H189" s="181">
        <v>5</v>
      </c>
      <c r="I189" s="181">
        <v>15</v>
      </c>
      <c r="J189" s="183" t="str">
        <f t="shared" si="14"/>
        <v xml:space="preserve">CT- - M- </v>
      </c>
      <c r="K189" s="181" t="s">
        <v>695</v>
      </c>
      <c r="L189" s="181"/>
      <c r="M189" s="181" t="s">
        <v>705</v>
      </c>
      <c r="N189" s="181"/>
      <c r="O189" s="183" t="str">
        <f t="shared" si="15"/>
        <v xml:space="preserve">  </v>
      </c>
      <c r="P189" s="181"/>
      <c r="Q189" s="181"/>
      <c r="R189" s="183" t="str">
        <f t="shared" si="16"/>
        <v xml:space="preserve">F   </v>
      </c>
      <c r="S189" s="181" t="s">
        <v>557</v>
      </c>
      <c r="T189" s="181"/>
    </row>
    <row r="190" spans="1:20">
      <c r="A190" s="157"/>
      <c r="B190" s="156" t="str">
        <f t="shared" si="13"/>
        <v/>
      </c>
      <c r="C190" s="159"/>
      <c r="D190" s="159"/>
      <c r="E190" s="174"/>
      <c r="F190" s="180" t="str">
        <f t="shared" si="17"/>
        <v>-</v>
      </c>
      <c r="G190" s="182" t="str">
        <f t="shared" si="12"/>
        <v>AG ---AC -</v>
      </c>
      <c r="H190" s="181"/>
      <c r="I190" s="181"/>
      <c r="J190" s="183" t="str">
        <f t="shared" si="14"/>
        <v xml:space="preserve">- - - </v>
      </c>
      <c r="K190" s="181"/>
      <c r="L190" s="181"/>
      <c r="M190" s="181"/>
      <c r="N190" s="181"/>
      <c r="O190" s="183" t="str">
        <f t="shared" si="15"/>
        <v xml:space="preserve">O  </v>
      </c>
      <c r="P190" s="181" t="s">
        <v>699</v>
      </c>
      <c r="Q190" s="181"/>
      <c r="R190" s="183" t="str">
        <f t="shared" si="16"/>
        <v xml:space="preserve">   </v>
      </c>
      <c r="S190" s="181"/>
      <c r="T190" s="181"/>
    </row>
    <row r="191" spans="1:20" ht="22.5">
      <c r="A191" s="157" t="s">
        <v>1165</v>
      </c>
      <c r="B191" s="156" t="str">
        <f t="shared" si="13"/>
        <v>DESPACHO DEL VICEMINISTRO DE AGUA Y SANEAMIENTO BÁSICOCIRCULARES INFORMATIVAS</v>
      </c>
      <c r="C191" s="159">
        <v>72000</v>
      </c>
      <c r="D191" s="159" t="s">
        <v>1219</v>
      </c>
      <c r="E191" s="162" t="s">
        <v>1421</v>
      </c>
      <c r="F191" s="180" t="str">
        <f t="shared" si="17"/>
        <v>72000-12.1</v>
      </c>
      <c r="G191" s="182" t="str">
        <f t="shared" si="12"/>
        <v>AG -3--AC -</v>
      </c>
      <c r="H191" s="181">
        <v>3</v>
      </c>
      <c r="I191" s="181"/>
      <c r="J191" s="183" t="str">
        <f t="shared" si="14"/>
        <v xml:space="preserve">- E- - </v>
      </c>
      <c r="K191" s="181"/>
      <c r="L191" s="181" t="s">
        <v>696</v>
      </c>
      <c r="M191" s="181"/>
      <c r="N191" s="181"/>
      <c r="O191" s="183" t="str">
        <f t="shared" si="15"/>
        <v xml:space="preserve">O  </v>
      </c>
      <c r="P191" s="181" t="s">
        <v>699</v>
      </c>
      <c r="Q191" s="181"/>
      <c r="R191" s="183" t="str">
        <f t="shared" si="16"/>
        <v xml:space="preserve">F   </v>
      </c>
      <c r="S191" s="181" t="s">
        <v>557</v>
      </c>
      <c r="T191" s="181"/>
    </row>
    <row r="192" spans="1:20" ht="22.5">
      <c r="A192" s="157" t="s">
        <v>1165</v>
      </c>
      <c r="B192" s="156" t="str">
        <f t="shared" si="13"/>
        <v>DESPACHO DEL VICEMINISTRO DE AGUA Y SANEAMIENTO BÁSICOINFORMES DE GESTIÓN</v>
      </c>
      <c r="C192" s="159">
        <v>72000</v>
      </c>
      <c r="D192" s="159" t="s">
        <v>1198</v>
      </c>
      <c r="E192" s="163" t="s">
        <v>1366</v>
      </c>
      <c r="F192" s="180" t="str">
        <f t="shared" si="17"/>
        <v>72000-3.13</v>
      </c>
      <c r="G192" s="182" t="str">
        <f t="shared" si="12"/>
        <v>AG -3--AC -</v>
      </c>
      <c r="H192" s="181">
        <v>3</v>
      </c>
      <c r="I192" s="181"/>
      <c r="J192" s="183" t="str">
        <f t="shared" si="14"/>
        <v xml:space="preserve">- E- - </v>
      </c>
      <c r="K192" s="181"/>
      <c r="L192" s="181" t="s">
        <v>696</v>
      </c>
      <c r="M192" s="181"/>
      <c r="N192" s="181"/>
      <c r="O192" s="183" t="str">
        <f t="shared" si="15"/>
        <v xml:space="preserve">  </v>
      </c>
      <c r="P192" s="181"/>
      <c r="Q192" s="181"/>
      <c r="R192" s="183" t="str">
        <f t="shared" si="16"/>
        <v xml:space="preserve">F   </v>
      </c>
      <c r="S192" s="181" t="s">
        <v>557</v>
      </c>
      <c r="T192" s="181"/>
    </row>
    <row r="193" spans="1:20">
      <c r="A193" s="157"/>
      <c r="B193" s="156" t="str">
        <f t="shared" si="13"/>
        <v/>
      </c>
      <c r="C193" s="159"/>
      <c r="D193" s="159"/>
      <c r="E193" s="174"/>
      <c r="F193" s="180" t="str">
        <f t="shared" si="17"/>
        <v>-</v>
      </c>
      <c r="G193" s="182" t="str">
        <f t="shared" si="12"/>
        <v>AG ---AC -</v>
      </c>
      <c r="H193" s="181"/>
      <c r="I193" s="181"/>
      <c r="J193" s="183" t="str">
        <f t="shared" si="14"/>
        <v xml:space="preserve">- - - </v>
      </c>
      <c r="K193" s="181"/>
      <c r="L193" s="181"/>
      <c r="M193" s="181"/>
      <c r="N193" s="181"/>
      <c r="O193" s="183" t="str">
        <f t="shared" si="15"/>
        <v xml:space="preserve">O  </v>
      </c>
      <c r="P193" s="181" t="s">
        <v>699</v>
      </c>
      <c r="Q193" s="181"/>
      <c r="R193" s="183" t="str">
        <f t="shared" si="16"/>
        <v xml:space="preserve">   </v>
      </c>
      <c r="S193" s="181"/>
      <c r="T193" s="181"/>
    </row>
    <row r="194" spans="1:20">
      <c r="A194" s="157" t="s">
        <v>1166</v>
      </c>
      <c r="B194" s="156" t="str">
        <f t="shared" si="13"/>
        <v>DIRECCIÓN DE DESARROLLO SECTORIALDERECHOS DE PETICIÓN</v>
      </c>
      <c r="C194" s="159">
        <v>72100</v>
      </c>
      <c r="D194" s="159">
        <v>21</v>
      </c>
      <c r="E194" s="174" t="s">
        <v>723</v>
      </c>
      <c r="F194" s="180" t="str">
        <f t="shared" si="17"/>
        <v>72100-21</v>
      </c>
      <c r="G194" s="182" t="str">
        <f t="shared" si="12"/>
        <v>AG -3--AC -18</v>
      </c>
      <c r="H194" s="181">
        <v>3</v>
      </c>
      <c r="I194" s="181">
        <v>18</v>
      </c>
      <c r="J194" s="183" t="str">
        <f t="shared" si="14"/>
        <v>- - M- S</v>
      </c>
      <c r="K194" s="181"/>
      <c r="L194" s="181"/>
      <c r="M194" s="181" t="s">
        <v>705</v>
      </c>
      <c r="N194" s="181" t="s">
        <v>698</v>
      </c>
      <c r="O194" s="183" t="str">
        <f t="shared" si="15"/>
        <v xml:space="preserve">  </v>
      </c>
      <c r="P194" s="181"/>
      <c r="Q194" s="181"/>
      <c r="R194" s="183" t="str">
        <f t="shared" si="16"/>
        <v xml:space="preserve">F   </v>
      </c>
      <c r="S194" s="181" t="s">
        <v>557</v>
      </c>
      <c r="T194" s="181"/>
    </row>
    <row r="195" spans="1:20" ht="22.5">
      <c r="A195" s="157" t="s">
        <v>1166</v>
      </c>
      <c r="B195" s="156" t="str">
        <f t="shared" si="13"/>
        <v>DIRECCIÓN DE DESARROLLO SECTORIALINFORMES A ENTES DE CONTROL</v>
      </c>
      <c r="C195" s="159">
        <v>72100</v>
      </c>
      <c r="D195" s="159" t="s">
        <v>1205</v>
      </c>
      <c r="E195" s="163" t="s">
        <v>1363</v>
      </c>
      <c r="F195" s="180" t="str">
        <f t="shared" si="17"/>
        <v>72100-3.4</v>
      </c>
      <c r="G195" s="182" t="str">
        <f t="shared" si="12"/>
        <v>AG -3--AC -8</v>
      </c>
      <c r="H195" s="181">
        <v>3</v>
      </c>
      <c r="I195" s="181">
        <v>8</v>
      </c>
      <c r="J195" s="183" t="str">
        <f t="shared" si="14"/>
        <v xml:space="preserve">- E- - </v>
      </c>
      <c r="K195" s="181"/>
      <c r="L195" s="181" t="s">
        <v>696</v>
      </c>
      <c r="M195" s="181"/>
      <c r="N195" s="181"/>
      <c r="O195" s="183" t="str">
        <f t="shared" si="15"/>
        <v xml:space="preserve">O  </v>
      </c>
      <c r="P195" s="181" t="s">
        <v>699</v>
      </c>
      <c r="Q195" s="181"/>
      <c r="R195" s="183" t="str">
        <f t="shared" si="16"/>
        <v xml:space="preserve">F   </v>
      </c>
      <c r="S195" s="181" t="s">
        <v>557</v>
      </c>
      <c r="T195" s="181"/>
    </row>
    <row r="196" spans="1:20">
      <c r="A196" s="157" t="s">
        <v>1166</v>
      </c>
      <c r="B196" s="156" t="str">
        <f t="shared" si="13"/>
        <v>DIRECCIÓN DE DESARROLLO SECTORIALINFORMES DE GESTIÓN</v>
      </c>
      <c r="C196" s="159">
        <v>72100</v>
      </c>
      <c r="D196" s="159" t="s">
        <v>1198</v>
      </c>
      <c r="E196" s="163" t="s">
        <v>1366</v>
      </c>
      <c r="F196" s="180" t="str">
        <f t="shared" si="17"/>
        <v>72100-3.13</v>
      </c>
      <c r="G196" s="182" t="str">
        <f t="shared" si="12"/>
        <v>AG -3--AC -</v>
      </c>
      <c r="H196" s="181">
        <v>3</v>
      </c>
      <c r="I196" s="181"/>
      <c r="J196" s="183" t="str">
        <f t="shared" si="14"/>
        <v xml:space="preserve">- E- - </v>
      </c>
      <c r="K196" s="181"/>
      <c r="L196" s="181" t="s">
        <v>696</v>
      </c>
      <c r="M196" s="181"/>
      <c r="N196" s="181"/>
      <c r="O196" s="183" t="str">
        <f t="shared" si="15"/>
        <v xml:space="preserve">O  </v>
      </c>
      <c r="P196" s="181" t="s">
        <v>699</v>
      </c>
      <c r="Q196" s="181"/>
      <c r="R196" s="183" t="str">
        <f t="shared" si="16"/>
        <v xml:space="preserve">F   </v>
      </c>
      <c r="S196" s="181" t="s">
        <v>557</v>
      </c>
      <c r="T196" s="181"/>
    </row>
    <row r="197" spans="1:20">
      <c r="A197" s="157"/>
      <c r="B197" s="156" t="str">
        <f t="shared" si="13"/>
        <v/>
      </c>
      <c r="C197" s="159"/>
      <c r="D197" s="159"/>
      <c r="E197" s="174"/>
      <c r="F197" s="180" t="str">
        <f t="shared" si="17"/>
        <v>-</v>
      </c>
      <c r="G197" s="182" t="str">
        <f t="shared" ref="G197:G260" si="18">CONCATENATE("AG"," -", H197,"--","AC -", I197)</f>
        <v>AG ---AC -</v>
      </c>
      <c r="H197" s="181"/>
      <c r="I197" s="181"/>
      <c r="J197" s="183" t="str">
        <f t="shared" si="14"/>
        <v xml:space="preserve">- - - </v>
      </c>
      <c r="K197" s="181"/>
      <c r="L197" s="181"/>
      <c r="M197" s="181"/>
      <c r="N197" s="181"/>
      <c r="O197" s="183" t="str">
        <f t="shared" si="15"/>
        <v xml:space="preserve">  </v>
      </c>
      <c r="P197" s="181"/>
      <c r="Q197" s="181"/>
      <c r="R197" s="183" t="str">
        <f t="shared" si="16"/>
        <v xml:space="preserve">   </v>
      </c>
      <c r="S197" s="181"/>
      <c r="T197" s="181"/>
    </row>
    <row r="198" spans="1:20">
      <c r="A198" s="157" t="s">
        <v>1167</v>
      </c>
      <c r="B198" s="156" t="str">
        <f t="shared" ref="B198:B261" si="19">CONCATENATE(A198,E198)</f>
        <v>GRUPO DE POLITICA SECTORIALCIRCULARES INFORMATIVAS</v>
      </c>
      <c r="C198" s="159">
        <v>72101</v>
      </c>
      <c r="D198" s="159" t="s">
        <v>1219</v>
      </c>
      <c r="E198" s="163" t="s">
        <v>1421</v>
      </c>
      <c r="F198" s="180" t="str">
        <f t="shared" si="17"/>
        <v>72101-12.1</v>
      </c>
      <c r="G198" s="182" t="str">
        <f t="shared" si="18"/>
        <v>AG -3--AC -</v>
      </c>
      <c r="H198" s="181">
        <v>3</v>
      </c>
      <c r="I198" s="181"/>
      <c r="J198" s="183" t="str">
        <f t="shared" ref="J198:J261" si="20">CONCATENATE(K198,"- ",L198,"- ",M198,"- ",N198,)</f>
        <v xml:space="preserve">- E- - </v>
      </c>
      <c r="K198" s="181"/>
      <c r="L198" s="181" t="s">
        <v>696</v>
      </c>
      <c r="M198" s="181"/>
      <c r="N198" s="181"/>
      <c r="O198" s="183" t="str">
        <f t="shared" ref="O198:O261" si="21">CONCATENATE(P198,"  ",Q198)</f>
        <v xml:space="preserve">  </v>
      </c>
      <c r="P198" s="181"/>
      <c r="Q198" s="181"/>
      <c r="R198" s="183" t="str">
        <f t="shared" ref="R198:R261" si="22">CONCATENATE(S198,"   ",T198)</f>
        <v xml:space="preserve">F   </v>
      </c>
      <c r="S198" s="181" t="s">
        <v>557</v>
      </c>
      <c r="T198" s="181"/>
    </row>
    <row r="199" spans="1:20">
      <c r="A199" s="157" t="s">
        <v>1167</v>
      </c>
      <c r="B199" s="156" t="str">
        <f t="shared" si="19"/>
        <v>GRUPO DE POLITICA SECTORIALDERECHOS DE PETICIÓN</v>
      </c>
      <c r="C199" s="159">
        <v>72101</v>
      </c>
      <c r="D199" s="159">
        <v>21</v>
      </c>
      <c r="E199" s="174" t="s">
        <v>723</v>
      </c>
      <c r="F199" s="180" t="str">
        <f t="shared" si="17"/>
        <v>72101-21</v>
      </c>
      <c r="G199" s="182" t="str">
        <f t="shared" si="18"/>
        <v>AG -3--AC -18</v>
      </c>
      <c r="H199" s="181">
        <v>3</v>
      </c>
      <c r="I199" s="181">
        <v>18</v>
      </c>
      <c r="J199" s="183" t="str">
        <f t="shared" si="20"/>
        <v>- - M- S</v>
      </c>
      <c r="K199" s="181"/>
      <c r="L199" s="181"/>
      <c r="M199" s="181" t="s">
        <v>705</v>
      </c>
      <c r="N199" s="181" t="s">
        <v>698</v>
      </c>
      <c r="O199" s="183" t="str">
        <f t="shared" si="21"/>
        <v xml:space="preserve">O  </v>
      </c>
      <c r="P199" s="181" t="s">
        <v>699</v>
      </c>
      <c r="Q199" s="181"/>
      <c r="R199" s="183" t="str">
        <f t="shared" si="22"/>
        <v xml:space="preserve">F   </v>
      </c>
      <c r="S199" s="181" t="s">
        <v>557</v>
      </c>
      <c r="T199" s="181"/>
    </row>
    <row r="200" spans="1:20" ht="22.5">
      <c r="A200" s="157" t="s">
        <v>1167</v>
      </c>
      <c r="B200" s="156" t="str">
        <f t="shared" si="19"/>
        <v>GRUPO DE POLITICA SECTORIALESTUDIOS DE POLÍTICA EN AGUA Y SANEAMIENTO BÁSICO</v>
      </c>
      <c r="C200" s="159">
        <v>72101</v>
      </c>
      <c r="D200" s="159" t="s">
        <v>1271</v>
      </c>
      <c r="E200" s="163" t="s">
        <v>1472</v>
      </c>
      <c r="F200" s="180" t="str">
        <f t="shared" si="17"/>
        <v>72101-25.2</v>
      </c>
      <c r="G200" s="182" t="str">
        <f t="shared" si="18"/>
        <v>AG -3--AC -8</v>
      </c>
      <c r="H200" s="181">
        <v>3</v>
      </c>
      <c r="I200" s="181">
        <v>8</v>
      </c>
      <c r="J200" s="183" t="str">
        <f t="shared" si="20"/>
        <v xml:space="preserve">CT- - M- </v>
      </c>
      <c r="K200" s="181" t="s">
        <v>695</v>
      </c>
      <c r="L200" s="181"/>
      <c r="M200" s="181" t="s">
        <v>705</v>
      </c>
      <c r="N200" s="181"/>
      <c r="O200" s="183" t="str">
        <f t="shared" si="21"/>
        <v xml:space="preserve">O  </v>
      </c>
      <c r="P200" s="181" t="s">
        <v>699</v>
      </c>
      <c r="Q200" s="181"/>
      <c r="R200" s="183" t="str">
        <f t="shared" si="22"/>
        <v xml:space="preserve">F   </v>
      </c>
      <c r="S200" s="181" t="s">
        <v>557</v>
      </c>
      <c r="T200" s="181"/>
    </row>
    <row r="201" spans="1:20" ht="22.5">
      <c r="A201" s="157" t="s">
        <v>1167</v>
      </c>
      <c r="B201" s="156" t="str">
        <f t="shared" si="19"/>
        <v>GRUPO DE POLITICA SECTORIALESTUDIOS TÉCNICOS PARA PROYECTOS NORMATIVOS</v>
      </c>
      <c r="C201" s="159">
        <v>72101</v>
      </c>
      <c r="D201" s="159" t="s">
        <v>1262</v>
      </c>
      <c r="E201" s="163" t="s">
        <v>1362</v>
      </c>
      <c r="F201" s="180" t="str">
        <f t="shared" si="17"/>
        <v>72101-25.3</v>
      </c>
      <c r="G201" s="182" t="str">
        <f t="shared" si="18"/>
        <v>AG -3--AC -8</v>
      </c>
      <c r="H201" s="181">
        <v>3</v>
      </c>
      <c r="I201" s="181">
        <v>8</v>
      </c>
      <c r="J201" s="183" t="str">
        <f t="shared" si="20"/>
        <v xml:space="preserve">CT- - M- </v>
      </c>
      <c r="K201" s="181" t="s">
        <v>695</v>
      </c>
      <c r="L201" s="181"/>
      <c r="M201" s="181" t="s">
        <v>705</v>
      </c>
      <c r="N201" s="181"/>
      <c r="O201" s="183" t="str">
        <f t="shared" si="21"/>
        <v xml:space="preserve">  </v>
      </c>
      <c r="P201" s="181"/>
      <c r="Q201" s="181"/>
      <c r="R201" s="183" t="str">
        <f t="shared" si="22"/>
        <v xml:space="preserve">F   </v>
      </c>
      <c r="S201" s="181" t="s">
        <v>557</v>
      </c>
      <c r="T201" s="181"/>
    </row>
    <row r="202" spans="1:20">
      <c r="A202" s="157" t="s">
        <v>1167</v>
      </c>
      <c r="B202" s="156" t="str">
        <f t="shared" si="19"/>
        <v>GRUPO DE POLITICA SECTORIALINFORMES DE GESTIÓN</v>
      </c>
      <c r="C202" s="159">
        <v>72101</v>
      </c>
      <c r="D202" s="159" t="s">
        <v>1198</v>
      </c>
      <c r="E202" s="163" t="s">
        <v>1366</v>
      </c>
      <c r="F202" s="180" t="str">
        <f t="shared" si="17"/>
        <v>72101-3.13</v>
      </c>
      <c r="G202" s="182" t="str">
        <f t="shared" si="18"/>
        <v>AG -3--AC -</v>
      </c>
      <c r="H202" s="181">
        <v>3</v>
      </c>
      <c r="I202" s="181"/>
      <c r="J202" s="183" t="str">
        <f t="shared" si="20"/>
        <v xml:space="preserve">- E- - </v>
      </c>
      <c r="K202" s="181"/>
      <c r="L202" s="181" t="s">
        <v>696</v>
      </c>
      <c r="M202" s="181"/>
      <c r="N202" s="181"/>
      <c r="O202" s="183" t="str">
        <f t="shared" si="21"/>
        <v xml:space="preserve">O  </v>
      </c>
      <c r="P202" s="181" t="s">
        <v>699</v>
      </c>
      <c r="Q202" s="181"/>
      <c r="R202" s="183" t="str">
        <f t="shared" si="22"/>
        <v xml:space="preserve">F   </v>
      </c>
      <c r="S202" s="181" t="s">
        <v>557</v>
      </c>
      <c r="T202" s="181"/>
    </row>
    <row r="203" spans="1:20" ht="22.5">
      <c r="A203" s="157" t="s">
        <v>1167</v>
      </c>
      <c r="B203" s="156" t="str">
        <f t="shared" si="19"/>
        <v>GRUPO DE POLITICA SECTORIALFORMULACIÓN DE POLITICAS E INSTRUMENTACIÓN NORMATIVA</v>
      </c>
      <c r="C203" s="159">
        <v>72101</v>
      </c>
      <c r="D203" s="159">
        <v>56</v>
      </c>
      <c r="E203" s="174" t="s">
        <v>1353</v>
      </c>
      <c r="F203" s="180" t="str">
        <f t="shared" ref="F203:F266" si="23">CONCATENATE(C203,"-",D203)</f>
        <v>72101-56</v>
      </c>
      <c r="G203" s="182" t="str">
        <f t="shared" si="18"/>
        <v>AG -3--AC -8</v>
      </c>
      <c r="H203" s="181">
        <v>3</v>
      </c>
      <c r="I203" s="181">
        <v>8</v>
      </c>
      <c r="J203" s="183" t="str">
        <f t="shared" si="20"/>
        <v xml:space="preserve">CT- - M- </v>
      </c>
      <c r="K203" s="181" t="s">
        <v>695</v>
      </c>
      <c r="L203" s="181"/>
      <c r="M203" s="181" t="s">
        <v>705</v>
      </c>
      <c r="N203" s="181"/>
      <c r="O203" s="183" t="str">
        <f t="shared" si="21"/>
        <v xml:space="preserve">O  </v>
      </c>
      <c r="P203" s="181" t="s">
        <v>699</v>
      </c>
      <c r="Q203" s="181"/>
      <c r="R203" s="183" t="str">
        <f t="shared" si="22"/>
        <v xml:space="preserve">   </v>
      </c>
      <c r="S203" s="181"/>
      <c r="T203" s="181"/>
    </row>
    <row r="204" spans="1:20">
      <c r="A204" s="157"/>
      <c r="B204" s="156" t="str">
        <f t="shared" si="19"/>
        <v/>
      </c>
      <c r="C204" s="159"/>
      <c r="D204" s="159"/>
      <c r="E204" s="174"/>
      <c r="F204" s="180" t="str">
        <f t="shared" si="23"/>
        <v>-</v>
      </c>
      <c r="G204" s="182" t="str">
        <f t="shared" si="18"/>
        <v>AG ---AC -</v>
      </c>
      <c r="H204" s="181"/>
      <c r="I204" s="181"/>
      <c r="J204" s="183" t="str">
        <f t="shared" si="20"/>
        <v xml:space="preserve">- - - </v>
      </c>
      <c r="K204" s="181"/>
      <c r="L204" s="181"/>
      <c r="M204" s="181"/>
      <c r="N204" s="181"/>
      <c r="O204" s="183" t="str">
        <f t="shared" si="21"/>
        <v xml:space="preserve">  </v>
      </c>
      <c r="P204" s="181"/>
      <c r="Q204" s="181"/>
      <c r="R204" s="183" t="str">
        <f t="shared" si="22"/>
        <v xml:space="preserve">   </v>
      </c>
      <c r="S204" s="181"/>
      <c r="T204" s="181"/>
    </row>
    <row r="205" spans="1:20" ht="22.5">
      <c r="A205" s="157" t="s">
        <v>1168</v>
      </c>
      <c r="B205" s="156" t="str">
        <f t="shared" si="19"/>
        <v>GRUPO DE MONITOREO DEL SISTEMA GENERAL DE PARTICIPACIONES DE AGUA POTABLE Y SANEASMIENTO BÁSICODERECHOS DE PETICIÓN</v>
      </c>
      <c r="C205" s="159">
        <v>72102</v>
      </c>
      <c r="D205" s="159">
        <v>21</v>
      </c>
      <c r="E205" s="174" t="s">
        <v>723</v>
      </c>
      <c r="F205" s="180" t="str">
        <f t="shared" si="23"/>
        <v>72102-21</v>
      </c>
      <c r="G205" s="182" t="str">
        <f t="shared" si="18"/>
        <v>AG -3--AC -18</v>
      </c>
      <c r="H205" s="181">
        <v>3</v>
      </c>
      <c r="I205" s="181">
        <v>18</v>
      </c>
      <c r="J205" s="183" t="str">
        <f t="shared" si="20"/>
        <v>- - M- S</v>
      </c>
      <c r="K205" s="181"/>
      <c r="L205" s="181"/>
      <c r="M205" s="181" t="s">
        <v>705</v>
      </c>
      <c r="N205" s="181" t="s">
        <v>698</v>
      </c>
      <c r="O205" s="183" t="str">
        <f t="shared" si="21"/>
        <v xml:space="preserve">O  </v>
      </c>
      <c r="P205" s="181" t="s">
        <v>699</v>
      </c>
      <c r="Q205" s="181"/>
      <c r="R205" s="183" t="str">
        <f t="shared" si="22"/>
        <v xml:space="preserve">F   </v>
      </c>
      <c r="S205" s="181" t="s">
        <v>557</v>
      </c>
      <c r="T205" s="181"/>
    </row>
    <row r="206" spans="1:20" ht="33.75">
      <c r="A206" s="157" t="s">
        <v>1168</v>
      </c>
      <c r="B206" s="156" t="str">
        <f t="shared" si="19"/>
        <v>GRUPO DE MONITOREO DEL SISTEMA GENERAL DE PARTICIPACIONES DE AGUA POTABLE Y SANEASMIENTO BÁSICOESTUDIOS TÉCNICOS PARA PROYECTOS NORMATIVOS</v>
      </c>
      <c r="C206" s="159">
        <v>72102</v>
      </c>
      <c r="D206" s="159" t="s">
        <v>1262</v>
      </c>
      <c r="E206" s="163" t="s">
        <v>1362</v>
      </c>
      <c r="F206" s="180" t="str">
        <f t="shared" si="23"/>
        <v>72102-25.3</v>
      </c>
      <c r="G206" s="182" t="str">
        <f t="shared" si="18"/>
        <v>AG -3--AC -8</v>
      </c>
      <c r="H206" s="181">
        <v>3</v>
      </c>
      <c r="I206" s="181">
        <v>8</v>
      </c>
      <c r="J206" s="183" t="str">
        <f t="shared" si="20"/>
        <v xml:space="preserve">CT- - M- </v>
      </c>
      <c r="K206" s="181" t="s">
        <v>695</v>
      </c>
      <c r="L206" s="181"/>
      <c r="M206" s="181" t="s">
        <v>705</v>
      </c>
      <c r="N206" s="181"/>
      <c r="O206" s="183" t="str">
        <f t="shared" si="21"/>
        <v xml:space="preserve">O  </v>
      </c>
      <c r="P206" s="181" t="s">
        <v>699</v>
      </c>
      <c r="Q206" s="181"/>
      <c r="R206" s="183" t="str">
        <f t="shared" si="22"/>
        <v xml:space="preserve">F   </v>
      </c>
      <c r="S206" s="181" t="s">
        <v>557</v>
      </c>
      <c r="T206" s="181"/>
    </row>
    <row r="207" spans="1:20" ht="33.75">
      <c r="A207" s="157" t="s">
        <v>1168</v>
      </c>
      <c r="B207" s="156" t="str">
        <f t="shared" si="19"/>
        <v>GRUPO DE MONITOREO DEL SISTEMA GENERAL DE PARTICIPACIONES DE AGUA POTABLE Y SANEASMIENTO BÁSICOINFORMES A ENTES DE CONTROL</v>
      </c>
      <c r="C207" s="159">
        <v>72102</v>
      </c>
      <c r="D207" s="159" t="s">
        <v>1205</v>
      </c>
      <c r="E207" s="163" t="s">
        <v>1363</v>
      </c>
      <c r="F207" s="180" t="str">
        <f t="shared" si="23"/>
        <v>72102-3.4</v>
      </c>
      <c r="G207" s="182" t="str">
        <f t="shared" si="18"/>
        <v>AG -3--AC -8</v>
      </c>
      <c r="H207" s="181">
        <v>3</v>
      </c>
      <c r="I207" s="181">
        <v>8</v>
      </c>
      <c r="J207" s="183" t="str">
        <f t="shared" si="20"/>
        <v xml:space="preserve">- E- - </v>
      </c>
      <c r="K207" s="181"/>
      <c r="L207" s="181" t="s">
        <v>696</v>
      </c>
      <c r="M207" s="181"/>
      <c r="N207" s="181"/>
      <c r="O207" s="183" t="str">
        <f t="shared" si="21"/>
        <v xml:space="preserve">O  </v>
      </c>
      <c r="P207" s="181" t="s">
        <v>699</v>
      </c>
      <c r="Q207" s="181"/>
      <c r="R207" s="183" t="str">
        <f t="shared" si="22"/>
        <v xml:space="preserve">F   </v>
      </c>
      <c r="S207" s="181" t="s">
        <v>557</v>
      </c>
      <c r="T207" s="181"/>
    </row>
    <row r="208" spans="1:20" ht="33.75">
      <c r="A208" s="157" t="s">
        <v>1168</v>
      </c>
      <c r="B208" s="156" t="str">
        <f t="shared" si="19"/>
        <v>GRUPO DE MONITOREO DEL SISTEMA GENERAL DE PARTICIPACIONES DE AGUA POTABLE Y SANEASMIENTO BÁSICOINFORMES DE ASISTENCIA TECNICA AL SISTEMA GENERAL DE PARTICIPACIÓN</v>
      </c>
      <c r="C208" s="159">
        <v>72102</v>
      </c>
      <c r="D208" s="159" t="s">
        <v>1272</v>
      </c>
      <c r="E208" s="163" t="s">
        <v>1473</v>
      </c>
      <c r="F208" s="180" t="str">
        <f t="shared" si="23"/>
        <v>72102-3.10</v>
      </c>
      <c r="G208" s="182" t="str">
        <f t="shared" si="18"/>
        <v>AG -4--AC -10</v>
      </c>
      <c r="H208" s="181">
        <v>4</v>
      </c>
      <c r="I208" s="181">
        <v>10</v>
      </c>
      <c r="J208" s="183" t="str">
        <f t="shared" si="20"/>
        <v xml:space="preserve">CT- - M- </v>
      </c>
      <c r="K208" s="181" t="s">
        <v>695</v>
      </c>
      <c r="L208" s="181"/>
      <c r="M208" s="181" t="s">
        <v>705</v>
      </c>
      <c r="N208" s="181"/>
      <c r="O208" s="183" t="str">
        <f t="shared" si="21"/>
        <v xml:space="preserve">O  </v>
      </c>
      <c r="P208" s="181" t="s">
        <v>699</v>
      </c>
      <c r="Q208" s="181"/>
      <c r="R208" s="183" t="str">
        <f t="shared" si="22"/>
        <v xml:space="preserve">F   </v>
      </c>
      <c r="S208" s="181" t="s">
        <v>557</v>
      </c>
      <c r="T208" s="181"/>
    </row>
    <row r="209" spans="1:20" ht="22.5">
      <c r="A209" s="157" t="s">
        <v>1168</v>
      </c>
      <c r="B209" s="156" t="str">
        <f t="shared" si="19"/>
        <v>GRUPO DE MONITOREO DEL SISTEMA GENERAL DE PARTICIPACIONES DE AGUA POTABLE Y SANEASMIENTO BÁSICOINFORMES DE GESTIÓN</v>
      </c>
      <c r="C209" s="159">
        <v>72102</v>
      </c>
      <c r="D209" s="159" t="s">
        <v>1198</v>
      </c>
      <c r="E209" s="163" t="s">
        <v>1366</v>
      </c>
      <c r="F209" s="180" t="str">
        <f t="shared" si="23"/>
        <v>72102-3.13</v>
      </c>
      <c r="G209" s="182" t="str">
        <f t="shared" si="18"/>
        <v>AG -3--AC -</v>
      </c>
      <c r="H209" s="181">
        <v>3</v>
      </c>
      <c r="I209" s="181"/>
      <c r="J209" s="183" t="str">
        <f t="shared" si="20"/>
        <v xml:space="preserve">- E- - </v>
      </c>
      <c r="K209" s="181"/>
      <c r="L209" s="181" t="s">
        <v>696</v>
      </c>
      <c r="M209" s="181"/>
      <c r="N209" s="181"/>
      <c r="O209" s="183" t="str">
        <f t="shared" si="21"/>
        <v xml:space="preserve">O  </v>
      </c>
      <c r="P209" s="181" t="s">
        <v>699</v>
      </c>
      <c r="Q209" s="181"/>
      <c r="R209" s="183" t="str">
        <f t="shared" si="22"/>
        <v xml:space="preserve">F   </v>
      </c>
      <c r="S209" s="181" t="s">
        <v>557</v>
      </c>
      <c r="T209" s="181"/>
    </row>
    <row r="210" spans="1:20" ht="45">
      <c r="A210" s="157" t="s">
        <v>1168</v>
      </c>
      <c r="B210" s="156" t="str">
        <f t="shared" si="19"/>
        <v>GRUPO DE MONITOREO DEL SISTEMA GENERAL DE PARTICIPACIONES DE AGUA POTABLE Y SANEASMIENTO BÁSICOINFORMES DEL SISTEMA GENERAL DE PARTICIPACIÓN DE AGUA POTABLE Y SANEAMIENTO BÁSICO</v>
      </c>
      <c r="C210" s="159">
        <v>72102</v>
      </c>
      <c r="D210" s="159" t="s">
        <v>1273</v>
      </c>
      <c r="E210" s="163" t="s">
        <v>1474</v>
      </c>
      <c r="F210" s="180" t="str">
        <f t="shared" si="23"/>
        <v>72102-3.17</v>
      </c>
      <c r="G210" s="182" t="str">
        <f t="shared" si="18"/>
        <v>AG -3--AC -8</v>
      </c>
      <c r="H210" s="181">
        <v>3</v>
      </c>
      <c r="I210" s="181">
        <v>8</v>
      </c>
      <c r="J210" s="183" t="str">
        <f t="shared" si="20"/>
        <v xml:space="preserve">CT- - M- </v>
      </c>
      <c r="K210" s="181" t="s">
        <v>695</v>
      </c>
      <c r="L210" s="181"/>
      <c r="M210" s="181" t="s">
        <v>705</v>
      </c>
      <c r="N210" s="181"/>
      <c r="O210" s="183" t="str">
        <f t="shared" si="21"/>
        <v xml:space="preserve">  </v>
      </c>
      <c r="P210" s="181"/>
      <c r="Q210" s="181"/>
      <c r="R210" s="183" t="str">
        <f t="shared" si="22"/>
        <v xml:space="preserve">F   </v>
      </c>
      <c r="S210" s="181" t="s">
        <v>557</v>
      </c>
      <c r="T210" s="181"/>
    </row>
    <row r="211" spans="1:20" ht="33.75">
      <c r="A211" s="157" t="s">
        <v>1168</v>
      </c>
      <c r="B211" s="156" t="str">
        <f t="shared" si="19"/>
        <v>GRUPO DE MONITOREO DEL SISTEMA GENERAL DE PARTICIPACIONES DE AGUA POTABLE Y SANEASMIENTO BÁSICOPROGRAMA DE CAPACITACIÓN SISTEMA GENERAL DE PARTICIPACIÓN</v>
      </c>
      <c r="C211" s="159">
        <v>72102</v>
      </c>
      <c r="D211" s="159" t="s">
        <v>1274</v>
      </c>
      <c r="E211" s="163" t="s">
        <v>1475</v>
      </c>
      <c r="F211" s="180" t="str">
        <f t="shared" si="23"/>
        <v>72102-51.2</v>
      </c>
      <c r="G211" s="182" t="str">
        <f t="shared" si="18"/>
        <v>AG -3--AC -8</v>
      </c>
      <c r="H211" s="181">
        <v>3</v>
      </c>
      <c r="I211" s="181">
        <v>8</v>
      </c>
      <c r="J211" s="183" t="str">
        <f t="shared" si="20"/>
        <v xml:space="preserve">CT- - M- </v>
      </c>
      <c r="K211" s="181" t="s">
        <v>695</v>
      </c>
      <c r="L211" s="181"/>
      <c r="M211" s="181" t="s">
        <v>705</v>
      </c>
      <c r="N211" s="181"/>
      <c r="O211" s="183" t="str">
        <f t="shared" si="21"/>
        <v xml:space="preserve">O  </v>
      </c>
      <c r="P211" s="181" t="s">
        <v>699</v>
      </c>
      <c r="Q211" s="181"/>
      <c r="R211" s="183" t="str">
        <f t="shared" si="22"/>
        <v xml:space="preserve">F   </v>
      </c>
      <c r="S211" s="181" t="s">
        <v>557</v>
      </c>
      <c r="T211" s="181"/>
    </row>
    <row r="212" spans="1:20" ht="33.75">
      <c r="A212" s="157" t="s">
        <v>1168</v>
      </c>
      <c r="B212" s="156" t="str">
        <f t="shared" si="19"/>
        <v>GRUPO DE MONITOREO DEL SISTEMA GENERAL DE PARTICIPACIONES DE AGUA POTABLE Y SANEASMIENTO BÁSICO PROYECTO DE PARTICIPACIÓN DE AGUA POTABLE Y SANEAMIENTO BÁSICO</v>
      </c>
      <c r="C212" s="159">
        <v>72102</v>
      </c>
      <c r="D212" s="159" t="s">
        <v>1275</v>
      </c>
      <c r="E212" s="163" t="s">
        <v>1476</v>
      </c>
      <c r="F212" s="180" t="str">
        <f t="shared" si="23"/>
        <v>72102-26.1</v>
      </c>
      <c r="G212" s="182" t="str">
        <f t="shared" si="18"/>
        <v>AG -3--AC -8</v>
      </c>
      <c r="H212" s="181">
        <v>3</v>
      </c>
      <c r="I212" s="181">
        <v>8</v>
      </c>
      <c r="J212" s="183" t="str">
        <f t="shared" si="20"/>
        <v>- - M- S</v>
      </c>
      <c r="K212" s="181"/>
      <c r="L212" s="181"/>
      <c r="M212" s="181" t="s">
        <v>705</v>
      </c>
      <c r="N212" s="181" t="s">
        <v>698</v>
      </c>
      <c r="O212" s="183" t="str">
        <f t="shared" si="21"/>
        <v xml:space="preserve">  </v>
      </c>
      <c r="P212" s="181"/>
      <c r="Q212" s="181"/>
      <c r="R212" s="183" t="str">
        <f t="shared" si="22"/>
        <v xml:space="preserve">F   </v>
      </c>
      <c r="S212" s="181" t="s">
        <v>557</v>
      </c>
      <c r="T212" s="181"/>
    </row>
    <row r="213" spans="1:20">
      <c r="A213" s="157"/>
      <c r="B213" s="156" t="str">
        <f t="shared" si="19"/>
        <v/>
      </c>
      <c r="C213" s="159"/>
      <c r="D213" s="159"/>
      <c r="E213" s="174"/>
      <c r="F213" s="180" t="str">
        <f t="shared" si="23"/>
        <v>-</v>
      </c>
      <c r="G213" s="182" t="str">
        <f t="shared" si="18"/>
        <v>AG ---AC -</v>
      </c>
      <c r="H213" s="181"/>
      <c r="I213" s="181"/>
      <c r="J213" s="183" t="str">
        <f t="shared" si="20"/>
        <v xml:space="preserve">- - - </v>
      </c>
      <c r="K213" s="181"/>
      <c r="L213" s="181"/>
      <c r="M213" s="181"/>
      <c r="N213" s="181"/>
      <c r="O213" s="183" t="str">
        <f t="shared" si="21"/>
        <v xml:space="preserve">  </v>
      </c>
      <c r="P213" s="181"/>
      <c r="Q213" s="181"/>
      <c r="R213" s="183" t="str">
        <f t="shared" si="22"/>
        <v xml:space="preserve">   </v>
      </c>
      <c r="S213" s="181"/>
      <c r="T213" s="181"/>
    </row>
    <row r="214" spans="1:20">
      <c r="A214" s="157" t="s">
        <v>1169</v>
      </c>
      <c r="B214" s="156" t="str">
        <f t="shared" si="19"/>
        <v>GRUPO DE DESARROLLO SOSTENIBLEDERECHOS DE PETICIÓN</v>
      </c>
      <c r="C214" s="159">
        <v>72103</v>
      </c>
      <c r="D214" s="159">
        <v>21</v>
      </c>
      <c r="E214" s="174" t="s">
        <v>723</v>
      </c>
      <c r="F214" s="180" t="str">
        <f t="shared" si="23"/>
        <v>72103-21</v>
      </c>
      <c r="G214" s="182" t="str">
        <f t="shared" si="18"/>
        <v>AG -3--AC -18</v>
      </c>
      <c r="H214" s="181">
        <v>3</v>
      </c>
      <c r="I214" s="181">
        <v>18</v>
      </c>
      <c r="J214" s="183" t="str">
        <f t="shared" si="20"/>
        <v>- - M- S</v>
      </c>
      <c r="K214" s="181"/>
      <c r="L214" s="181"/>
      <c r="M214" s="181" t="s">
        <v>705</v>
      </c>
      <c r="N214" s="181" t="s">
        <v>698</v>
      </c>
      <c r="O214" s="183" t="str">
        <f t="shared" si="21"/>
        <v xml:space="preserve">O  </v>
      </c>
      <c r="P214" s="181" t="s">
        <v>699</v>
      </c>
      <c r="Q214" s="181"/>
      <c r="R214" s="183" t="str">
        <f t="shared" si="22"/>
        <v xml:space="preserve">F   </v>
      </c>
      <c r="S214" s="181" t="s">
        <v>557</v>
      </c>
      <c r="T214" s="181"/>
    </row>
    <row r="215" spans="1:20">
      <c r="A215" s="157" t="s">
        <v>1169</v>
      </c>
      <c r="B215" s="156" t="str">
        <f t="shared" si="19"/>
        <v>GRUPO DE DESARROLLO SOSTENIBLEINFORMES DE GESTIÓN</v>
      </c>
      <c r="C215" s="159">
        <v>72103</v>
      </c>
      <c r="D215" s="159" t="s">
        <v>1198</v>
      </c>
      <c r="E215" s="163" t="s">
        <v>1366</v>
      </c>
      <c r="F215" s="180" t="str">
        <f t="shared" si="23"/>
        <v>72103-3.13</v>
      </c>
      <c r="G215" s="182" t="str">
        <f t="shared" si="18"/>
        <v>AG -3--AC -</v>
      </c>
      <c r="H215" s="181">
        <v>3</v>
      </c>
      <c r="I215" s="181"/>
      <c r="J215" s="183" t="str">
        <f t="shared" si="20"/>
        <v xml:space="preserve">- E- - </v>
      </c>
      <c r="K215" s="181"/>
      <c r="L215" s="181" t="s">
        <v>696</v>
      </c>
      <c r="M215" s="181"/>
      <c r="N215" s="181"/>
      <c r="O215" s="183" t="str">
        <f t="shared" si="21"/>
        <v xml:space="preserve">  </v>
      </c>
      <c r="P215" s="181"/>
      <c r="Q215" s="181"/>
      <c r="R215" s="183" t="str">
        <f t="shared" si="22"/>
        <v xml:space="preserve">F   </v>
      </c>
      <c r="S215" s="181" t="s">
        <v>557</v>
      </c>
      <c r="T215" s="181"/>
    </row>
    <row r="216" spans="1:20" ht="22.5">
      <c r="A216" s="157" t="s">
        <v>1169</v>
      </c>
      <c r="B216" s="156" t="str">
        <f t="shared" si="19"/>
        <v>GRUPO DE DESARROLLO SOSTENIBLEPLAN INTEGRAL DE GESTIÓN DE 
DE CAMBIO CLIMÁTICO SECTORIAL</v>
      </c>
      <c r="C216" s="159">
        <v>72103</v>
      </c>
      <c r="D216" s="159" t="s">
        <v>1276</v>
      </c>
      <c r="E216" s="163" t="s">
        <v>1477</v>
      </c>
      <c r="F216" s="180" t="str">
        <f t="shared" si="23"/>
        <v>72103-43.6</v>
      </c>
      <c r="G216" s="182" t="str">
        <f t="shared" si="18"/>
        <v>AG -4--AC -8</v>
      </c>
      <c r="H216" s="181">
        <v>4</v>
      </c>
      <c r="I216" s="181">
        <v>8</v>
      </c>
      <c r="J216" s="183" t="str">
        <f t="shared" si="20"/>
        <v xml:space="preserve">CT- - M- </v>
      </c>
      <c r="K216" s="181" t="s">
        <v>695</v>
      </c>
      <c r="L216" s="181"/>
      <c r="M216" s="181" t="s">
        <v>705</v>
      </c>
      <c r="N216" s="181"/>
      <c r="O216" s="183" t="str">
        <f t="shared" si="21"/>
        <v xml:space="preserve">O  </v>
      </c>
      <c r="P216" s="181" t="s">
        <v>699</v>
      </c>
      <c r="Q216" s="181"/>
      <c r="R216" s="183" t="str">
        <f t="shared" si="22"/>
        <v xml:space="preserve">F   </v>
      </c>
      <c r="S216" s="181" t="s">
        <v>557</v>
      </c>
      <c r="T216" s="181"/>
    </row>
    <row r="217" spans="1:20" ht="22.5">
      <c r="A217" s="157" t="s">
        <v>1169</v>
      </c>
      <c r="B217" s="156" t="str">
        <f t="shared" si="19"/>
        <v>GRUPO DE DESARROLLO SOSTENIBLEINFORMES DE ASISTENCIA TÉCNICA A PROGRAMAS DE GESTIÓN DEL RIESGO</v>
      </c>
      <c r="C217" s="159">
        <v>72103</v>
      </c>
      <c r="D217" s="159" t="s">
        <v>1277</v>
      </c>
      <c r="E217" s="163" t="s">
        <v>1478</v>
      </c>
      <c r="F217" s="180" t="str">
        <f t="shared" si="23"/>
        <v>72103-3.9</v>
      </c>
      <c r="G217" s="182" t="str">
        <f t="shared" si="18"/>
        <v>AG -4--AC -8</v>
      </c>
      <c r="H217" s="181">
        <v>4</v>
      </c>
      <c r="I217" s="181">
        <v>8</v>
      </c>
      <c r="J217" s="183" t="str">
        <f t="shared" si="20"/>
        <v xml:space="preserve">CT- - M- </v>
      </c>
      <c r="K217" s="181" t="s">
        <v>695</v>
      </c>
      <c r="L217" s="181"/>
      <c r="M217" s="181" t="s">
        <v>705</v>
      </c>
      <c r="N217" s="181"/>
      <c r="O217" s="183" t="str">
        <f t="shared" si="21"/>
        <v xml:space="preserve">O  </v>
      </c>
      <c r="P217" s="181" t="s">
        <v>699</v>
      </c>
      <c r="Q217" s="181"/>
      <c r="R217" s="183" t="str">
        <f t="shared" si="22"/>
        <v xml:space="preserve">F   </v>
      </c>
      <c r="S217" s="181" t="s">
        <v>557</v>
      </c>
      <c r="T217" s="181"/>
    </row>
    <row r="218" spans="1:20" ht="22.5">
      <c r="A218" s="157" t="s">
        <v>1169</v>
      </c>
      <c r="B218" s="156" t="str">
        <f t="shared" si="19"/>
        <v>GRUPO DE DESARROLLO SOSTENIBLEPROGRAMAS ATENCIÓN DE EMERGENCIAS</v>
      </c>
      <c r="C218" s="159">
        <v>72103</v>
      </c>
      <c r="D218" s="159" t="s">
        <v>1278</v>
      </c>
      <c r="E218" s="163" t="s">
        <v>1479</v>
      </c>
      <c r="F218" s="180" t="str">
        <f t="shared" si="23"/>
        <v>72103-51.5</v>
      </c>
      <c r="G218" s="182" t="str">
        <f t="shared" si="18"/>
        <v>AG -4--AC -8</v>
      </c>
      <c r="H218" s="181">
        <v>4</v>
      </c>
      <c r="I218" s="181">
        <v>8</v>
      </c>
      <c r="J218" s="183" t="str">
        <f t="shared" si="20"/>
        <v xml:space="preserve">CT- - M- </v>
      </c>
      <c r="K218" s="181" t="s">
        <v>695</v>
      </c>
      <c r="L218" s="181"/>
      <c r="M218" s="181" t="s">
        <v>705</v>
      </c>
      <c r="N218" s="181"/>
      <c r="O218" s="183" t="str">
        <f t="shared" si="21"/>
        <v xml:space="preserve">  </v>
      </c>
      <c r="P218" s="181"/>
      <c r="Q218" s="181"/>
      <c r="R218" s="183" t="str">
        <f t="shared" si="22"/>
        <v xml:space="preserve">F   </v>
      </c>
      <c r="S218" s="181" t="s">
        <v>557</v>
      </c>
      <c r="T218" s="181"/>
    </row>
    <row r="219" spans="1:20" ht="22.5">
      <c r="A219" s="157" t="s">
        <v>1169</v>
      </c>
      <c r="B219" s="156" t="str">
        <f t="shared" si="19"/>
        <v>GRUPO DE DESARROLLO SOSTENIBLEPROGRAMAS DE AGUA SUBTERRÁNEA</v>
      </c>
      <c r="C219" s="159">
        <v>72103</v>
      </c>
      <c r="D219" s="159" t="s">
        <v>1279</v>
      </c>
      <c r="E219" s="163" t="s">
        <v>1480</v>
      </c>
      <c r="F219" s="180" t="str">
        <f t="shared" si="23"/>
        <v>72103-51.7</v>
      </c>
      <c r="G219" s="182" t="str">
        <f t="shared" si="18"/>
        <v>AG -4--AC -8</v>
      </c>
      <c r="H219" s="181">
        <v>4</v>
      </c>
      <c r="I219" s="181">
        <v>8</v>
      </c>
      <c r="J219" s="183" t="str">
        <f t="shared" si="20"/>
        <v xml:space="preserve">CT- - M- </v>
      </c>
      <c r="K219" s="181" t="s">
        <v>695</v>
      </c>
      <c r="L219" s="181"/>
      <c r="M219" s="181" t="s">
        <v>705</v>
      </c>
      <c r="N219" s="181"/>
      <c r="O219" s="183" t="str">
        <f t="shared" si="21"/>
        <v xml:space="preserve">O  </v>
      </c>
      <c r="P219" s="181" t="s">
        <v>699</v>
      </c>
      <c r="Q219" s="181"/>
      <c r="R219" s="183" t="str">
        <f t="shared" si="22"/>
        <v xml:space="preserve">F   </v>
      </c>
      <c r="S219" s="181" t="s">
        <v>557</v>
      </c>
      <c r="T219" s="181"/>
    </row>
    <row r="220" spans="1:20" ht="22.5">
      <c r="A220" s="157" t="s">
        <v>1169</v>
      </c>
      <c r="B220" s="156" t="str">
        <f t="shared" si="19"/>
        <v>GRUPO DE DESARROLLO SOSTENIBLEPROGRAMAS DE AHORRO USO EFICIENTE DEL AGUA</v>
      </c>
      <c r="C220" s="159">
        <v>72103</v>
      </c>
      <c r="D220" s="159" t="s">
        <v>1280</v>
      </c>
      <c r="E220" s="163" t="s">
        <v>1481</v>
      </c>
      <c r="F220" s="180" t="str">
        <f t="shared" si="23"/>
        <v>72103-51.8</v>
      </c>
      <c r="G220" s="182" t="str">
        <f t="shared" si="18"/>
        <v>AG -4--AC -8</v>
      </c>
      <c r="H220" s="181">
        <v>4</v>
      </c>
      <c r="I220" s="181">
        <v>8</v>
      </c>
      <c r="J220" s="183" t="str">
        <f t="shared" si="20"/>
        <v xml:space="preserve">CT- - M- </v>
      </c>
      <c r="K220" s="181" t="s">
        <v>695</v>
      </c>
      <c r="L220" s="181"/>
      <c r="M220" s="181" t="s">
        <v>705</v>
      </c>
      <c r="N220" s="181"/>
      <c r="O220" s="183" t="str">
        <f t="shared" si="21"/>
        <v xml:space="preserve">  </v>
      </c>
      <c r="P220" s="181"/>
      <c r="Q220" s="181"/>
      <c r="R220" s="183" t="str">
        <f t="shared" si="22"/>
        <v xml:space="preserve">F   </v>
      </c>
      <c r="S220" s="181" t="s">
        <v>557</v>
      </c>
      <c r="T220" s="181"/>
    </row>
    <row r="221" spans="1:20" ht="22.5">
      <c r="A221" s="157" t="s">
        <v>1169</v>
      </c>
      <c r="B221" s="156" t="str">
        <f t="shared" si="19"/>
        <v>GRUPO DE DESARROLLO SOSTENIBLEPROGRAMAS DE CALIDAD DEL AGUA</v>
      </c>
      <c r="C221" s="159">
        <v>72103</v>
      </c>
      <c r="D221" s="159" t="s">
        <v>775</v>
      </c>
      <c r="E221" s="163" t="s">
        <v>1482</v>
      </c>
      <c r="F221" s="180" t="str">
        <f t="shared" si="23"/>
        <v>72103-51.10</v>
      </c>
      <c r="G221" s="182" t="str">
        <f t="shared" si="18"/>
        <v>AG -4--AC -8</v>
      </c>
      <c r="H221" s="181">
        <v>4</v>
      </c>
      <c r="I221" s="181">
        <v>8</v>
      </c>
      <c r="J221" s="183" t="str">
        <f t="shared" si="20"/>
        <v xml:space="preserve">CT- - M- </v>
      </c>
      <c r="K221" s="181" t="s">
        <v>695</v>
      </c>
      <c r="L221" s="181"/>
      <c r="M221" s="181" t="s">
        <v>705</v>
      </c>
      <c r="N221" s="181"/>
      <c r="O221" s="183" t="str">
        <f t="shared" si="21"/>
        <v xml:space="preserve">O  </v>
      </c>
      <c r="P221" s="181" t="s">
        <v>699</v>
      </c>
      <c r="Q221" s="181"/>
      <c r="R221" s="183" t="str">
        <f t="shared" si="22"/>
        <v xml:space="preserve">F   </v>
      </c>
      <c r="S221" s="181" t="s">
        <v>557</v>
      </c>
      <c r="T221" s="181"/>
    </row>
    <row r="222" spans="1:20" ht="22.5">
      <c r="A222" s="157" t="s">
        <v>1169</v>
      </c>
      <c r="B222" s="156" t="str">
        <f t="shared" si="19"/>
        <v>GRUPO DE DESARROLLO SOSTENIBLEPROGRAMAS DE CENTRO URBANO DEL AGUA</v>
      </c>
      <c r="C222" s="159">
        <v>72103</v>
      </c>
      <c r="D222" s="159" t="s">
        <v>776</v>
      </c>
      <c r="E222" s="163" t="s">
        <v>1483</v>
      </c>
      <c r="F222" s="180" t="str">
        <f t="shared" si="23"/>
        <v>72103-51.11</v>
      </c>
      <c r="G222" s="182" t="str">
        <f t="shared" si="18"/>
        <v>AG -4--AC -8</v>
      </c>
      <c r="H222" s="181">
        <v>4</v>
      </c>
      <c r="I222" s="181">
        <v>8</v>
      </c>
      <c r="J222" s="183" t="str">
        <f t="shared" si="20"/>
        <v xml:space="preserve">CT- - M- </v>
      </c>
      <c r="K222" s="181" t="s">
        <v>695</v>
      </c>
      <c r="L222" s="181"/>
      <c r="M222" s="181" t="s">
        <v>705</v>
      </c>
      <c r="N222" s="181"/>
      <c r="O222" s="183" t="str">
        <f t="shared" si="21"/>
        <v xml:space="preserve">O  </v>
      </c>
      <c r="P222" s="181" t="s">
        <v>699</v>
      </c>
      <c r="Q222" s="181"/>
      <c r="R222" s="183" t="str">
        <f t="shared" si="22"/>
        <v xml:space="preserve">F   </v>
      </c>
      <c r="S222" s="181" t="s">
        <v>557</v>
      </c>
      <c r="T222" s="181"/>
    </row>
    <row r="223" spans="1:20" ht="22.5">
      <c r="A223" s="157" t="s">
        <v>1169</v>
      </c>
      <c r="B223" s="156" t="str">
        <f t="shared" si="19"/>
        <v>GRUPO DE DESARROLLO SOSTENIBLEPROGRAMAS DE RESIDUOS SOLIDOS</v>
      </c>
      <c r="C223" s="159">
        <v>72103</v>
      </c>
      <c r="D223" s="159" t="s">
        <v>679</v>
      </c>
      <c r="E223" s="163" t="s">
        <v>1484</v>
      </c>
      <c r="F223" s="180" t="str">
        <f t="shared" si="23"/>
        <v>72103-51.13</v>
      </c>
      <c r="G223" s="182" t="str">
        <f t="shared" si="18"/>
        <v>AG -4--AC -8</v>
      </c>
      <c r="H223" s="181">
        <v>4</v>
      </c>
      <c r="I223" s="181">
        <v>8</v>
      </c>
      <c r="J223" s="183" t="str">
        <f t="shared" si="20"/>
        <v xml:space="preserve">CT- - M- </v>
      </c>
      <c r="K223" s="181" t="s">
        <v>695</v>
      </c>
      <c r="L223" s="181"/>
      <c r="M223" s="181" t="s">
        <v>705</v>
      </c>
      <c r="N223" s="181"/>
      <c r="O223" s="183" t="str">
        <f t="shared" si="21"/>
        <v xml:space="preserve">O  </v>
      </c>
      <c r="P223" s="181" t="s">
        <v>699</v>
      </c>
      <c r="Q223" s="181"/>
      <c r="R223" s="183" t="str">
        <f t="shared" si="22"/>
        <v xml:space="preserve">F   </v>
      </c>
      <c r="S223" s="181" t="s">
        <v>557</v>
      </c>
      <c r="T223" s="181"/>
    </row>
    <row r="224" spans="1:20" ht="33.75">
      <c r="A224" s="157" t="s">
        <v>1169</v>
      </c>
      <c r="B224" s="156" t="str">
        <f t="shared" si="19"/>
        <v>GRUPO DE DESARROLLO SOSTENIBLEPROGRAMAS DE SANEAMIENTO Y MANEJO DE VERTIMIENTOS Y CUENCAS HIDROGRÁFICAS CONTAMINADAS (SAVER)</v>
      </c>
      <c r="C224" s="159">
        <v>72103</v>
      </c>
      <c r="D224" s="159" t="s">
        <v>911</v>
      </c>
      <c r="E224" s="163" t="s">
        <v>1485</v>
      </c>
      <c r="F224" s="180" t="str">
        <f t="shared" si="23"/>
        <v>72103-51.14</v>
      </c>
      <c r="G224" s="182" t="str">
        <f t="shared" si="18"/>
        <v>AG -4--AC -8</v>
      </c>
      <c r="H224" s="181">
        <v>4</v>
      </c>
      <c r="I224" s="181">
        <v>8</v>
      </c>
      <c r="J224" s="183" t="str">
        <f t="shared" si="20"/>
        <v xml:space="preserve">CT- - M- </v>
      </c>
      <c r="K224" s="181" t="s">
        <v>695</v>
      </c>
      <c r="L224" s="181"/>
      <c r="M224" s="181" t="s">
        <v>705</v>
      </c>
      <c r="N224" s="181"/>
      <c r="O224" s="183" t="str">
        <f t="shared" si="21"/>
        <v xml:space="preserve">  </v>
      </c>
      <c r="P224" s="181"/>
      <c r="Q224" s="181"/>
      <c r="R224" s="183" t="str">
        <f t="shared" si="22"/>
        <v xml:space="preserve">F   </v>
      </c>
      <c r="S224" s="181" t="s">
        <v>557</v>
      </c>
      <c r="T224" s="181"/>
    </row>
    <row r="225" spans="1:20">
      <c r="A225" s="157"/>
      <c r="B225" s="156" t="str">
        <f t="shared" si="19"/>
        <v/>
      </c>
      <c r="C225" s="159"/>
      <c r="D225" s="159"/>
      <c r="E225" s="174"/>
      <c r="F225" s="180" t="str">
        <f t="shared" si="23"/>
        <v>-</v>
      </c>
      <c r="G225" s="182" t="str">
        <f t="shared" si="18"/>
        <v>AG ---AC -</v>
      </c>
      <c r="H225" s="181"/>
      <c r="I225" s="181"/>
      <c r="J225" s="183" t="str">
        <f t="shared" si="20"/>
        <v xml:space="preserve">- - - </v>
      </c>
      <c r="K225" s="181"/>
      <c r="L225" s="181"/>
      <c r="M225" s="181"/>
      <c r="N225" s="181"/>
      <c r="O225" s="183" t="str">
        <f t="shared" si="21"/>
        <v xml:space="preserve">O  </v>
      </c>
      <c r="P225" s="181" t="s">
        <v>699</v>
      </c>
      <c r="Q225" s="181"/>
      <c r="R225" s="183" t="str">
        <f t="shared" si="22"/>
        <v xml:space="preserve">   </v>
      </c>
      <c r="S225" s="181"/>
      <c r="T225" s="181"/>
    </row>
    <row r="226" spans="1:20">
      <c r="A226" s="157" t="s">
        <v>1170</v>
      </c>
      <c r="B226" s="156" t="str">
        <f t="shared" si="19"/>
        <v>DIRECCIÓN DE PROGRAMASDERECHOS DE PETICIÓN</v>
      </c>
      <c r="C226" s="159">
        <v>72200</v>
      </c>
      <c r="D226" s="159">
        <v>21</v>
      </c>
      <c r="E226" s="174" t="s">
        <v>723</v>
      </c>
      <c r="F226" s="180" t="str">
        <f t="shared" si="23"/>
        <v>72200-21</v>
      </c>
      <c r="G226" s="182" t="str">
        <f t="shared" si="18"/>
        <v>AG -3--AC -18</v>
      </c>
      <c r="H226" s="181">
        <v>3</v>
      </c>
      <c r="I226" s="181">
        <v>18</v>
      </c>
      <c r="J226" s="183" t="str">
        <f t="shared" si="20"/>
        <v>- - M- S</v>
      </c>
      <c r="K226" s="181"/>
      <c r="L226" s="181"/>
      <c r="M226" s="181" t="s">
        <v>705</v>
      </c>
      <c r="N226" s="181" t="s">
        <v>698</v>
      </c>
      <c r="O226" s="183" t="str">
        <f t="shared" si="21"/>
        <v xml:space="preserve">  </v>
      </c>
      <c r="P226" s="181"/>
      <c r="Q226" s="181"/>
      <c r="R226" s="183" t="str">
        <f t="shared" si="22"/>
        <v xml:space="preserve">F   </v>
      </c>
      <c r="S226" s="181" t="s">
        <v>557</v>
      </c>
      <c r="T226" s="181"/>
    </row>
    <row r="227" spans="1:20">
      <c r="A227" s="157" t="s">
        <v>1170</v>
      </c>
      <c r="B227" s="156" t="str">
        <f t="shared" si="19"/>
        <v>DIRECCIÓN DE PROGRAMASINFORMES A ENTES DE CONTROL</v>
      </c>
      <c r="C227" s="159">
        <v>72200</v>
      </c>
      <c r="D227" s="159" t="s">
        <v>1205</v>
      </c>
      <c r="E227" s="163" t="s">
        <v>1363</v>
      </c>
      <c r="F227" s="180" t="str">
        <f t="shared" si="23"/>
        <v>72200-3.4</v>
      </c>
      <c r="G227" s="182" t="str">
        <f t="shared" si="18"/>
        <v>AG -3--AC -8</v>
      </c>
      <c r="H227" s="181">
        <v>3</v>
      </c>
      <c r="I227" s="181">
        <v>8</v>
      </c>
      <c r="J227" s="183" t="str">
        <f t="shared" si="20"/>
        <v xml:space="preserve">- E- - </v>
      </c>
      <c r="K227" s="181"/>
      <c r="L227" s="181" t="s">
        <v>696</v>
      </c>
      <c r="M227" s="181"/>
      <c r="N227" s="181"/>
      <c r="O227" s="183" t="str">
        <f t="shared" si="21"/>
        <v xml:space="preserve">O  </v>
      </c>
      <c r="P227" s="181" t="s">
        <v>699</v>
      </c>
      <c r="Q227" s="181"/>
      <c r="R227" s="183" t="str">
        <f t="shared" si="22"/>
        <v xml:space="preserve">F   </v>
      </c>
      <c r="S227" s="181" t="s">
        <v>557</v>
      </c>
      <c r="T227" s="181"/>
    </row>
    <row r="228" spans="1:20" ht="22.5">
      <c r="A228" s="157" t="s">
        <v>1170</v>
      </c>
      <c r="B228" s="156" t="str">
        <f t="shared" si="19"/>
        <v>DIRECCIÓN DE PROGRAMASINFORMES AL PLAN NACIONAL DE DESARROLLO</v>
      </c>
      <c r="C228" s="159">
        <v>72200</v>
      </c>
      <c r="D228" s="159" t="s">
        <v>1281</v>
      </c>
      <c r="E228" s="163" t="s">
        <v>1486</v>
      </c>
      <c r="F228" s="180" t="str">
        <f t="shared" si="23"/>
        <v>72200-3.6</v>
      </c>
      <c r="G228" s="182" t="str">
        <f t="shared" si="18"/>
        <v>AG -3--AC -8</v>
      </c>
      <c r="H228" s="181">
        <v>3</v>
      </c>
      <c r="I228" s="181">
        <v>8</v>
      </c>
      <c r="J228" s="183" t="str">
        <f t="shared" si="20"/>
        <v xml:space="preserve">CT- - M- </v>
      </c>
      <c r="K228" s="181" t="s">
        <v>695</v>
      </c>
      <c r="L228" s="181"/>
      <c r="M228" s="181" t="s">
        <v>705</v>
      </c>
      <c r="N228" s="181"/>
      <c r="O228" s="183" t="str">
        <f t="shared" si="21"/>
        <v xml:space="preserve">  </v>
      </c>
      <c r="P228" s="181"/>
      <c r="Q228" s="181"/>
      <c r="R228" s="183" t="str">
        <f t="shared" si="22"/>
        <v xml:space="preserve">F   </v>
      </c>
      <c r="S228" s="181" t="s">
        <v>557</v>
      </c>
      <c r="T228" s="181"/>
    </row>
    <row r="229" spans="1:20">
      <c r="A229" s="157" t="s">
        <v>1170</v>
      </c>
      <c r="B229" s="156" t="str">
        <f t="shared" si="19"/>
        <v>DIRECCIÓN DE PROGRAMASINFORMES DE GESTIÓN</v>
      </c>
      <c r="C229" s="159">
        <v>72200</v>
      </c>
      <c r="D229" s="159" t="s">
        <v>1198</v>
      </c>
      <c r="E229" s="163" t="s">
        <v>1366</v>
      </c>
      <c r="F229" s="180" t="str">
        <f t="shared" si="23"/>
        <v>72200-3.13</v>
      </c>
      <c r="G229" s="182" t="str">
        <f t="shared" si="18"/>
        <v>AG -3--AC -</v>
      </c>
      <c r="H229" s="181">
        <v>3</v>
      </c>
      <c r="I229" s="181"/>
      <c r="J229" s="183" t="str">
        <f t="shared" si="20"/>
        <v xml:space="preserve">- E- - </v>
      </c>
      <c r="K229" s="181"/>
      <c r="L229" s="181" t="s">
        <v>696</v>
      </c>
      <c r="M229" s="181"/>
      <c r="N229" s="181"/>
      <c r="O229" s="183" t="str">
        <f t="shared" si="21"/>
        <v xml:space="preserve">O  </v>
      </c>
      <c r="P229" s="181" t="s">
        <v>699</v>
      </c>
      <c r="Q229" s="181"/>
      <c r="R229" s="183" t="str">
        <f t="shared" si="22"/>
        <v xml:space="preserve">F   </v>
      </c>
      <c r="S229" s="181" t="s">
        <v>557</v>
      </c>
      <c r="T229" s="181"/>
    </row>
    <row r="230" spans="1:20">
      <c r="A230" s="157"/>
      <c r="B230" s="156" t="str">
        <f t="shared" si="19"/>
        <v/>
      </c>
      <c r="C230" s="159"/>
      <c r="D230" s="159"/>
      <c r="E230" s="174"/>
      <c r="F230" s="180" t="str">
        <f t="shared" si="23"/>
        <v>-</v>
      </c>
      <c r="G230" s="182" t="str">
        <f t="shared" si="18"/>
        <v>AG ---AC -</v>
      </c>
      <c r="H230" s="181"/>
      <c r="I230" s="181"/>
      <c r="J230" s="183" t="str">
        <f t="shared" si="20"/>
        <v xml:space="preserve">- - - </v>
      </c>
      <c r="K230" s="181"/>
      <c r="L230" s="181"/>
      <c r="M230" s="181"/>
      <c r="N230" s="181"/>
      <c r="O230" s="183" t="str">
        <f t="shared" si="21"/>
        <v xml:space="preserve">  </v>
      </c>
      <c r="P230" s="181"/>
      <c r="Q230" s="181"/>
      <c r="R230" s="183" t="str">
        <f t="shared" si="22"/>
        <v xml:space="preserve">   </v>
      </c>
      <c r="S230" s="181"/>
      <c r="T230" s="181"/>
    </row>
    <row r="231" spans="1:20" ht="22.5">
      <c r="A231" s="157" t="s">
        <v>1171</v>
      </c>
      <c r="B231" s="156" t="str">
        <f t="shared" si="19"/>
        <v>SUBDIRECCIÓN DE ESTRUCTURACION DE PROGRAMASDERECHOS DE PETICIÓN</v>
      </c>
      <c r="C231" s="159">
        <v>72210</v>
      </c>
      <c r="D231" s="159">
        <v>21</v>
      </c>
      <c r="E231" s="174" t="s">
        <v>723</v>
      </c>
      <c r="F231" s="180" t="str">
        <f t="shared" si="23"/>
        <v>72210-21</v>
      </c>
      <c r="G231" s="182" t="str">
        <f t="shared" si="18"/>
        <v>AG -3--AC -18</v>
      </c>
      <c r="H231" s="181">
        <v>3</v>
      </c>
      <c r="I231" s="181">
        <v>18</v>
      </c>
      <c r="J231" s="183" t="str">
        <f t="shared" si="20"/>
        <v>- - M- S</v>
      </c>
      <c r="K231" s="181"/>
      <c r="L231" s="181"/>
      <c r="M231" s="181" t="s">
        <v>705</v>
      </c>
      <c r="N231" s="181" t="s">
        <v>698</v>
      </c>
      <c r="O231" s="183" t="str">
        <f t="shared" si="21"/>
        <v xml:space="preserve">O  </v>
      </c>
      <c r="P231" s="181" t="s">
        <v>699</v>
      </c>
      <c r="Q231" s="181"/>
      <c r="R231" s="183" t="str">
        <f t="shared" si="22"/>
        <v xml:space="preserve">F   </v>
      </c>
      <c r="S231" s="181" t="s">
        <v>557</v>
      </c>
      <c r="T231" s="181"/>
    </row>
    <row r="232" spans="1:20" ht="22.5">
      <c r="A232" s="157" t="s">
        <v>1171</v>
      </c>
      <c r="B232" s="156" t="str">
        <f t="shared" si="19"/>
        <v>SUBDIRECCIÓN DE ESTRUCTURACION DE PROGRAMASINFORMES A ENTES DE CONTROL</v>
      </c>
      <c r="C232" s="159">
        <v>72210</v>
      </c>
      <c r="D232" s="159" t="s">
        <v>1205</v>
      </c>
      <c r="E232" s="163" t="s">
        <v>1363</v>
      </c>
      <c r="F232" s="180" t="str">
        <f t="shared" si="23"/>
        <v>72210-3.4</v>
      </c>
      <c r="G232" s="182" t="str">
        <f t="shared" si="18"/>
        <v>AG -3--AC -8</v>
      </c>
      <c r="H232" s="181">
        <v>3</v>
      </c>
      <c r="I232" s="181">
        <v>8</v>
      </c>
      <c r="J232" s="183" t="str">
        <f t="shared" si="20"/>
        <v xml:space="preserve">- E- - </v>
      </c>
      <c r="K232" s="181"/>
      <c r="L232" s="181" t="s">
        <v>696</v>
      </c>
      <c r="M232" s="181"/>
      <c r="N232" s="181"/>
      <c r="O232" s="183" t="str">
        <f t="shared" si="21"/>
        <v xml:space="preserve">  </v>
      </c>
      <c r="P232" s="181"/>
      <c r="Q232" s="181"/>
      <c r="R232" s="183" t="str">
        <f t="shared" si="22"/>
        <v xml:space="preserve">F   </v>
      </c>
      <c r="S232" s="181" t="s">
        <v>557</v>
      </c>
      <c r="T232" s="181"/>
    </row>
    <row r="233" spans="1:20" ht="22.5">
      <c r="A233" s="157" t="s">
        <v>1171</v>
      </c>
      <c r="B233" s="156" t="str">
        <f t="shared" si="19"/>
        <v>SUBDIRECCIÓN DE ESTRUCTURACION DE PROGRAMASINFORMES DE GESTIÓN</v>
      </c>
      <c r="C233" s="159">
        <v>72210</v>
      </c>
      <c r="D233" s="159" t="s">
        <v>1198</v>
      </c>
      <c r="E233" s="163" t="s">
        <v>1366</v>
      </c>
      <c r="F233" s="180" t="str">
        <f t="shared" si="23"/>
        <v>72210-3.13</v>
      </c>
      <c r="G233" s="182" t="str">
        <f t="shared" si="18"/>
        <v>AG -3--AC -</v>
      </c>
      <c r="H233" s="181">
        <v>3</v>
      </c>
      <c r="I233" s="181"/>
      <c r="J233" s="183" t="str">
        <f t="shared" si="20"/>
        <v xml:space="preserve">- E- - </v>
      </c>
      <c r="K233" s="181"/>
      <c r="L233" s="181" t="s">
        <v>696</v>
      </c>
      <c r="M233" s="181"/>
      <c r="N233" s="181"/>
      <c r="O233" s="183" t="str">
        <f t="shared" si="21"/>
        <v xml:space="preserve">O  </v>
      </c>
      <c r="P233" s="181" t="s">
        <v>699</v>
      </c>
      <c r="Q233" s="181"/>
      <c r="R233" s="183" t="str">
        <f t="shared" si="22"/>
        <v xml:space="preserve">F   </v>
      </c>
      <c r="S233" s="181" t="s">
        <v>557</v>
      </c>
      <c r="T233" s="181"/>
    </row>
    <row r="234" spans="1:20" ht="22.5">
      <c r="A234" s="157" t="s">
        <v>1171</v>
      </c>
      <c r="B234" s="156" t="str">
        <f t="shared" si="19"/>
        <v>SUBDIRECCIÓN DE ESTRUCTURACION DE PROGRAMASPLANES DEPARTAMENTAL DE AGUA Y SANEAMIENTO BÁSICO</v>
      </c>
      <c r="C234" s="159">
        <v>72210</v>
      </c>
      <c r="D234" s="159" t="s">
        <v>1282</v>
      </c>
      <c r="E234" s="163" t="s">
        <v>1487</v>
      </c>
      <c r="F234" s="180" t="str">
        <f t="shared" si="23"/>
        <v>72210-43.14</v>
      </c>
      <c r="G234" s="182" t="str">
        <f t="shared" si="18"/>
        <v>AG -4--AC -6</v>
      </c>
      <c r="H234" s="181">
        <v>4</v>
      </c>
      <c r="I234" s="181">
        <v>6</v>
      </c>
      <c r="J234" s="183" t="str">
        <f t="shared" si="20"/>
        <v xml:space="preserve">CT- - M- </v>
      </c>
      <c r="K234" s="181" t="s">
        <v>695</v>
      </c>
      <c r="L234" s="181"/>
      <c r="M234" s="181" t="s">
        <v>705</v>
      </c>
      <c r="N234" s="181"/>
      <c r="O234" s="183" t="str">
        <f t="shared" si="21"/>
        <v xml:space="preserve">  </v>
      </c>
      <c r="P234" s="181"/>
      <c r="Q234" s="181"/>
      <c r="R234" s="183" t="str">
        <f t="shared" si="22"/>
        <v xml:space="preserve">F   </v>
      </c>
      <c r="S234" s="181" t="s">
        <v>557</v>
      </c>
      <c r="T234" s="181"/>
    </row>
    <row r="235" spans="1:20" ht="22.5">
      <c r="A235" s="157" t="s">
        <v>1171</v>
      </c>
      <c r="B235" s="156" t="str">
        <f t="shared" si="19"/>
        <v>SUBDIRECCIÓN DE ESTRUCTURACION DE PROGRAMASPROGRAMAS CONEXIONES INTRADOMICILIARIOS ACUEDUCTO Y ALCANTARILLADO</v>
      </c>
      <c r="C235" s="159">
        <v>72210</v>
      </c>
      <c r="D235" s="159" t="s">
        <v>1283</v>
      </c>
      <c r="E235" s="163" t="s">
        <v>1488</v>
      </c>
      <c r="F235" s="180" t="str">
        <f t="shared" si="23"/>
        <v>72210-51.6</v>
      </c>
      <c r="G235" s="182" t="str">
        <f t="shared" si="18"/>
        <v>AG -4--AC -6</v>
      </c>
      <c r="H235" s="181">
        <v>4</v>
      </c>
      <c r="I235" s="181">
        <v>6</v>
      </c>
      <c r="J235" s="183" t="str">
        <f t="shared" si="20"/>
        <v xml:space="preserve">CT- - M- </v>
      </c>
      <c r="K235" s="181" t="s">
        <v>695</v>
      </c>
      <c r="L235" s="181"/>
      <c r="M235" s="181" t="s">
        <v>705</v>
      </c>
      <c r="N235" s="181"/>
      <c r="O235" s="183" t="str">
        <f t="shared" si="21"/>
        <v xml:space="preserve">O  </v>
      </c>
      <c r="P235" s="181" t="s">
        <v>699</v>
      </c>
      <c r="Q235" s="181"/>
      <c r="R235" s="183" t="str">
        <f t="shared" si="22"/>
        <v xml:space="preserve">F   </v>
      </c>
      <c r="S235" s="181" t="s">
        <v>557</v>
      </c>
      <c r="T235" s="181"/>
    </row>
    <row r="236" spans="1:20" ht="22.5">
      <c r="A236" s="157" t="s">
        <v>1171</v>
      </c>
      <c r="B236" s="156" t="str">
        <f t="shared" si="19"/>
        <v>SUBDIRECCIÓN DE ESTRUCTURACION DE PROGRAMASProgramas de cooperación internacional</v>
      </c>
      <c r="C236" s="159">
        <v>72210</v>
      </c>
      <c r="D236" s="159" t="s">
        <v>778</v>
      </c>
      <c r="E236" s="163" t="s">
        <v>1489</v>
      </c>
      <c r="F236" s="180" t="str">
        <f t="shared" si="23"/>
        <v>72210-51.12</v>
      </c>
      <c r="G236" s="182" t="str">
        <f t="shared" si="18"/>
        <v>AG -4--AC -6</v>
      </c>
      <c r="H236" s="181">
        <v>4</v>
      </c>
      <c r="I236" s="181">
        <v>6</v>
      </c>
      <c r="J236" s="183" t="str">
        <f t="shared" si="20"/>
        <v xml:space="preserve">CT- - M- </v>
      </c>
      <c r="K236" s="181" t="s">
        <v>695</v>
      </c>
      <c r="L236" s="181"/>
      <c r="M236" s="181" t="s">
        <v>705</v>
      </c>
      <c r="N236" s="181"/>
      <c r="O236" s="183" t="str">
        <f t="shared" si="21"/>
        <v xml:space="preserve">  </v>
      </c>
      <c r="P236" s="181"/>
      <c r="Q236" s="181"/>
      <c r="R236" s="183" t="str">
        <f t="shared" si="22"/>
        <v xml:space="preserve">F   </v>
      </c>
      <c r="S236" s="181" t="s">
        <v>557</v>
      </c>
      <c r="T236" s="181"/>
    </row>
    <row r="237" spans="1:20">
      <c r="A237" s="157"/>
      <c r="B237" s="156" t="str">
        <f t="shared" si="19"/>
        <v/>
      </c>
      <c r="C237" s="159"/>
      <c r="D237" s="159"/>
      <c r="E237" s="174"/>
      <c r="F237" s="180" t="str">
        <f t="shared" si="23"/>
        <v>-</v>
      </c>
      <c r="G237" s="182" t="str">
        <f t="shared" si="18"/>
        <v>AG ---AC -</v>
      </c>
      <c r="H237" s="181"/>
      <c r="I237" s="181"/>
      <c r="J237" s="183" t="str">
        <f t="shared" si="20"/>
        <v xml:space="preserve">- - - </v>
      </c>
      <c r="K237" s="181"/>
      <c r="L237" s="181"/>
      <c r="M237" s="181"/>
      <c r="N237" s="181"/>
      <c r="O237" s="183" t="str">
        <f t="shared" si="21"/>
        <v xml:space="preserve">O  </v>
      </c>
      <c r="P237" s="181" t="s">
        <v>699</v>
      </c>
      <c r="Q237" s="181"/>
      <c r="R237" s="183" t="str">
        <f t="shared" si="22"/>
        <v xml:space="preserve">   </v>
      </c>
      <c r="S237" s="181"/>
      <c r="T237" s="181"/>
    </row>
    <row r="238" spans="1:20">
      <c r="A238" s="157" t="s">
        <v>1172</v>
      </c>
      <c r="B238" s="156" t="str">
        <f t="shared" si="19"/>
        <v>SUBDIRECCIÓN DE GESTIÓN EMPRESARIALDERECHOS DE PETICIÓN</v>
      </c>
      <c r="C238" s="159">
        <v>72220</v>
      </c>
      <c r="D238" s="159">
        <v>21</v>
      </c>
      <c r="E238" s="174" t="s">
        <v>723</v>
      </c>
      <c r="F238" s="180" t="str">
        <f t="shared" si="23"/>
        <v>72220-21</v>
      </c>
      <c r="G238" s="182" t="str">
        <f t="shared" si="18"/>
        <v>AG -3--AC -18</v>
      </c>
      <c r="H238" s="181">
        <v>3</v>
      </c>
      <c r="I238" s="181">
        <v>18</v>
      </c>
      <c r="J238" s="183" t="str">
        <f t="shared" si="20"/>
        <v>- - M- S</v>
      </c>
      <c r="K238" s="181"/>
      <c r="L238" s="181"/>
      <c r="M238" s="181" t="s">
        <v>705</v>
      </c>
      <c r="N238" s="181" t="s">
        <v>698</v>
      </c>
      <c r="O238" s="183" t="str">
        <f t="shared" si="21"/>
        <v xml:space="preserve">  </v>
      </c>
      <c r="P238" s="181"/>
      <c r="Q238" s="181"/>
      <c r="R238" s="183" t="str">
        <f t="shared" si="22"/>
        <v xml:space="preserve">F   </v>
      </c>
      <c r="S238" s="181" t="s">
        <v>557</v>
      </c>
      <c r="T238" s="181"/>
    </row>
    <row r="239" spans="1:20" ht="22.5">
      <c r="A239" s="157" t="s">
        <v>1172</v>
      </c>
      <c r="B239" s="156" t="str">
        <f t="shared" si="19"/>
        <v>SUBDIRECCIÓN DE GESTIÓN EMPRESARIALINFORMES A ENTES DE CONTROL</v>
      </c>
      <c r="C239" s="159">
        <v>72220</v>
      </c>
      <c r="D239" s="159" t="s">
        <v>1205</v>
      </c>
      <c r="E239" s="163" t="s">
        <v>1363</v>
      </c>
      <c r="F239" s="180" t="str">
        <f t="shared" si="23"/>
        <v>72220-3.4</v>
      </c>
      <c r="G239" s="182" t="str">
        <f t="shared" si="18"/>
        <v>AG -3--AC -8</v>
      </c>
      <c r="H239" s="181">
        <v>3</v>
      </c>
      <c r="I239" s="181">
        <v>8</v>
      </c>
      <c r="J239" s="183" t="str">
        <f t="shared" si="20"/>
        <v xml:space="preserve">- E- - </v>
      </c>
      <c r="K239" s="181"/>
      <c r="L239" s="181" t="s">
        <v>696</v>
      </c>
      <c r="M239" s="181"/>
      <c r="N239" s="181"/>
      <c r="O239" s="183" t="str">
        <f t="shared" si="21"/>
        <v xml:space="preserve">O  </v>
      </c>
      <c r="P239" s="181" t="s">
        <v>699</v>
      </c>
      <c r="Q239" s="181"/>
      <c r="R239" s="183" t="str">
        <f t="shared" si="22"/>
        <v xml:space="preserve">F   </v>
      </c>
      <c r="S239" s="181" t="s">
        <v>557</v>
      </c>
      <c r="T239" s="181"/>
    </row>
    <row r="240" spans="1:20">
      <c r="A240" s="157" t="s">
        <v>1172</v>
      </c>
      <c r="B240" s="156" t="str">
        <f t="shared" si="19"/>
        <v>SUBDIRECCIÓN DE GESTIÓN EMPRESARIALINFORMES DE GESTIÓN</v>
      </c>
      <c r="C240" s="159">
        <v>72220</v>
      </c>
      <c r="D240" s="159" t="s">
        <v>1198</v>
      </c>
      <c r="E240" s="163" t="s">
        <v>1366</v>
      </c>
      <c r="F240" s="180" t="str">
        <f t="shared" si="23"/>
        <v>72220-3.13</v>
      </c>
      <c r="G240" s="182" t="str">
        <f t="shared" si="18"/>
        <v>AG -3--AC -</v>
      </c>
      <c r="H240" s="181">
        <v>3</v>
      </c>
      <c r="I240" s="181"/>
      <c r="J240" s="183" t="str">
        <f t="shared" si="20"/>
        <v xml:space="preserve">- E- - </v>
      </c>
      <c r="K240" s="181"/>
      <c r="L240" s="181" t="s">
        <v>696</v>
      </c>
      <c r="M240" s="181"/>
      <c r="N240" s="181"/>
      <c r="O240" s="183" t="str">
        <f t="shared" si="21"/>
        <v xml:space="preserve">  </v>
      </c>
      <c r="P240" s="181"/>
      <c r="Q240" s="181"/>
      <c r="R240" s="183" t="str">
        <f t="shared" si="22"/>
        <v xml:space="preserve">F   </v>
      </c>
      <c r="S240" s="181" t="s">
        <v>557</v>
      </c>
      <c r="T240" s="181"/>
    </row>
    <row r="241" spans="1:20" ht="22.5">
      <c r="A241" s="157" t="s">
        <v>1172</v>
      </c>
      <c r="B241" s="156" t="str">
        <f t="shared" si="19"/>
        <v>SUBDIRECCIÓN DE GESTIÓN EMPRESARIALPROCESOS DE SOLICITUDES DE GIRO DIRECTO</v>
      </c>
      <c r="C241" s="159">
        <v>72220</v>
      </c>
      <c r="D241" s="159" t="s">
        <v>1284</v>
      </c>
      <c r="E241" s="163" t="s">
        <v>1490</v>
      </c>
      <c r="F241" s="180" t="str">
        <f t="shared" si="23"/>
        <v>72220-49.18</v>
      </c>
      <c r="G241" s="182" t="str">
        <f t="shared" si="18"/>
        <v>AG -3--AC -18</v>
      </c>
      <c r="H241" s="181">
        <v>3</v>
      </c>
      <c r="I241" s="181">
        <v>18</v>
      </c>
      <c r="J241" s="183" t="str">
        <f t="shared" si="20"/>
        <v>- - M- S</v>
      </c>
      <c r="K241" s="181"/>
      <c r="L241" s="181"/>
      <c r="M241" s="181" t="s">
        <v>705</v>
      </c>
      <c r="N241" s="181" t="s">
        <v>698</v>
      </c>
      <c r="O241" s="183" t="str">
        <f t="shared" si="21"/>
        <v xml:space="preserve">  </v>
      </c>
      <c r="P241" s="181"/>
      <c r="Q241" s="181"/>
      <c r="R241" s="183" t="str">
        <f t="shared" si="22"/>
        <v xml:space="preserve">F   </v>
      </c>
      <c r="S241" s="181" t="s">
        <v>557</v>
      </c>
      <c r="T241" s="181"/>
    </row>
    <row r="242" spans="1:20" ht="22.5">
      <c r="A242" s="157" t="s">
        <v>1172</v>
      </c>
      <c r="B242" s="156" t="str">
        <f t="shared" si="19"/>
        <v>SUBDIRECCIÓN DE GESTIÓN EMPRESARIALPROCESOS DE SOLICITUDES DE REGISTRO CUENTAS MAESTRAS</v>
      </c>
      <c r="C242" s="159">
        <v>72220</v>
      </c>
      <c r="D242" s="159" t="s">
        <v>1285</v>
      </c>
      <c r="E242" s="163" t="s">
        <v>1491</v>
      </c>
      <c r="F242" s="180" t="str">
        <f t="shared" si="23"/>
        <v>72220-49.19</v>
      </c>
      <c r="G242" s="182" t="str">
        <f t="shared" si="18"/>
        <v>AG -3--AC -18</v>
      </c>
      <c r="H242" s="181">
        <v>3</v>
      </c>
      <c r="I242" s="181">
        <v>18</v>
      </c>
      <c r="J242" s="183" t="str">
        <f t="shared" si="20"/>
        <v>- - M- S</v>
      </c>
      <c r="K242" s="181"/>
      <c r="L242" s="181"/>
      <c r="M242" s="181" t="s">
        <v>705</v>
      </c>
      <c r="N242" s="181" t="s">
        <v>698</v>
      </c>
      <c r="O242" s="183" t="str">
        <f t="shared" si="21"/>
        <v xml:space="preserve">O  </v>
      </c>
      <c r="P242" s="181" t="s">
        <v>699</v>
      </c>
      <c r="Q242" s="181"/>
      <c r="R242" s="183" t="str">
        <f t="shared" si="22"/>
        <v xml:space="preserve">F   </v>
      </c>
      <c r="S242" s="181" t="s">
        <v>557</v>
      </c>
      <c r="T242" s="181"/>
    </row>
    <row r="243" spans="1:20">
      <c r="A243" s="157" t="s">
        <v>1172</v>
      </c>
      <c r="B243" s="156" t="str">
        <f t="shared" si="19"/>
        <v>SUBDIRECCIÓN DE GESTIÓN EMPRESARIALPLANES DE GESTIÓN SOCIAL</v>
      </c>
      <c r="C243" s="161">
        <v>72220</v>
      </c>
      <c r="D243" s="161" t="s">
        <v>1286</v>
      </c>
      <c r="E243" s="169" t="s">
        <v>1492</v>
      </c>
      <c r="F243" s="180" t="str">
        <f t="shared" si="23"/>
        <v>72220-51.1</v>
      </c>
      <c r="G243" s="182" t="str">
        <f t="shared" si="18"/>
        <v>AG -3--AC -</v>
      </c>
      <c r="H243" s="181">
        <v>3</v>
      </c>
      <c r="I243" s="181"/>
      <c r="J243" s="183" t="str">
        <f t="shared" si="20"/>
        <v xml:space="preserve">- E- - </v>
      </c>
      <c r="K243" s="181"/>
      <c r="L243" s="181" t="s">
        <v>696</v>
      </c>
      <c r="M243" s="181"/>
      <c r="N243" s="181"/>
      <c r="O243" s="183" t="str">
        <f t="shared" si="21"/>
        <v xml:space="preserve">  </v>
      </c>
      <c r="P243" s="181"/>
      <c r="Q243" s="181"/>
      <c r="R243" s="183" t="str">
        <f t="shared" si="22"/>
        <v xml:space="preserve">F   </v>
      </c>
      <c r="S243" s="181" t="s">
        <v>557</v>
      </c>
      <c r="T243" s="181"/>
    </row>
    <row r="244" spans="1:20">
      <c r="A244" s="157"/>
      <c r="B244" s="156" t="str">
        <f t="shared" si="19"/>
        <v/>
      </c>
      <c r="C244" s="161"/>
      <c r="D244" s="161"/>
      <c r="E244" s="174"/>
      <c r="F244" s="180" t="str">
        <f t="shared" si="23"/>
        <v>-</v>
      </c>
      <c r="G244" s="182" t="str">
        <f t="shared" si="18"/>
        <v>AG ---AC -</v>
      </c>
      <c r="H244" s="181"/>
      <c r="I244" s="181"/>
      <c r="J244" s="183" t="str">
        <f t="shared" si="20"/>
        <v xml:space="preserve">- - - </v>
      </c>
      <c r="K244" s="181"/>
      <c r="L244" s="181"/>
      <c r="M244" s="181"/>
      <c r="N244" s="181"/>
      <c r="O244" s="183" t="str">
        <f t="shared" si="21"/>
        <v xml:space="preserve">O  </v>
      </c>
      <c r="P244" s="181" t="s">
        <v>699</v>
      </c>
      <c r="Q244" s="181"/>
      <c r="R244" s="183" t="str">
        <f t="shared" si="22"/>
        <v xml:space="preserve">   </v>
      </c>
      <c r="S244" s="181"/>
      <c r="T244" s="181"/>
    </row>
    <row r="245" spans="1:20" ht="22.5">
      <c r="A245" s="157" t="s">
        <v>1173</v>
      </c>
      <c r="B245" s="156" t="str">
        <f t="shared" si="19"/>
        <v>SUBDIRECCIÓN DE PROYECTOSACTAS DE COMITÉ TÉCNICO DE PROYECTOS</v>
      </c>
      <c r="C245" s="159">
        <v>72230</v>
      </c>
      <c r="D245" s="159" t="s">
        <v>1287</v>
      </c>
      <c r="E245" s="162" t="s">
        <v>1493</v>
      </c>
      <c r="F245" s="180" t="str">
        <f t="shared" si="23"/>
        <v>72230-2.12</v>
      </c>
      <c r="G245" s="182" t="str">
        <f t="shared" si="18"/>
        <v>AG -3--AC -8</v>
      </c>
      <c r="H245" s="181">
        <v>3</v>
      </c>
      <c r="I245" s="181">
        <v>8</v>
      </c>
      <c r="J245" s="183" t="str">
        <f t="shared" si="20"/>
        <v xml:space="preserve">CT- - M- </v>
      </c>
      <c r="K245" s="181" t="s">
        <v>695</v>
      </c>
      <c r="L245" s="181"/>
      <c r="M245" s="181" t="s">
        <v>705</v>
      </c>
      <c r="N245" s="181"/>
      <c r="O245" s="183" t="str">
        <f t="shared" si="21"/>
        <v xml:space="preserve">  </v>
      </c>
      <c r="P245" s="181"/>
      <c r="Q245" s="181"/>
      <c r="R245" s="183" t="str">
        <f t="shared" si="22"/>
        <v xml:space="preserve">   </v>
      </c>
      <c r="S245" s="181"/>
      <c r="T245" s="181"/>
    </row>
    <row r="246" spans="1:20">
      <c r="A246" s="157" t="s">
        <v>1173</v>
      </c>
      <c r="B246" s="156" t="str">
        <f t="shared" si="19"/>
        <v>SUBDIRECCIÓN DE PROYECTOSINFORMES A ENTES DE CONTROL</v>
      </c>
      <c r="C246" s="159">
        <v>72230</v>
      </c>
      <c r="D246" s="159" t="s">
        <v>1205</v>
      </c>
      <c r="E246" s="163" t="s">
        <v>1363</v>
      </c>
      <c r="F246" s="180" t="str">
        <f t="shared" si="23"/>
        <v>72230-3.4</v>
      </c>
      <c r="G246" s="182" t="str">
        <f t="shared" si="18"/>
        <v>AG -3--AC -8</v>
      </c>
      <c r="H246" s="181">
        <v>3</v>
      </c>
      <c r="I246" s="181">
        <v>8</v>
      </c>
      <c r="J246" s="183" t="str">
        <f t="shared" si="20"/>
        <v xml:space="preserve">- E- - </v>
      </c>
      <c r="K246" s="181"/>
      <c r="L246" s="181" t="s">
        <v>696</v>
      </c>
      <c r="M246" s="181"/>
      <c r="N246" s="181"/>
      <c r="O246" s="183" t="str">
        <f t="shared" si="21"/>
        <v xml:space="preserve">O  </v>
      </c>
      <c r="P246" s="181" t="s">
        <v>699</v>
      </c>
      <c r="Q246" s="181"/>
      <c r="R246" s="183" t="str">
        <f t="shared" si="22"/>
        <v xml:space="preserve">F   </v>
      </c>
      <c r="S246" s="181" t="s">
        <v>557</v>
      </c>
      <c r="T246" s="181"/>
    </row>
    <row r="247" spans="1:20">
      <c r="A247" s="157" t="s">
        <v>1173</v>
      </c>
      <c r="B247" s="156" t="str">
        <f t="shared" si="19"/>
        <v>SUBDIRECCIÓN DE PROYECTOSINFORMES DE GESTIÓN</v>
      </c>
      <c r="C247" s="159">
        <v>72230</v>
      </c>
      <c r="D247" s="159" t="s">
        <v>1198</v>
      </c>
      <c r="E247" s="163" t="s">
        <v>1366</v>
      </c>
      <c r="F247" s="180" t="str">
        <f t="shared" si="23"/>
        <v>72230-3.13</v>
      </c>
      <c r="G247" s="182" t="str">
        <f t="shared" si="18"/>
        <v>AG -3--AC -</v>
      </c>
      <c r="H247" s="181">
        <v>3</v>
      </c>
      <c r="I247" s="181"/>
      <c r="J247" s="183" t="str">
        <f t="shared" si="20"/>
        <v xml:space="preserve">- E- - </v>
      </c>
      <c r="K247" s="181"/>
      <c r="L247" s="181" t="s">
        <v>696</v>
      </c>
      <c r="M247" s="181"/>
      <c r="N247" s="181"/>
      <c r="O247" s="183" t="str">
        <f t="shared" si="21"/>
        <v xml:space="preserve">  </v>
      </c>
      <c r="P247" s="181"/>
      <c r="Q247" s="181"/>
      <c r="R247" s="183" t="str">
        <f t="shared" si="22"/>
        <v xml:space="preserve">F   </v>
      </c>
      <c r="S247" s="181" t="s">
        <v>557</v>
      </c>
      <c r="T247" s="181"/>
    </row>
    <row r="248" spans="1:20">
      <c r="A248" s="157" t="s">
        <v>1173</v>
      </c>
      <c r="B248" s="156" t="str">
        <f t="shared" si="19"/>
        <v>SUBDIRECCIÓN DE PROYECTOSPROYECTOS DE INFRAESTRUCTURA</v>
      </c>
      <c r="C248" s="159">
        <v>72230</v>
      </c>
      <c r="D248" s="159" t="s">
        <v>1288</v>
      </c>
      <c r="E248" s="163" t="s">
        <v>1494</v>
      </c>
      <c r="F248" s="180" t="str">
        <f t="shared" si="23"/>
        <v>72230-26.6</v>
      </c>
      <c r="G248" s="182" t="str">
        <f t="shared" si="18"/>
        <v>AG -3--AC -8</v>
      </c>
      <c r="H248" s="181">
        <v>3</v>
      </c>
      <c r="I248" s="181">
        <v>8</v>
      </c>
      <c r="J248" s="183" t="str">
        <f t="shared" si="20"/>
        <v xml:space="preserve">CT- - M- </v>
      </c>
      <c r="K248" s="181" t="s">
        <v>695</v>
      </c>
      <c r="L248" s="181"/>
      <c r="M248" s="181" t="s">
        <v>705</v>
      </c>
      <c r="N248" s="181"/>
      <c r="O248" s="183" t="str">
        <f t="shared" si="21"/>
        <v xml:space="preserve">O  </v>
      </c>
      <c r="P248" s="181" t="s">
        <v>699</v>
      </c>
      <c r="Q248" s="181"/>
      <c r="R248" s="183" t="str">
        <f t="shared" si="22"/>
        <v xml:space="preserve">F   </v>
      </c>
      <c r="S248" s="181" t="s">
        <v>557</v>
      </c>
      <c r="T248" s="181"/>
    </row>
    <row r="249" spans="1:20">
      <c r="A249" s="157"/>
      <c r="B249" s="156" t="str">
        <f t="shared" si="19"/>
        <v/>
      </c>
      <c r="C249" s="159"/>
      <c r="D249" s="159"/>
      <c r="E249" s="163"/>
      <c r="F249" s="180" t="str">
        <f t="shared" si="23"/>
        <v>-</v>
      </c>
      <c r="G249" s="182" t="str">
        <f t="shared" si="18"/>
        <v>AG ---AC -</v>
      </c>
      <c r="H249" s="181"/>
      <c r="I249" s="181"/>
      <c r="J249" s="183" t="str">
        <f t="shared" si="20"/>
        <v xml:space="preserve">- - - </v>
      </c>
      <c r="K249" s="181"/>
      <c r="L249" s="181"/>
      <c r="M249" s="181"/>
      <c r="N249" s="181"/>
      <c r="O249" s="183" t="str">
        <f t="shared" si="21"/>
        <v xml:space="preserve">O  </v>
      </c>
      <c r="P249" s="181" t="s">
        <v>699</v>
      </c>
      <c r="Q249" s="181"/>
      <c r="R249" s="183" t="str">
        <f t="shared" si="22"/>
        <v xml:space="preserve">   </v>
      </c>
      <c r="S249" s="181"/>
      <c r="T249" s="181"/>
    </row>
    <row r="250" spans="1:20">
      <c r="A250" s="157" t="s">
        <v>1174</v>
      </c>
      <c r="B250" s="156" t="str">
        <f t="shared" si="19"/>
        <v>GRUPO INTERNO DE EVALUACION DE PROYECTOSINFORMES DE GESTIÓN</v>
      </c>
      <c r="C250" s="159">
        <v>72231</v>
      </c>
      <c r="D250" s="159" t="s">
        <v>1198</v>
      </c>
      <c r="E250" s="163" t="s">
        <v>1366</v>
      </c>
      <c r="F250" s="180" t="str">
        <f t="shared" si="23"/>
        <v>72231-3.13</v>
      </c>
      <c r="G250" s="182" t="str">
        <f t="shared" si="18"/>
        <v>AG -3--AC -</v>
      </c>
      <c r="H250" s="181">
        <v>3</v>
      </c>
      <c r="I250" s="181"/>
      <c r="J250" s="183" t="str">
        <f t="shared" si="20"/>
        <v xml:space="preserve">- E- - </v>
      </c>
      <c r="K250" s="181"/>
      <c r="L250" s="181" t="s">
        <v>696</v>
      </c>
      <c r="M250" s="181"/>
      <c r="N250" s="181"/>
      <c r="O250" s="183" t="str">
        <f t="shared" si="21"/>
        <v xml:space="preserve">  </v>
      </c>
      <c r="P250" s="181"/>
      <c r="Q250" s="181"/>
      <c r="R250" s="183" t="str">
        <f t="shared" si="22"/>
        <v xml:space="preserve">F   </v>
      </c>
      <c r="S250" s="181" t="s">
        <v>557</v>
      </c>
      <c r="T250" s="181"/>
    </row>
    <row r="251" spans="1:20" ht="22.5">
      <c r="A251" s="157" t="s">
        <v>1174</v>
      </c>
      <c r="B251" s="156" t="str">
        <f t="shared" si="19"/>
        <v>GRUPO INTERNO DE EVALUACION DE PROYECTOSPROYECTOS DE AGUA POTABLE Y SANEAMIENTO BÁSICO</v>
      </c>
      <c r="C251" s="159">
        <v>72231</v>
      </c>
      <c r="D251" s="159" t="s">
        <v>1289</v>
      </c>
      <c r="E251" s="163" t="s">
        <v>1495</v>
      </c>
      <c r="F251" s="180" t="str">
        <f t="shared" si="23"/>
        <v>72231-26.4</v>
      </c>
      <c r="G251" s="182" t="str">
        <f t="shared" si="18"/>
        <v>AG -5--AC -6</v>
      </c>
      <c r="H251" s="181">
        <v>5</v>
      </c>
      <c r="I251" s="181">
        <v>6</v>
      </c>
      <c r="J251" s="183" t="str">
        <f t="shared" si="20"/>
        <v xml:space="preserve">CT- - M- </v>
      </c>
      <c r="K251" s="181" t="s">
        <v>695</v>
      </c>
      <c r="L251" s="181"/>
      <c r="M251" s="181" t="s">
        <v>705</v>
      </c>
      <c r="N251" s="181"/>
      <c r="O251" s="183" t="str">
        <f t="shared" si="21"/>
        <v xml:space="preserve">  </v>
      </c>
      <c r="P251" s="181"/>
      <c r="Q251" s="181"/>
      <c r="R251" s="183" t="str">
        <f t="shared" si="22"/>
        <v xml:space="preserve">F   </v>
      </c>
      <c r="S251" s="181" t="s">
        <v>557</v>
      </c>
      <c r="T251" s="181"/>
    </row>
    <row r="252" spans="1:20">
      <c r="A252" s="157"/>
      <c r="B252" s="156" t="str">
        <f t="shared" si="19"/>
        <v/>
      </c>
      <c r="C252" s="159"/>
      <c r="D252" s="159"/>
      <c r="E252" s="163"/>
      <c r="F252" s="180" t="str">
        <f t="shared" si="23"/>
        <v>-</v>
      </c>
      <c r="G252" s="182" t="str">
        <f t="shared" si="18"/>
        <v>AG ---AC -</v>
      </c>
      <c r="H252" s="181"/>
      <c r="I252" s="181"/>
      <c r="J252" s="183" t="str">
        <f t="shared" si="20"/>
        <v xml:space="preserve">- - - </v>
      </c>
      <c r="K252" s="181"/>
      <c r="L252" s="181"/>
      <c r="M252" s="181"/>
      <c r="N252" s="181"/>
      <c r="O252" s="183" t="str">
        <f t="shared" si="21"/>
        <v xml:space="preserve">O  </v>
      </c>
      <c r="P252" s="181" t="s">
        <v>699</v>
      </c>
      <c r="Q252" s="181"/>
      <c r="R252" s="183" t="str">
        <f t="shared" si="22"/>
        <v xml:space="preserve">   </v>
      </c>
      <c r="S252" s="181"/>
      <c r="T252" s="181"/>
    </row>
    <row r="253" spans="1:20">
      <c r="A253" s="157" t="s">
        <v>1175</v>
      </c>
      <c r="B253" s="156" t="str">
        <f t="shared" si="19"/>
        <v>SECRETARIA GENERALCIRCULARES INFORMATIVAS</v>
      </c>
      <c r="C253" s="159">
        <v>73000</v>
      </c>
      <c r="D253" s="159" t="s">
        <v>1219</v>
      </c>
      <c r="E253" s="162" t="s">
        <v>1421</v>
      </c>
      <c r="F253" s="180" t="str">
        <f t="shared" si="23"/>
        <v>73000-12.1</v>
      </c>
      <c r="G253" s="182" t="str">
        <f t="shared" si="18"/>
        <v>AG -3--AC -</v>
      </c>
      <c r="H253" s="181">
        <v>3</v>
      </c>
      <c r="I253" s="181"/>
      <c r="J253" s="183" t="str">
        <f t="shared" si="20"/>
        <v xml:space="preserve">- E- - </v>
      </c>
      <c r="K253" s="181"/>
      <c r="L253" s="181" t="s">
        <v>696</v>
      </c>
      <c r="M253" s="181"/>
      <c r="N253" s="181"/>
      <c r="O253" s="183" t="str">
        <f t="shared" si="21"/>
        <v xml:space="preserve">O  </v>
      </c>
      <c r="P253" s="181" t="s">
        <v>699</v>
      </c>
      <c r="Q253" s="181"/>
      <c r="R253" s="183" t="str">
        <f t="shared" si="22"/>
        <v xml:space="preserve">F   </v>
      </c>
      <c r="S253" s="181" t="s">
        <v>557</v>
      </c>
      <c r="T253" s="181"/>
    </row>
    <row r="254" spans="1:20">
      <c r="A254" s="157" t="s">
        <v>1175</v>
      </c>
      <c r="B254" s="156" t="str">
        <f t="shared" si="19"/>
        <v>SECRETARIA GENERALDECRETOS</v>
      </c>
      <c r="C254" s="159">
        <v>73000</v>
      </c>
      <c r="D254" s="159">
        <v>20</v>
      </c>
      <c r="E254" s="174" t="s">
        <v>1354</v>
      </c>
      <c r="F254" s="180" t="str">
        <f t="shared" si="23"/>
        <v>73000-20</v>
      </c>
      <c r="G254" s="182" t="str">
        <f t="shared" si="18"/>
        <v>AG -3--AC -17</v>
      </c>
      <c r="H254" s="181">
        <v>3</v>
      </c>
      <c r="I254" s="181">
        <v>17</v>
      </c>
      <c r="J254" s="183" t="str">
        <f t="shared" si="20"/>
        <v xml:space="preserve">CT- - M- </v>
      </c>
      <c r="K254" s="181" t="s">
        <v>695</v>
      </c>
      <c r="L254" s="181"/>
      <c r="M254" s="181" t="s">
        <v>705</v>
      </c>
      <c r="N254" s="181"/>
      <c r="O254" s="183" t="str">
        <f t="shared" si="21"/>
        <v xml:space="preserve">  </v>
      </c>
      <c r="P254" s="181"/>
      <c r="Q254" s="181"/>
      <c r="R254" s="183" t="str">
        <f t="shared" si="22"/>
        <v xml:space="preserve">F   </v>
      </c>
      <c r="S254" s="181" t="s">
        <v>557</v>
      </c>
      <c r="T254" s="181"/>
    </row>
    <row r="255" spans="1:20">
      <c r="A255" s="157" t="s">
        <v>1175</v>
      </c>
      <c r="B255" s="156" t="str">
        <f t="shared" si="19"/>
        <v>SECRETARIA GENERALDERECHOS DE PETICIÓN</v>
      </c>
      <c r="C255" s="159">
        <v>73000</v>
      </c>
      <c r="D255" s="159">
        <v>21</v>
      </c>
      <c r="E255" s="174" t="s">
        <v>723</v>
      </c>
      <c r="F255" s="180" t="str">
        <f t="shared" si="23"/>
        <v>73000-21</v>
      </c>
      <c r="G255" s="182" t="str">
        <f t="shared" si="18"/>
        <v>AG -3--AC -18</v>
      </c>
      <c r="H255" s="181">
        <v>3</v>
      </c>
      <c r="I255" s="181">
        <v>18</v>
      </c>
      <c r="J255" s="183" t="str">
        <f t="shared" si="20"/>
        <v>- - M- S</v>
      </c>
      <c r="K255" s="181"/>
      <c r="L255" s="181"/>
      <c r="M255" s="181" t="s">
        <v>705</v>
      </c>
      <c r="N255" s="181" t="s">
        <v>698</v>
      </c>
      <c r="O255" s="183" t="str">
        <f t="shared" si="21"/>
        <v xml:space="preserve">O  </v>
      </c>
      <c r="P255" s="181" t="s">
        <v>699</v>
      </c>
      <c r="Q255" s="181"/>
      <c r="R255" s="183" t="str">
        <f t="shared" si="22"/>
        <v xml:space="preserve">F   </v>
      </c>
      <c r="S255" s="181" t="s">
        <v>557</v>
      </c>
      <c r="T255" s="181"/>
    </row>
    <row r="256" spans="1:20">
      <c r="A256" s="157" t="s">
        <v>1175</v>
      </c>
      <c r="B256" s="156" t="str">
        <f t="shared" si="19"/>
        <v>SECRETARIA GENERALINFORMES A ENTES DE CONTROL</v>
      </c>
      <c r="C256" s="159">
        <v>73000</v>
      </c>
      <c r="D256" s="159" t="s">
        <v>1205</v>
      </c>
      <c r="E256" s="163" t="s">
        <v>1363</v>
      </c>
      <c r="F256" s="180" t="str">
        <f t="shared" si="23"/>
        <v>73000-3.4</v>
      </c>
      <c r="G256" s="182" t="str">
        <f t="shared" si="18"/>
        <v>AG -3--AC -8</v>
      </c>
      <c r="H256" s="181">
        <v>3</v>
      </c>
      <c r="I256" s="181">
        <v>8</v>
      </c>
      <c r="J256" s="183" t="str">
        <f t="shared" si="20"/>
        <v xml:space="preserve">- E- - </v>
      </c>
      <c r="K256" s="181"/>
      <c r="L256" s="181" t="s">
        <v>696</v>
      </c>
      <c r="M256" s="181"/>
      <c r="N256" s="181"/>
      <c r="O256" s="183" t="str">
        <f t="shared" si="21"/>
        <v xml:space="preserve">  </v>
      </c>
      <c r="P256" s="181"/>
      <c r="Q256" s="181"/>
      <c r="R256" s="183" t="str">
        <f t="shared" si="22"/>
        <v xml:space="preserve">F   </v>
      </c>
      <c r="S256" s="181" t="s">
        <v>557</v>
      </c>
      <c r="T256" s="181"/>
    </row>
    <row r="257" spans="1:20">
      <c r="A257" s="157" t="s">
        <v>1175</v>
      </c>
      <c r="B257" s="156" t="str">
        <f t="shared" si="19"/>
        <v>SECRETARIA GENERALINFORMES DE GESTIÓN</v>
      </c>
      <c r="C257" s="159">
        <v>73000</v>
      </c>
      <c r="D257" s="159" t="s">
        <v>1198</v>
      </c>
      <c r="E257" s="163" t="s">
        <v>1366</v>
      </c>
      <c r="F257" s="180" t="str">
        <f t="shared" si="23"/>
        <v>73000-3.13</v>
      </c>
      <c r="G257" s="182" t="str">
        <f t="shared" si="18"/>
        <v>AG -3--AC -</v>
      </c>
      <c r="H257" s="181">
        <v>3</v>
      </c>
      <c r="I257" s="181"/>
      <c r="J257" s="183" t="str">
        <f t="shared" si="20"/>
        <v xml:space="preserve">- E- - </v>
      </c>
      <c r="K257" s="181"/>
      <c r="L257" s="181" t="s">
        <v>696</v>
      </c>
      <c r="M257" s="181"/>
      <c r="N257" s="181"/>
      <c r="O257" s="183" t="str">
        <f t="shared" si="21"/>
        <v xml:space="preserve">O  </v>
      </c>
      <c r="P257" s="181" t="s">
        <v>699</v>
      </c>
      <c r="Q257" s="181"/>
      <c r="R257" s="183" t="str">
        <f t="shared" si="22"/>
        <v xml:space="preserve">F   </v>
      </c>
      <c r="S257" s="181" t="s">
        <v>557</v>
      </c>
      <c r="T257" s="181"/>
    </row>
    <row r="258" spans="1:20">
      <c r="A258" s="157" t="s">
        <v>1175</v>
      </c>
      <c r="B258" s="156" t="str">
        <f t="shared" si="19"/>
        <v>SECRETARIA GENERALLIBRO RADICADOR DE RESOLUCIONES</v>
      </c>
      <c r="C258" s="159">
        <v>73000</v>
      </c>
      <c r="D258" s="159" t="s">
        <v>1290</v>
      </c>
      <c r="E258" s="163" t="s">
        <v>1496</v>
      </c>
      <c r="F258" s="180" t="str">
        <f t="shared" si="23"/>
        <v>73000-34.2</v>
      </c>
      <c r="G258" s="182" t="str">
        <f t="shared" si="18"/>
        <v>AG -3--AC -5</v>
      </c>
      <c r="H258" s="181">
        <v>3</v>
      </c>
      <c r="I258" s="181">
        <v>5</v>
      </c>
      <c r="J258" s="183" t="str">
        <f t="shared" si="20"/>
        <v xml:space="preserve">- E- - </v>
      </c>
      <c r="K258" s="181"/>
      <c r="L258" s="181" t="s">
        <v>696</v>
      </c>
      <c r="M258" s="181"/>
      <c r="N258" s="181"/>
      <c r="O258" s="183" t="str">
        <f t="shared" si="21"/>
        <v xml:space="preserve">  </v>
      </c>
      <c r="P258" s="181"/>
      <c r="Q258" s="181"/>
      <c r="R258" s="183" t="str">
        <f t="shared" si="22"/>
        <v xml:space="preserve">F   </v>
      </c>
      <c r="S258" s="181" t="s">
        <v>557</v>
      </c>
      <c r="T258" s="181"/>
    </row>
    <row r="259" spans="1:20">
      <c r="A259" s="157" t="s">
        <v>1175</v>
      </c>
      <c r="B259" s="156" t="str">
        <f t="shared" si="19"/>
        <v>SECRETARIA GENERALPROYECTOS NORMATIVOS</v>
      </c>
      <c r="C259" s="159">
        <v>73000</v>
      </c>
      <c r="D259" s="159" t="s">
        <v>1291</v>
      </c>
      <c r="E259" s="163" t="s">
        <v>1497</v>
      </c>
      <c r="F259" s="180" t="str">
        <f t="shared" si="23"/>
        <v>73000-26.11</v>
      </c>
      <c r="G259" s="182" t="str">
        <f t="shared" si="18"/>
        <v>AG -3--AC -18</v>
      </c>
      <c r="H259" s="181">
        <v>3</v>
      </c>
      <c r="I259" s="181">
        <v>18</v>
      </c>
      <c r="J259" s="183" t="str">
        <f t="shared" si="20"/>
        <v xml:space="preserve">CT- - M- </v>
      </c>
      <c r="K259" s="181" t="s">
        <v>695</v>
      </c>
      <c r="L259" s="181"/>
      <c r="M259" s="181" t="s">
        <v>705</v>
      </c>
      <c r="N259" s="181"/>
      <c r="O259" s="183" t="str">
        <f t="shared" si="21"/>
        <v xml:space="preserve">O  </v>
      </c>
      <c r="P259" s="181" t="s">
        <v>699</v>
      </c>
      <c r="Q259" s="181"/>
      <c r="R259" s="183" t="str">
        <f t="shared" si="22"/>
        <v xml:space="preserve">F   </v>
      </c>
      <c r="S259" s="181" t="s">
        <v>557</v>
      </c>
      <c r="T259" s="181"/>
    </row>
    <row r="260" spans="1:20">
      <c r="A260" s="157" t="s">
        <v>1175</v>
      </c>
      <c r="B260" s="156" t="str">
        <f t="shared" si="19"/>
        <v>SECRETARIA GENERALRESOLUCIONES</v>
      </c>
      <c r="C260" s="159">
        <v>73000</v>
      </c>
      <c r="D260" s="159">
        <v>59</v>
      </c>
      <c r="E260" s="174" t="s">
        <v>937</v>
      </c>
      <c r="F260" s="180" t="str">
        <f t="shared" si="23"/>
        <v>73000-59</v>
      </c>
      <c r="G260" s="182" t="str">
        <f t="shared" si="18"/>
        <v>AG -3--AC -17</v>
      </c>
      <c r="H260" s="181">
        <v>3</v>
      </c>
      <c r="I260" s="181">
        <v>17</v>
      </c>
      <c r="J260" s="183" t="str">
        <f t="shared" si="20"/>
        <v xml:space="preserve">CT- - M- </v>
      </c>
      <c r="K260" s="181" t="s">
        <v>695</v>
      </c>
      <c r="L260" s="181"/>
      <c r="M260" s="181" t="s">
        <v>705</v>
      </c>
      <c r="N260" s="181"/>
      <c r="O260" s="183" t="str">
        <f t="shared" si="21"/>
        <v xml:space="preserve">  </v>
      </c>
      <c r="P260" s="181"/>
      <c r="Q260" s="181"/>
      <c r="R260" s="183" t="str">
        <f t="shared" si="22"/>
        <v xml:space="preserve">F   </v>
      </c>
      <c r="S260" s="181" t="s">
        <v>557</v>
      </c>
      <c r="T260" s="181"/>
    </row>
    <row r="261" spans="1:20">
      <c r="A261" s="157"/>
      <c r="B261" s="156" t="str">
        <f t="shared" si="19"/>
        <v/>
      </c>
      <c r="C261" s="159"/>
      <c r="D261" s="159"/>
      <c r="E261" s="174"/>
      <c r="F261" s="180" t="str">
        <f t="shared" si="23"/>
        <v>-</v>
      </c>
      <c r="G261" s="182" t="str">
        <f t="shared" ref="G261:G324" si="24">CONCATENATE("AG"," -", H261,"--","AC -", I261)</f>
        <v>AG ---AC -</v>
      </c>
      <c r="H261" s="181"/>
      <c r="I261" s="181"/>
      <c r="J261" s="183" t="str">
        <f t="shared" si="20"/>
        <v xml:space="preserve">- - - </v>
      </c>
      <c r="K261" s="181"/>
      <c r="L261" s="181"/>
      <c r="M261" s="181"/>
      <c r="N261" s="181"/>
      <c r="O261" s="183" t="str">
        <f t="shared" si="21"/>
        <v xml:space="preserve">O  </v>
      </c>
      <c r="P261" s="181" t="s">
        <v>699</v>
      </c>
      <c r="Q261" s="181"/>
      <c r="R261" s="183" t="str">
        <f t="shared" si="22"/>
        <v xml:space="preserve">   </v>
      </c>
      <c r="S261" s="181"/>
      <c r="T261" s="181"/>
    </row>
    <row r="262" spans="1:20" ht="22.5">
      <c r="A262" s="157" t="s">
        <v>1176</v>
      </c>
      <c r="B262" s="156" t="str">
        <f t="shared" ref="B262:B325" si="25">CONCATENATE(A262,E262)</f>
        <v>GRUPO DE CONTROL INTERNO DISCIPLINARIOINFORMES A ENTES DE CONTROL</v>
      </c>
      <c r="C262" s="159">
        <v>73001</v>
      </c>
      <c r="D262" s="159" t="s">
        <v>1205</v>
      </c>
      <c r="E262" s="163" t="s">
        <v>1363</v>
      </c>
      <c r="F262" s="180" t="str">
        <f t="shared" si="23"/>
        <v>73001-3.4</v>
      </c>
      <c r="G262" s="182" t="str">
        <f t="shared" si="24"/>
        <v>AG -3--AC -8</v>
      </c>
      <c r="H262" s="181">
        <v>3</v>
      </c>
      <c r="I262" s="181">
        <v>8</v>
      </c>
      <c r="J262" s="183" t="str">
        <f t="shared" ref="J262:J325" si="26">CONCATENATE(K262,"- ",L262,"- ",M262,"- ",N262,)</f>
        <v xml:space="preserve">- E- - </v>
      </c>
      <c r="K262" s="181"/>
      <c r="L262" s="181" t="s">
        <v>696</v>
      </c>
      <c r="M262" s="181"/>
      <c r="N262" s="181"/>
      <c r="O262" s="183" t="str">
        <f t="shared" ref="O262:O325" si="27">CONCATENATE(P262,"  ",Q262)</f>
        <v xml:space="preserve">  </v>
      </c>
      <c r="P262" s="181"/>
      <c r="Q262" s="181"/>
      <c r="R262" s="183" t="str">
        <f t="shared" ref="R262:R325" si="28">CONCATENATE(S262,"   ",T262)</f>
        <v xml:space="preserve">F   </v>
      </c>
      <c r="S262" s="181" t="s">
        <v>557</v>
      </c>
      <c r="T262" s="181"/>
    </row>
    <row r="263" spans="1:20">
      <c r="A263" s="157" t="s">
        <v>1176</v>
      </c>
      <c r="B263" s="156" t="str">
        <f t="shared" si="25"/>
        <v>GRUPO DE CONTROL INTERNO DISCIPLINARIOINFORMES DE GESTIÓN</v>
      </c>
      <c r="C263" s="159">
        <v>73001</v>
      </c>
      <c r="D263" s="159" t="s">
        <v>1198</v>
      </c>
      <c r="E263" s="163" t="s">
        <v>1366</v>
      </c>
      <c r="F263" s="180" t="str">
        <f t="shared" si="23"/>
        <v>73001-3.13</v>
      </c>
      <c r="G263" s="182" t="str">
        <f t="shared" si="24"/>
        <v>AG -3--AC -</v>
      </c>
      <c r="H263" s="181">
        <v>3</v>
      </c>
      <c r="I263" s="181"/>
      <c r="J263" s="183" t="str">
        <f t="shared" si="26"/>
        <v xml:space="preserve">- E- - </v>
      </c>
      <c r="K263" s="181"/>
      <c r="L263" s="181" t="s">
        <v>696</v>
      </c>
      <c r="M263" s="181"/>
      <c r="N263" s="181"/>
      <c r="O263" s="183" t="str">
        <f t="shared" si="27"/>
        <v xml:space="preserve">O  </v>
      </c>
      <c r="P263" s="181" t="s">
        <v>699</v>
      </c>
      <c r="Q263" s="181"/>
      <c r="R263" s="183" t="str">
        <f t="shared" si="28"/>
        <v xml:space="preserve">F   </v>
      </c>
      <c r="S263" s="181" t="s">
        <v>557</v>
      </c>
      <c r="T263" s="181"/>
    </row>
    <row r="264" spans="1:20">
      <c r="A264" s="157" t="s">
        <v>1176</v>
      </c>
      <c r="B264" s="156" t="str">
        <f t="shared" si="25"/>
        <v>GRUPO DE CONTROL INTERNO DISCIPLINARIOPROCESOS DISCIPLINARIOS</v>
      </c>
      <c r="C264" s="159">
        <v>73001</v>
      </c>
      <c r="D264" s="159" t="s">
        <v>886</v>
      </c>
      <c r="E264" s="163" t="s">
        <v>1498</v>
      </c>
      <c r="F264" s="180" t="str">
        <f t="shared" si="23"/>
        <v>73001-49.20</v>
      </c>
      <c r="G264" s="182" t="str">
        <f t="shared" si="24"/>
        <v>AG -3--AC -20</v>
      </c>
      <c r="H264" s="181">
        <v>3</v>
      </c>
      <c r="I264" s="181">
        <v>20</v>
      </c>
      <c r="J264" s="183" t="str">
        <f t="shared" si="26"/>
        <v>- - M- S</v>
      </c>
      <c r="K264" s="181"/>
      <c r="L264" s="181"/>
      <c r="M264" s="181" t="s">
        <v>705</v>
      </c>
      <c r="N264" s="181" t="s">
        <v>698</v>
      </c>
      <c r="O264" s="183" t="str">
        <f t="shared" si="27"/>
        <v xml:space="preserve">  </v>
      </c>
      <c r="P264" s="181"/>
      <c r="Q264" s="181"/>
      <c r="R264" s="183" t="str">
        <f t="shared" si="28"/>
        <v xml:space="preserve">F   </v>
      </c>
      <c r="S264" s="181" t="s">
        <v>557</v>
      </c>
      <c r="T264" s="181"/>
    </row>
    <row r="265" spans="1:20">
      <c r="A265" s="157"/>
      <c r="B265" s="156" t="str">
        <f t="shared" si="25"/>
        <v/>
      </c>
      <c r="C265" s="159"/>
      <c r="D265" s="159"/>
      <c r="E265" s="163"/>
      <c r="F265" s="180" t="str">
        <f t="shared" si="23"/>
        <v>-</v>
      </c>
      <c r="G265" s="182" t="str">
        <f t="shared" si="24"/>
        <v>AG ---AC -</v>
      </c>
      <c r="H265" s="181"/>
      <c r="I265" s="181"/>
      <c r="J265" s="183" t="str">
        <f t="shared" si="26"/>
        <v xml:space="preserve">- - - </v>
      </c>
      <c r="K265" s="181"/>
      <c r="L265" s="181"/>
      <c r="M265" s="181"/>
      <c r="N265" s="181"/>
      <c r="O265" s="183" t="str">
        <f t="shared" si="27"/>
        <v xml:space="preserve">O  </v>
      </c>
      <c r="P265" s="181" t="s">
        <v>699</v>
      </c>
      <c r="Q265" s="181"/>
      <c r="R265" s="183" t="str">
        <f t="shared" si="28"/>
        <v xml:space="preserve">   </v>
      </c>
      <c r="S265" s="181"/>
      <c r="T265" s="181"/>
    </row>
    <row r="266" spans="1:20" ht="22.5">
      <c r="A266" s="157" t="s">
        <v>1177</v>
      </c>
      <c r="B266" s="156" t="str">
        <f t="shared" si="25"/>
        <v>GRUPO DE TALENTO HUMANOACTAS COMITÉ DE CONVIVENCIA LABORAL</v>
      </c>
      <c r="C266" s="159">
        <v>73002</v>
      </c>
      <c r="D266" s="159" t="s">
        <v>1292</v>
      </c>
      <c r="E266" s="162" t="s">
        <v>1499</v>
      </c>
      <c r="F266" s="180" t="str">
        <f t="shared" si="23"/>
        <v>73002-2.2</v>
      </c>
      <c r="G266" s="182" t="str">
        <f t="shared" si="24"/>
        <v>AG -3--AC -20</v>
      </c>
      <c r="H266" s="181">
        <v>3</v>
      </c>
      <c r="I266" s="181">
        <v>20</v>
      </c>
      <c r="J266" s="183" t="str">
        <f t="shared" si="26"/>
        <v xml:space="preserve">CT- - M- </v>
      </c>
      <c r="K266" s="181" t="s">
        <v>695</v>
      </c>
      <c r="L266" s="181"/>
      <c r="M266" s="181" t="s">
        <v>705</v>
      </c>
      <c r="N266" s="181"/>
      <c r="O266" s="183" t="str">
        <f t="shared" si="27"/>
        <v xml:space="preserve">  </v>
      </c>
      <c r="P266" s="181"/>
      <c r="Q266" s="181"/>
      <c r="R266" s="183" t="str">
        <f t="shared" si="28"/>
        <v xml:space="preserve">F   </v>
      </c>
      <c r="S266" s="181" t="s">
        <v>557</v>
      </c>
      <c r="T266" s="181"/>
    </row>
    <row r="267" spans="1:20">
      <c r="A267" s="157" t="s">
        <v>1177</v>
      </c>
      <c r="B267" s="156" t="str">
        <f t="shared" si="25"/>
        <v>GRUPO DE TALENTO HUMANOACTAS DE COMISIÓN DE PERSONAL</v>
      </c>
      <c r="C267" s="159">
        <v>73002</v>
      </c>
      <c r="D267" s="159" t="s">
        <v>1293</v>
      </c>
      <c r="E267" s="163" t="s">
        <v>1500</v>
      </c>
      <c r="F267" s="180" t="str">
        <f t="shared" ref="F267:F330" si="29">CONCATENATE(C267,"-",D267)</f>
        <v>73002-2.6</v>
      </c>
      <c r="G267" s="182" t="str">
        <f t="shared" si="24"/>
        <v>AG -3--AC -20</v>
      </c>
      <c r="H267" s="181">
        <v>3</v>
      </c>
      <c r="I267" s="181">
        <v>20</v>
      </c>
      <c r="J267" s="183" t="str">
        <f t="shared" si="26"/>
        <v xml:space="preserve">CT- - M- </v>
      </c>
      <c r="K267" s="181" t="s">
        <v>695</v>
      </c>
      <c r="L267" s="181"/>
      <c r="M267" s="181" t="s">
        <v>705</v>
      </c>
      <c r="N267" s="181"/>
      <c r="O267" s="183" t="str">
        <f t="shared" si="27"/>
        <v xml:space="preserve">O  </v>
      </c>
      <c r="P267" s="181" t="s">
        <v>699</v>
      </c>
      <c r="Q267" s="181"/>
      <c r="R267" s="183" t="str">
        <f t="shared" si="28"/>
        <v xml:space="preserve">F   </v>
      </c>
      <c r="S267" s="181" t="s">
        <v>557</v>
      </c>
      <c r="T267" s="181"/>
    </row>
    <row r="268" spans="1:20" ht="22.5">
      <c r="A268" s="157" t="s">
        <v>1177</v>
      </c>
      <c r="B268" s="156" t="str">
        <f t="shared" si="25"/>
        <v>GRUPO DE TALENTO HUMANOACTAS DE COMITÉ DE ESTÍMALOS E INCENTIVOS</v>
      </c>
      <c r="C268" s="159">
        <v>73002</v>
      </c>
      <c r="D268" s="159" t="s">
        <v>1294</v>
      </c>
      <c r="E268" s="163" t="s">
        <v>1501</v>
      </c>
      <c r="F268" s="180" t="str">
        <f t="shared" si="29"/>
        <v>73002-2.10</v>
      </c>
      <c r="G268" s="182" t="str">
        <f t="shared" si="24"/>
        <v>AG -3--AC -20</v>
      </c>
      <c r="H268" s="181">
        <v>3</v>
      </c>
      <c r="I268" s="181">
        <v>20</v>
      </c>
      <c r="J268" s="183" t="str">
        <f t="shared" si="26"/>
        <v xml:space="preserve">CT- - M- </v>
      </c>
      <c r="K268" s="181" t="s">
        <v>695</v>
      </c>
      <c r="L268" s="181"/>
      <c r="M268" s="181" t="s">
        <v>705</v>
      </c>
      <c r="N268" s="181"/>
      <c r="O268" s="183" t="str">
        <f t="shared" si="27"/>
        <v xml:space="preserve">O  </v>
      </c>
      <c r="P268" s="181" t="s">
        <v>699</v>
      </c>
      <c r="Q268" s="181"/>
      <c r="R268" s="183" t="str">
        <f t="shared" si="28"/>
        <v xml:space="preserve">F   </v>
      </c>
      <c r="S268" s="181" t="s">
        <v>557</v>
      </c>
      <c r="T268" s="181"/>
    </row>
    <row r="269" spans="1:20">
      <c r="A269" s="157" t="s">
        <v>1177</v>
      </c>
      <c r="B269" s="156" t="str">
        <f t="shared" si="25"/>
        <v>GRUPO DE TALENTO HUMANOCERTIFICACIÓN DE PERSONAL</v>
      </c>
      <c r="C269" s="159">
        <v>73002</v>
      </c>
      <c r="D269" s="159" t="s">
        <v>1295</v>
      </c>
      <c r="E269" s="163" t="s">
        <v>1502</v>
      </c>
      <c r="F269" s="180" t="str">
        <f t="shared" si="29"/>
        <v>73002-11.1</v>
      </c>
      <c r="G269" s="182" t="str">
        <f t="shared" si="24"/>
        <v>AG -5--AC -</v>
      </c>
      <c r="H269" s="181">
        <v>5</v>
      </c>
      <c r="I269" s="181"/>
      <c r="J269" s="183" t="str">
        <f t="shared" si="26"/>
        <v xml:space="preserve">- E- - </v>
      </c>
      <c r="K269" s="181"/>
      <c r="L269" s="181" t="s">
        <v>696</v>
      </c>
      <c r="M269" s="181"/>
      <c r="N269" s="181"/>
      <c r="O269" s="183" t="str">
        <f t="shared" si="27"/>
        <v xml:space="preserve">  </v>
      </c>
      <c r="P269" s="181"/>
      <c r="Q269" s="181"/>
      <c r="R269" s="183" t="str">
        <f t="shared" si="28"/>
        <v xml:space="preserve">F   </v>
      </c>
      <c r="S269" s="181" t="s">
        <v>557</v>
      </c>
      <c r="T269" s="181"/>
    </row>
    <row r="270" spans="1:20" ht="22.5">
      <c r="A270" s="157" t="s">
        <v>1177</v>
      </c>
      <c r="B270" s="156" t="str">
        <f t="shared" si="25"/>
        <v>GRUPO DE TALENTO HUMANOCERTIFICACIONES DE INSUFICIENCIA DE PERSONAL</v>
      </c>
      <c r="C270" s="159">
        <v>73002</v>
      </c>
      <c r="D270" s="159" t="s">
        <v>1296</v>
      </c>
      <c r="E270" s="163" t="s">
        <v>1503</v>
      </c>
      <c r="F270" s="180" t="str">
        <f t="shared" si="29"/>
        <v>73002-11.2</v>
      </c>
      <c r="G270" s="182" t="str">
        <f t="shared" si="24"/>
        <v>AG -5--AC -</v>
      </c>
      <c r="H270" s="181">
        <v>5</v>
      </c>
      <c r="I270" s="181"/>
      <c r="J270" s="183" t="str">
        <f t="shared" si="26"/>
        <v xml:space="preserve">- E- - </v>
      </c>
      <c r="K270" s="181"/>
      <c r="L270" s="181" t="s">
        <v>696</v>
      </c>
      <c r="M270" s="181"/>
      <c r="N270" s="181"/>
      <c r="O270" s="183" t="str">
        <f t="shared" si="27"/>
        <v xml:space="preserve">O  </v>
      </c>
      <c r="P270" s="181" t="s">
        <v>699</v>
      </c>
      <c r="Q270" s="181"/>
      <c r="R270" s="183" t="str">
        <f t="shared" si="28"/>
        <v xml:space="preserve">F   </v>
      </c>
      <c r="S270" s="181" t="s">
        <v>557</v>
      </c>
      <c r="T270" s="181"/>
    </row>
    <row r="271" spans="1:20">
      <c r="A271" s="157" t="s">
        <v>1177</v>
      </c>
      <c r="B271" s="156" t="str">
        <f t="shared" si="25"/>
        <v>GRUPO DE TALENTO HUMANOCONVOCATORIAS PÚBLICAS</v>
      </c>
      <c r="C271" s="159">
        <v>73002</v>
      </c>
      <c r="D271" s="159" t="s">
        <v>1297</v>
      </c>
      <c r="E271" s="163" t="s">
        <v>1504</v>
      </c>
      <c r="F271" s="180" t="str">
        <f t="shared" si="29"/>
        <v>73002-19.1</v>
      </c>
      <c r="G271" s="182" t="str">
        <f t="shared" si="24"/>
        <v>AG -5--AC -18</v>
      </c>
      <c r="H271" s="181">
        <v>5</v>
      </c>
      <c r="I271" s="181">
        <v>18</v>
      </c>
      <c r="J271" s="183" t="str">
        <f t="shared" si="26"/>
        <v xml:space="preserve">- E- - </v>
      </c>
      <c r="K271" s="181"/>
      <c r="L271" s="181" t="s">
        <v>696</v>
      </c>
      <c r="M271" s="181"/>
      <c r="N271" s="181"/>
      <c r="O271" s="183" t="str">
        <f t="shared" si="27"/>
        <v xml:space="preserve">  </v>
      </c>
      <c r="P271" s="181"/>
      <c r="Q271" s="181"/>
      <c r="R271" s="183" t="str">
        <f t="shared" si="28"/>
        <v xml:space="preserve">F   </v>
      </c>
      <c r="S271" s="181" t="s">
        <v>557</v>
      </c>
      <c r="T271" s="181"/>
    </row>
    <row r="272" spans="1:20">
      <c r="A272" s="157" t="s">
        <v>1177</v>
      </c>
      <c r="B272" s="156" t="str">
        <f t="shared" si="25"/>
        <v>GRUPO DE TALENTO HUMANODERECHOS DE PETICIÓN</v>
      </c>
      <c r="C272" s="159">
        <v>73002</v>
      </c>
      <c r="D272" s="159">
        <v>21</v>
      </c>
      <c r="E272" s="174" t="s">
        <v>723</v>
      </c>
      <c r="F272" s="180" t="str">
        <f t="shared" si="29"/>
        <v>73002-21</v>
      </c>
      <c r="G272" s="182" t="str">
        <f t="shared" si="24"/>
        <v>AG -3--AC -18</v>
      </c>
      <c r="H272" s="181">
        <v>3</v>
      </c>
      <c r="I272" s="181">
        <v>18</v>
      </c>
      <c r="J272" s="183" t="str">
        <f t="shared" si="26"/>
        <v>- - M- S</v>
      </c>
      <c r="K272" s="181"/>
      <c r="L272" s="181"/>
      <c r="M272" s="181" t="s">
        <v>705</v>
      </c>
      <c r="N272" s="181" t="s">
        <v>698</v>
      </c>
      <c r="O272" s="183" t="str">
        <f t="shared" si="27"/>
        <v xml:space="preserve">O  </v>
      </c>
      <c r="P272" s="181" t="s">
        <v>699</v>
      </c>
      <c r="Q272" s="181"/>
      <c r="R272" s="183" t="str">
        <f t="shared" si="28"/>
        <v xml:space="preserve">F   </v>
      </c>
      <c r="S272" s="181" t="s">
        <v>557</v>
      </c>
      <c r="T272" s="181"/>
    </row>
    <row r="273" spans="1:20">
      <c r="A273" s="157" t="s">
        <v>1177</v>
      </c>
      <c r="B273" s="156" t="str">
        <f t="shared" si="25"/>
        <v>GRUPO DE TALENTO HUMANOHISTORIAS LABORALES</v>
      </c>
      <c r="C273" s="159">
        <v>73002</v>
      </c>
      <c r="D273" s="159">
        <v>29</v>
      </c>
      <c r="E273" s="174" t="s">
        <v>951</v>
      </c>
      <c r="F273" s="180" t="str">
        <f t="shared" si="29"/>
        <v>73002-29</v>
      </c>
      <c r="G273" s="182" t="str">
        <f t="shared" si="24"/>
        <v>AG -3--AC -80</v>
      </c>
      <c r="H273" s="181">
        <v>3</v>
      </c>
      <c r="I273" s="181">
        <v>80</v>
      </c>
      <c r="J273" s="183" t="str">
        <f t="shared" si="26"/>
        <v>- - M- S</v>
      </c>
      <c r="K273" s="181"/>
      <c r="L273" s="181"/>
      <c r="M273" s="181" t="s">
        <v>705</v>
      </c>
      <c r="N273" s="181" t="s">
        <v>698</v>
      </c>
      <c r="O273" s="183" t="str">
        <f t="shared" si="27"/>
        <v xml:space="preserve">O  </v>
      </c>
      <c r="P273" s="181" t="s">
        <v>699</v>
      </c>
      <c r="Q273" s="181"/>
      <c r="R273" s="183" t="str">
        <f t="shared" si="28"/>
        <v xml:space="preserve">F   </v>
      </c>
      <c r="S273" s="181" t="s">
        <v>557</v>
      </c>
      <c r="T273" s="181"/>
    </row>
    <row r="274" spans="1:20">
      <c r="A274" s="157" t="s">
        <v>1177</v>
      </c>
      <c r="B274" s="156" t="str">
        <f t="shared" si="25"/>
        <v>GRUPO DE TALENTO HUMANOINFORMES A ENTES DE CONTROL</v>
      </c>
      <c r="C274" s="159">
        <v>73002</v>
      </c>
      <c r="D274" s="159" t="s">
        <v>1205</v>
      </c>
      <c r="E274" s="163" t="s">
        <v>1363</v>
      </c>
      <c r="F274" s="180" t="str">
        <f t="shared" si="29"/>
        <v>73002-3.4</v>
      </c>
      <c r="G274" s="182" t="str">
        <f t="shared" si="24"/>
        <v>AG -3--AC -8</v>
      </c>
      <c r="H274" s="181">
        <v>3</v>
      </c>
      <c r="I274" s="181">
        <v>8</v>
      </c>
      <c r="J274" s="183" t="str">
        <f t="shared" si="26"/>
        <v xml:space="preserve">- E- - </v>
      </c>
      <c r="K274" s="181"/>
      <c r="L274" s="181" t="s">
        <v>696</v>
      </c>
      <c r="M274" s="181"/>
      <c r="N274" s="181"/>
      <c r="O274" s="183" t="str">
        <f t="shared" si="27"/>
        <v xml:space="preserve">O  </v>
      </c>
      <c r="P274" s="181" t="s">
        <v>699</v>
      </c>
      <c r="Q274" s="181"/>
      <c r="R274" s="183" t="str">
        <f t="shared" si="28"/>
        <v xml:space="preserve">F   </v>
      </c>
      <c r="S274" s="181" t="s">
        <v>557</v>
      </c>
      <c r="T274" s="181"/>
    </row>
    <row r="275" spans="1:20">
      <c r="A275" s="157" t="s">
        <v>1177</v>
      </c>
      <c r="B275" s="156" t="str">
        <f t="shared" si="25"/>
        <v>GRUPO DE TALENTO HUMANOINFORMES DE GESTIÓN</v>
      </c>
      <c r="C275" s="159">
        <v>73002</v>
      </c>
      <c r="D275" s="159" t="s">
        <v>1198</v>
      </c>
      <c r="E275" s="163" t="s">
        <v>1366</v>
      </c>
      <c r="F275" s="180" t="str">
        <f t="shared" si="29"/>
        <v>73002-3.13</v>
      </c>
      <c r="G275" s="182" t="str">
        <f t="shared" si="24"/>
        <v>AG -3--AC -</v>
      </c>
      <c r="H275" s="181">
        <v>3</v>
      </c>
      <c r="I275" s="181"/>
      <c r="J275" s="183" t="str">
        <f t="shared" si="26"/>
        <v xml:space="preserve">- E- - </v>
      </c>
      <c r="K275" s="181"/>
      <c r="L275" s="181" t="s">
        <v>696</v>
      </c>
      <c r="M275" s="181"/>
      <c r="N275" s="181"/>
      <c r="O275" s="183" t="str">
        <f t="shared" si="27"/>
        <v xml:space="preserve">  </v>
      </c>
      <c r="P275" s="181"/>
      <c r="Q275" s="181"/>
      <c r="R275" s="183" t="str">
        <f t="shared" si="28"/>
        <v xml:space="preserve">F   </v>
      </c>
      <c r="S275" s="181" t="s">
        <v>557</v>
      </c>
      <c r="T275" s="181"/>
    </row>
    <row r="276" spans="1:20">
      <c r="A276" s="157" t="s">
        <v>1177</v>
      </c>
      <c r="B276" s="156" t="str">
        <f t="shared" si="25"/>
        <v>GRUPO DE TALENTO HUMANOLIBRO RADICADO DE ACTAS DE POSESIÓN</v>
      </c>
      <c r="C276" s="159">
        <v>73002</v>
      </c>
      <c r="D276" s="159" t="s">
        <v>1298</v>
      </c>
      <c r="E276" s="163" t="s">
        <v>1505</v>
      </c>
      <c r="F276" s="180" t="str">
        <f t="shared" si="29"/>
        <v>73002-34.1</v>
      </c>
      <c r="G276" s="182" t="str">
        <f t="shared" si="24"/>
        <v>AG -3--AC -5</v>
      </c>
      <c r="H276" s="181">
        <v>3</v>
      </c>
      <c r="I276" s="181">
        <v>5</v>
      </c>
      <c r="J276" s="183" t="str">
        <f t="shared" si="26"/>
        <v xml:space="preserve">- E- - </v>
      </c>
      <c r="K276" s="181"/>
      <c r="L276" s="181" t="s">
        <v>696</v>
      </c>
      <c r="M276" s="181"/>
      <c r="N276" s="181"/>
      <c r="O276" s="183" t="str">
        <f t="shared" si="27"/>
        <v xml:space="preserve">O  </v>
      </c>
      <c r="P276" s="181" t="s">
        <v>699</v>
      </c>
      <c r="Q276" s="181"/>
      <c r="R276" s="183" t="str">
        <f t="shared" si="28"/>
        <v xml:space="preserve">F   </v>
      </c>
      <c r="S276" s="181" t="s">
        <v>557</v>
      </c>
      <c r="T276" s="181"/>
    </row>
    <row r="277" spans="1:20" ht="22.5">
      <c r="A277" s="157" t="s">
        <v>1177</v>
      </c>
      <c r="B277" s="156" t="str">
        <f t="shared" si="25"/>
        <v>GRUPO DE TALENTO HUMANOMANUALES ESPECÍFICOS DE FUNCIONES, REQUISITOS Y COMPETENCIAS LABORALES</v>
      </c>
      <c r="C277" s="159">
        <v>73002</v>
      </c>
      <c r="D277" s="159" t="s">
        <v>1299</v>
      </c>
      <c r="E277" s="163" t="s">
        <v>1506</v>
      </c>
      <c r="F277" s="180" t="str">
        <f t="shared" si="29"/>
        <v>73002-36.2</v>
      </c>
      <c r="G277" s="182" t="str">
        <f t="shared" si="24"/>
        <v>AG -5--AC -6</v>
      </c>
      <c r="H277" s="181">
        <v>5</v>
      </c>
      <c r="I277" s="181">
        <v>6</v>
      </c>
      <c r="J277" s="183" t="str">
        <f t="shared" si="26"/>
        <v xml:space="preserve">CT- - M- </v>
      </c>
      <c r="K277" s="181" t="s">
        <v>695</v>
      </c>
      <c r="L277" s="181"/>
      <c r="M277" s="181" t="s">
        <v>705</v>
      </c>
      <c r="N277" s="181"/>
      <c r="O277" s="183" t="str">
        <f t="shared" si="27"/>
        <v xml:space="preserve">  </v>
      </c>
      <c r="P277" s="181"/>
      <c r="Q277" s="181"/>
      <c r="R277" s="183" t="str">
        <f t="shared" si="28"/>
        <v xml:space="preserve">F   </v>
      </c>
      <c r="S277" s="181" t="s">
        <v>557</v>
      </c>
      <c r="T277" s="181"/>
    </row>
    <row r="278" spans="1:20">
      <c r="A278" s="157" t="s">
        <v>1177</v>
      </c>
      <c r="B278" s="156" t="str">
        <f t="shared" si="25"/>
        <v>GRUPO DE TALENTO HUMANONÓMINAS</v>
      </c>
      <c r="C278" s="159">
        <v>73002</v>
      </c>
      <c r="D278" s="159">
        <v>38</v>
      </c>
      <c r="E278" s="174" t="s">
        <v>958</v>
      </c>
      <c r="F278" s="180" t="str">
        <f t="shared" si="29"/>
        <v>73002-38</v>
      </c>
      <c r="G278" s="182" t="str">
        <f t="shared" si="24"/>
        <v>AG -3--AC -8</v>
      </c>
      <c r="H278" s="181">
        <v>3</v>
      </c>
      <c r="I278" s="181">
        <v>8</v>
      </c>
      <c r="J278" s="183" t="str">
        <f t="shared" si="26"/>
        <v xml:space="preserve">CT- - M- </v>
      </c>
      <c r="K278" s="181" t="s">
        <v>695</v>
      </c>
      <c r="L278" s="181"/>
      <c r="M278" s="181" t="s">
        <v>705</v>
      </c>
      <c r="N278" s="181"/>
      <c r="O278" s="183" t="str">
        <f t="shared" si="27"/>
        <v xml:space="preserve">O  </v>
      </c>
      <c r="P278" s="181" t="s">
        <v>699</v>
      </c>
      <c r="Q278" s="181"/>
      <c r="R278" s="183" t="str">
        <f t="shared" si="28"/>
        <v xml:space="preserve">F   </v>
      </c>
      <c r="S278" s="181" t="s">
        <v>557</v>
      </c>
      <c r="T278" s="181"/>
    </row>
    <row r="279" spans="1:20">
      <c r="A279" s="157" t="s">
        <v>1177</v>
      </c>
      <c r="B279" s="156" t="str">
        <f t="shared" si="25"/>
        <v>GRUPO DE TALENTO HUMANOPLAN DE SALUD OCUPACIONAL</v>
      </c>
      <c r="C279" s="159">
        <v>73002</v>
      </c>
      <c r="D279" s="159" t="s">
        <v>1300</v>
      </c>
      <c r="E279" s="163" t="s">
        <v>1507</v>
      </c>
      <c r="F279" s="180" t="str">
        <f t="shared" si="29"/>
        <v>73002-43.3</v>
      </c>
      <c r="G279" s="182" t="str">
        <f t="shared" si="24"/>
        <v>AG -3--AC -8</v>
      </c>
      <c r="H279" s="181">
        <v>3</v>
      </c>
      <c r="I279" s="181">
        <v>8</v>
      </c>
      <c r="J279" s="183" t="str">
        <f t="shared" si="26"/>
        <v xml:space="preserve">CT- - M- </v>
      </c>
      <c r="K279" s="181" t="s">
        <v>695</v>
      </c>
      <c r="L279" s="181"/>
      <c r="M279" s="181" t="s">
        <v>705</v>
      </c>
      <c r="N279" s="181"/>
      <c r="O279" s="183" t="str">
        <f t="shared" si="27"/>
        <v xml:space="preserve">  </v>
      </c>
      <c r="P279" s="181"/>
      <c r="Q279" s="181"/>
      <c r="R279" s="183" t="str">
        <f t="shared" si="28"/>
        <v xml:space="preserve">F   </v>
      </c>
      <c r="S279" s="181" t="s">
        <v>557</v>
      </c>
      <c r="T279" s="181"/>
    </row>
    <row r="280" spans="1:20" ht="22.5">
      <c r="A280" s="157" t="s">
        <v>1177</v>
      </c>
      <c r="B280" s="156" t="str">
        <f t="shared" si="25"/>
        <v>GRUPO DE TALENTO HUMANOPLANES DE TRABAJO ANUAL DEL SISTEMA DE GESTIÓN DE SEGURIDAD Y SALUD EN EL TRABAJO</v>
      </c>
      <c r="C280" s="159">
        <v>73002</v>
      </c>
      <c r="D280" s="159" t="s">
        <v>1301</v>
      </c>
      <c r="E280" s="163" t="s">
        <v>1508</v>
      </c>
      <c r="F280" s="180" t="str">
        <f t="shared" si="29"/>
        <v>73002-43.13</v>
      </c>
      <c r="G280" s="182" t="str">
        <f t="shared" si="24"/>
        <v>AG -3--AC -8</v>
      </c>
      <c r="H280" s="181">
        <v>3</v>
      </c>
      <c r="I280" s="181">
        <v>8</v>
      </c>
      <c r="J280" s="183" t="str">
        <f t="shared" si="26"/>
        <v xml:space="preserve">CT- - M- </v>
      </c>
      <c r="K280" s="181" t="s">
        <v>695</v>
      </c>
      <c r="L280" s="181"/>
      <c r="M280" s="181" t="s">
        <v>705</v>
      </c>
      <c r="N280" s="181"/>
      <c r="O280" s="183" t="str">
        <f t="shared" si="27"/>
        <v xml:space="preserve">O  </v>
      </c>
      <c r="P280" s="181" t="s">
        <v>699</v>
      </c>
      <c r="Q280" s="181"/>
      <c r="R280" s="183" t="str">
        <f t="shared" si="28"/>
        <v xml:space="preserve">F   </v>
      </c>
      <c r="S280" s="181" t="s">
        <v>557</v>
      </c>
      <c r="T280" s="181"/>
    </row>
    <row r="281" spans="1:20" ht="22.5">
      <c r="A281" s="157" t="s">
        <v>1177</v>
      </c>
      <c r="B281" s="156" t="str">
        <f t="shared" si="25"/>
        <v>GRUPO DE TALENTO HUMANOPLANES INSTITUCIONALES DE CAPACITACIÓN - PIC</v>
      </c>
      <c r="C281" s="159">
        <v>73002</v>
      </c>
      <c r="D281" s="159" t="s">
        <v>1302</v>
      </c>
      <c r="E281" s="163" t="s">
        <v>1509</v>
      </c>
      <c r="F281" s="180" t="str">
        <f t="shared" si="29"/>
        <v>73002-43.16</v>
      </c>
      <c r="G281" s="182" t="str">
        <f t="shared" si="24"/>
        <v>AG -3--AC -8</v>
      </c>
      <c r="H281" s="181">
        <v>3</v>
      </c>
      <c r="I281" s="181">
        <v>8</v>
      </c>
      <c r="J281" s="183" t="str">
        <f t="shared" si="26"/>
        <v xml:space="preserve">CT- - M- </v>
      </c>
      <c r="K281" s="181" t="s">
        <v>695</v>
      </c>
      <c r="L281" s="181"/>
      <c r="M281" s="181" t="s">
        <v>705</v>
      </c>
      <c r="N281" s="181"/>
      <c r="O281" s="183" t="str">
        <f t="shared" si="27"/>
        <v xml:space="preserve">O  </v>
      </c>
      <c r="P281" s="181" t="s">
        <v>699</v>
      </c>
      <c r="Q281" s="181"/>
      <c r="R281" s="183" t="str">
        <f t="shared" si="28"/>
        <v xml:space="preserve">F   </v>
      </c>
      <c r="S281" s="181" t="s">
        <v>557</v>
      </c>
      <c r="T281" s="181"/>
    </row>
    <row r="282" spans="1:20">
      <c r="A282" s="157" t="s">
        <v>1177</v>
      </c>
      <c r="B282" s="156" t="str">
        <f t="shared" si="25"/>
        <v>GRUPO DE TALENTO HUMANOPROGRAMAS DE BIENESTAR SOCIAL</v>
      </c>
      <c r="C282" s="159">
        <v>73002</v>
      </c>
      <c r="D282" s="159" t="s">
        <v>1303</v>
      </c>
      <c r="E282" s="163" t="s">
        <v>1510</v>
      </c>
      <c r="F282" s="180" t="str">
        <f t="shared" si="29"/>
        <v>73002-51.9</v>
      </c>
      <c r="G282" s="182" t="str">
        <f t="shared" si="24"/>
        <v>AG -3--AC -8</v>
      </c>
      <c r="H282" s="181">
        <v>3</v>
      </c>
      <c r="I282" s="181">
        <v>8</v>
      </c>
      <c r="J282" s="183" t="str">
        <f t="shared" si="26"/>
        <v xml:space="preserve">CT- - M- </v>
      </c>
      <c r="K282" s="181" t="s">
        <v>695</v>
      </c>
      <c r="L282" s="181"/>
      <c r="M282" s="181" t="s">
        <v>705</v>
      </c>
      <c r="N282" s="181"/>
      <c r="O282" s="183" t="str">
        <f t="shared" si="27"/>
        <v xml:space="preserve">O  </v>
      </c>
      <c r="P282" s="181" t="s">
        <v>699</v>
      </c>
      <c r="Q282" s="181"/>
      <c r="R282" s="183" t="str">
        <f t="shared" si="28"/>
        <v xml:space="preserve">F   </v>
      </c>
      <c r="S282" s="181" t="s">
        <v>557</v>
      </c>
      <c r="T282" s="181"/>
    </row>
    <row r="283" spans="1:20">
      <c r="A283" s="157"/>
      <c r="B283" s="156" t="str">
        <f t="shared" si="25"/>
        <v/>
      </c>
      <c r="C283" s="159"/>
      <c r="D283" s="159"/>
      <c r="E283" s="163"/>
      <c r="F283" s="180" t="str">
        <f t="shared" si="29"/>
        <v>-</v>
      </c>
      <c r="G283" s="182" t="str">
        <f t="shared" si="24"/>
        <v>AG ---AC -</v>
      </c>
      <c r="H283" s="181"/>
      <c r="I283" s="181"/>
      <c r="J283" s="183" t="str">
        <f t="shared" si="26"/>
        <v xml:space="preserve">- - - </v>
      </c>
      <c r="K283" s="181"/>
      <c r="L283" s="181"/>
      <c r="M283" s="181"/>
      <c r="N283" s="181"/>
      <c r="O283" s="183" t="str">
        <f t="shared" si="27"/>
        <v xml:space="preserve">O  </v>
      </c>
      <c r="P283" s="181" t="s">
        <v>699</v>
      </c>
      <c r="Q283" s="181"/>
      <c r="R283" s="183" t="str">
        <f t="shared" si="28"/>
        <v xml:space="preserve">   </v>
      </c>
      <c r="S283" s="181"/>
      <c r="T283" s="181"/>
    </row>
    <row r="284" spans="1:20" ht="22.5">
      <c r="A284" s="157" t="s">
        <v>1178</v>
      </c>
      <c r="B284" s="156" t="str">
        <f t="shared" si="25"/>
        <v>SUBDIRECCIÓN DE FINANZAS Y PRESUPUESTOINFORMES DE SEGUIMIENTO EJECUCIÓN PRESUPUESTAL</v>
      </c>
      <c r="C284" s="159">
        <v>73100</v>
      </c>
      <c r="D284" s="159" t="s">
        <v>1304</v>
      </c>
      <c r="E284" s="163" t="s">
        <v>1511</v>
      </c>
      <c r="F284" s="180" t="str">
        <f t="shared" si="29"/>
        <v>73100-3.16</v>
      </c>
      <c r="G284" s="182" t="str">
        <f t="shared" si="24"/>
        <v>AG -2--AC -8</v>
      </c>
      <c r="H284" s="181">
        <v>2</v>
      </c>
      <c r="I284" s="181">
        <v>8</v>
      </c>
      <c r="J284" s="183" t="str">
        <f t="shared" si="26"/>
        <v>- - - S</v>
      </c>
      <c r="K284" s="181"/>
      <c r="L284" s="181"/>
      <c r="M284" s="181"/>
      <c r="N284" s="181" t="s">
        <v>698</v>
      </c>
      <c r="O284" s="183" t="str">
        <f t="shared" si="27"/>
        <v xml:space="preserve">O  </v>
      </c>
      <c r="P284" s="181" t="s">
        <v>699</v>
      </c>
      <c r="Q284" s="181"/>
      <c r="R284" s="183" t="str">
        <f t="shared" si="28"/>
        <v xml:space="preserve">   E</v>
      </c>
      <c r="S284" s="181"/>
      <c r="T284" s="181" t="s">
        <v>696</v>
      </c>
    </row>
    <row r="285" spans="1:20" ht="22.5">
      <c r="A285" s="157" t="s">
        <v>1178</v>
      </c>
      <c r="B285" s="156" t="str">
        <f t="shared" si="25"/>
        <v>SUBDIRECCIÓN DE FINANZAS Y PRESUPUESTOINFORMES A ENTES DE CONTROL</v>
      </c>
      <c r="C285" s="159">
        <v>73100</v>
      </c>
      <c r="D285" s="159" t="s">
        <v>1205</v>
      </c>
      <c r="E285" s="163" t="s">
        <v>1363</v>
      </c>
      <c r="F285" s="180" t="str">
        <f t="shared" si="29"/>
        <v>73100-3.4</v>
      </c>
      <c r="G285" s="182" t="str">
        <f t="shared" si="24"/>
        <v>AG -3--AC -8</v>
      </c>
      <c r="H285" s="181">
        <v>3</v>
      </c>
      <c r="I285" s="181">
        <v>8</v>
      </c>
      <c r="J285" s="183" t="str">
        <f t="shared" si="26"/>
        <v xml:space="preserve">- E- - </v>
      </c>
      <c r="K285" s="181"/>
      <c r="L285" s="181" t="s">
        <v>696</v>
      </c>
      <c r="M285" s="181"/>
      <c r="N285" s="181"/>
      <c r="O285" s="183" t="str">
        <f t="shared" si="27"/>
        <v xml:space="preserve">O  </v>
      </c>
      <c r="P285" s="181" t="s">
        <v>699</v>
      </c>
      <c r="Q285" s="181"/>
      <c r="R285" s="183" t="str">
        <f t="shared" si="28"/>
        <v xml:space="preserve">F   </v>
      </c>
      <c r="S285" s="181" t="s">
        <v>557</v>
      </c>
      <c r="T285" s="181"/>
    </row>
    <row r="286" spans="1:20">
      <c r="A286" s="157"/>
      <c r="B286" s="156" t="str">
        <f t="shared" si="25"/>
        <v/>
      </c>
      <c r="C286" s="159"/>
      <c r="D286" s="159"/>
      <c r="E286" s="174"/>
      <c r="F286" s="180" t="str">
        <f t="shared" si="29"/>
        <v>-</v>
      </c>
      <c r="G286" s="182" t="str">
        <f t="shared" si="24"/>
        <v>AG ---AC -</v>
      </c>
      <c r="H286" s="181"/>
      <c r="I286" s="181"/>
      <c r="J286" s="183" t="str">
        <f t="shared" si="26"/>
        <v xml:space="preserve">- - - </v>
      </c>
      <c r="K286" s="181"/>
      <c r="L286" s="181"/>
      <c r="M286" s="181"/>
      <c r="N286" s="181"/>
      <c r="O286" s="183" t="str">
        <f t="shared" si="27"/>
        <v xml:space="preserve">O  </v>
      </c>
      <c r="P286" s="181" t="s">
        <v>699</v>
      </c>
      <c r="Q286" s="181"/>
      <c r="R286" s="183" t="str">
        <f t="shared" si="28"/>
        <v xml:space="preserve">   </v>
      </c>
      <c r="S286" s="181"/>
      <c r="T286" s="181"/>
    </row>
    <row r="287" spans="1:20">
      <c r="A287" s="157" t="s">
        <v>1179</v>
      </c>
      <c r="B287" s="156" t="str">
        <f t="shared" si="25"/>
        <v>GRUPO DE CONTABILIDADESTADOS FINANCIEROS</v>
      </c>
      <c r="C287" s="159">
        <v>73101</v>
      </c>
      <c r="D287" s="159">
        <v>24</v>
      </c>
      <c r="E287" s="174" t="s">
        <v>990</v>
      </c>
      <c r="F287" s="180" t="str">
        <f t="shared" si="29"/>
        <v>73101-24</v>
      </c>
      <c r="G287" s="182" t="str">
        <f t="shared" si="24"/>
        <v>AG -2--AC -8</v>
      </c>
      <c r="H287" s="181">
        <v>2</v>
      </c>
      <c r="I287" s="181">
        <v>8</v>
      </c>
      <c r="J287" s="183" t="str">
        <f t="shared" si="26"/>
        <v xml:space="preserve">CT- - - </v>
      </c>
      <c r="K287" s="181" t="s">
        <v>695</v>
      </c>
      <c r="L287" s="181"/>
      <c r="M287" s="181"/>
      <c r="N287" s="181"/>
      <c r="O287" s="183" t="str">
        <f t="shared" si="27"/>
        <v xml:space="preserve">O  </v>
      </c>
      <c r="P287" s="181" t="s">
        <v>699</v>
      </c>
      <c r="Q287" s="181"/>
      <c r="R287" s="183" t="str">
        <f t="shared" si="28"/>
        <v>F   E</v>
      </c>
      <c r="S287" s="181" t="s">
        <v>557</v>
      </c>
      <c r="T287" s="181" t="s">
        <v>696</v>
      </c>
    </row>
    <row r="288" spans="1:20">
      <c r="A288" s="157" t="s">
        <v>1179</v>
      </c>
      <c r="B288" s="156" t="str">
        <f t="shared" si="25"/>
        <v>GRUPO DE CONTABILIDADINFORMES EXÓGENAS</v>
      </c>
      <c r="C288" s="159">
        <v>73101</v>
      </c>
      <c r="D288" s="159" t="s">
        <v>1305</v>
      </c>
      <c r="E288" s="163" t="s">
        <v>1512</v>
      </c>
      <c r="F288" s="180" t="str">
        <f t="shared" si="29"/>
        <v>73101-3.18</v>
      </c>
      <c r="G288" s="182" t="str">
        <f t="shared" si="24"/>
        <v>AG -2--AC -8</v>
      </c>
      <c r="H288" s="181">
        <v>2</v>
      </c>
      <c r="I288" s="181">
        <v>8</v>
      </c>
      <c r="J288" s="183" t="str">
        <f t="shared" si="26"/>
        <v xml:space="preserve">- E- - </v>
      </c>
      <c r="K288" s="181"/>
      <c r="L288" s="181" t="s">
        <v>696</v>
      </c>
      <c r="M288" s="181"/>
      <c r="N288" s="181"/>
      <c r="O288" s="183" t="str">
        <f t="shared" si="27"/>
        <v xml:space="preserve">O  </v>
      </c>
      <c r="P288" s="181" t="s">
        <v>699</v>
      </c>
      <c r="Q288" s="181"/>
      <c r="R288" s="183" t="str">
        <f t="shared" si="28"/>
        <v xml:space="preserve">   E</v>
      </c>
      <c r="S288" s="181"/>
      <c r="T288" s="181" t="s">
        <v>696</v>
      </c>
    </row>
    <row r="289" spans="1:20">
      <c r="A289" s="157"/>
      <c r="B289" s="156" t="str">
        <f t="shared" si="25"/>
        <v/>
      </c>
      <c r="C289" s="159"/>
      <c r="D289" s="159"/>
      <c r="E289" s="174"/>
      <c r="F289" s="180" t="str">
        <f t="shared" si="29"/>
        <v>-</v>
      </c>
      <c r="G289" s="182" t="str">
        <f t="shared" si="24"/>
        <v>AG ---AC -</v>
      </c>
      <c r="H289" s="181"/>
      <c r="I289" s="181"/>
      <c r="J289" s="183" t="str">
        <f t="shared" si="26"/>
        <v xml:space="preserve">- - - </v>
      </c>
      <c r="K289" s="181"/>
      <c r="L289" s="181"/>
      <c r="M289" s="181"/>
      <c r="N289" s="181"/>
      <c r="O289" s="183" t="str">
        <f t="shared" si="27"/>
        <v xml:space="preserve">  </v>
      </c>
      <c r="P289" s="181"/>
      <c r="Q289" s="181"/>
      <c r="R289" s="183" t="str">
        <f t="shared" si="28"/>
        <v xml:space="preserve">   </v>
      </c>
      <c r="S289" s="181"/>
      <c r="T289" s="181"/>
    </row>
    <row r="290" spans="1:20" ht="22.5">
      <c r="A290" s="157" t="s">
        <v>1180</v>
      </c>
      <c r="B290" s="156" t="str">
        <f t="shared" si="25"/>
        <v>GRUPO DE PRESUPUESTO Y CUENTASCERTIFICADOS DE DISPONIBILIDAD PRESUPUESTAL</v>
      </c>
      <c r="C290" s="159">
        <v>73102</v>
      </c>
      <c r="D290" s="159">
        <v>6</v>
      </c>
      <c r="E290" s="174" t="s">
        <v>1355</v>
      </c>
      <c r="F290" s="180" t="str">
        <f t="shared" si="29"/>
        <v>73102-6</v>
      </c>
      <c r="G290" s="182" t="str">
        <f t="shared" si="24"/>
        <v>AG -2--AC -8</v>
      </c>
      <c r="H290" s="181">
        <v>2</v>
      </c>
      <c r="I290" s="181">
        <v>8</v>
      </c>
      <c r="J290" s="183" t="str">
        <f t="shared" si="26"/>
        <v xml:space="preserve">- E- - </v>
      </c>
      <c r="K290" s="181"/>
      <c r="L290" s="181" t="s">
        <v>696</v>
      </c>
      <c r="M290" s="181"/>
      <c r="N290" s="181"/>
      <c r="O290" s="183" t="str">
        <f t="shared" si="27"/>
        <v xml:space="preserve">O  </v>
      </c>
      <c r="P290" s="181" t="s">
        <v>699</v>
      </c>
      <c r="Q290" s="181"/>
      <c r="R290" s="183" t="str">
        <f t="shared" si="28"/>
        <v>F   E</v>
      </c>
      <c r="S290" s="181" t="s">
        <v>557</v>
      </c>
      <c r="T290" s="181" t="s">
        <v>696</v>
      </c>
    </row>
    <row r="291" spans="1:20">
      <c r="A291" s="157" t="s">
        <v>1180</v>
      </c>
      <c r="B291" s="156" t="str">
        <f t="shared" si="25"/>
        <v>GRUPO DE PRESUPUESTO Y CUENTASLIBRO DE VIGENCIAS FUTURAS</v>
      </c>
      <c r="C291" s="159">
        <v>73102</v>
      </c>
      <c r="D291" s="159" t="s">
        <v>1306</v>
      </c>
      <c r="E291" s="163" t="s">
        <v>1513</v>
      </c>
      <c r="F291" s="180" t="str">
        <f t="shared" si="29"/>
        <v>73102-33.1</v>
      </c>
      <c r="G291" s="182" t="str">
        <f t="shared" si="24"/>
        <v>AG -3--AC -8</v>
      </c>
      <c r="H291" s="181">
        <v>3</v>
      </c>
      <c r="I291" s="181">
        <v>8</v>
      </c>
      <c r="J291" s="183" t="str">
        <f t="shared" si="26"/>
        <v xml:space="preserve">CT- - M- </v>
      </c>
      <c r="K291" s="181" t="s">
        <v>695</v>
      </c>
      <c r="L291" s="181"/>
      <c r="M291" s="181" t="s">
        <v>705</v>
      </c>
      <c r="N291" s="181"/>
      <c r="O291" s="183" t="str">
        <f t="shared" si="27"/>
        <v xml:space="preserve">  </v>
      </c>
      <c r="P291" s="181"/>
      <c r="Q291" s="181"/>
      <c r="R291" s="183" t="str">
        <f t="shared" si="28"/>
        <v xml:space="preserve">F   </v>
      </c>
      <c r="S291" s="181" t="s">
        <v>557</v>
      </c>
      <c r="T291" s="181"/>
    </row>
    <row r="292" spans="1:20">
      <c r="A292" s="157"/>
      <c r="B292" s="156" t="str">
        <f t="shared" si="25"/>
        <v/>
      </c>
      <c r="C292" s="159"/>
      <c r="D292" s="159"/>
      <c r="E292" s="174"/>
      <c r="F292" s="180" t="str">
        <f t="shared" si="29"/>
        <v>-</v>
      </c>
      <c r="G292" s="182" t="str">
        <f t="shared" si="24"/>
        <v>AG ---AC -</v>
      </c>
      <c r="H292" s="181"/>
      <c r="I292" s="181"/>
      <c r="J292" s="183" t="str">
        <f t="shared" si="26"/>
        <v xml:space="preserve">- - - </v>
      </c>
      <c r="K292" s="181"/>
      <c r="L292" s="181"/>
      <c r="M292" s="181"/>
      <c r="N292" s="181"/>
      <c r="O292" s="183" t="str">
        <f t="shared" si="27"/>
        <v xml:space="preserve">O  </v>
      </c>
      <c r="P292" s="181" t="s">
        <v>699</v>
      </c>
      <c r="Q292" s="181"/>
      <c r="R292" s="183" t="str">
        <f t="shared" si="28"/>
        <v xml:space="preserve">   </v>
      </c>
      <c r="S292" s="181"/>
      <c r="T292" s="181"/>
    </row>
    <row r="293" spans="1:20">
      <c r="A293" s="157" t="s">
        <v>1181</v>
      </c>
      <c r="B293" s="156" t="str">
        <f t="shared" si="25"/>
        <v>GRUPO DE TESORERIABOLETÍNES DIARIOS DE TESORERÍA</v>
      </c>
      <c r="C293" s="159">
        <v>73103</v>
      </c>
      <c r="D293" s="159">
        <v>9</v>
      </c>
      <c r="E293" s="174" t="s">
        <v>1356</v>
      </c>
      <c r="F293" s="180" t="str">
        <f t="shared" si="29"/>
        <v>73103-9</v>
      </c>
      <c r="G293" s="182" t="str">
        <f t="shared" si="24"/>
        <v>AG -3--AC -8</v>
      </c>
      <c r="H293" s="181">
        <v>3</v>
      </c>
      <c r="I293" s="181">
        <v>8</v>
      </c>
      <c r="J293" s="183" t="str">
        <f t="shared" si="26"/>
        <v xml:space="preserve">- E- - </v>
      </c>
      <c r="K293" s="181"/>
      <c r="L293" s="181" t="s">
        <v>696</v>
      </c>
      <c r="M293" s="181"/>
      <c r="N293" s="181"/>
      <c r="O293" s="183" t="str">
        <f t="shared" si="27"/>
        <v xml:space="preserve">  </v>
      </c>
      <c r="P293" s="181"/>
      <c r="Q293" s="181"/>
      <c r="R293" s="183" t="str">
        <f t="shared" si="28"/>
        <v xml:space="preserve">F   </v>
      </c>
      <c r="S293" s="181" t="s">
        <v>557</v>
      </c>
      <c r="T293" s="181"/>
    </row>
    <row r="294" spans="1:20">
      <c r="A294" s="157"/>
      <c r="B294" s="156" t="str">
        <f t="shared" si="25"/>
        <v/>
      </c>
      <c r="C294" s="159"/>
      <c r="D294" s="159"/>
      <c r="E294" s="174"/>
      <c r="F294" s="180" t="str">
        <f t="shared" si="29"/>
        <v>-</v>
      </c>
      <c r="G294" s="182" t="str">
        <f t="shared" si="24"/>
        <v>AG ---AC -</v>
      </c>
      <c r="H294" s="181"/>
      <c r="I294" s="181"/>
      <c r="J294" s="183" t="str">
        <f t="shared" si="26"/>
        <v xml:space="preserve">- - - </v>
      </c>
      <c r="K294" s="181"/>
      <c r="L294" s="181"/>
      <c r="M294" s="181"/>
      <c r="N294" s="181"/>
      <c r="O294" s="183" t="str">
        <f t="shared" si="27"/>
        <v xml:space="preserve">O  </v>
      </c>
      <c r="P294" s="181" t="s">
        <v>699</v>
      </c>
      <c r="Q294" s="181"/>
      <c r="R294" s="183" t="str">
        <f t="shared" si="28"/>
        <v xml:space="preserve">   </v>
      </c>
      <c r="S294" s="181"/>
      <c r="T294" s="181"/>
    </row>
    <row r="295" spans="1:20" ht="22.5">
      <c r="A295" s="157" t="s">
        <v>1182</v>
      </c>
      <c r="B295" s="156" t="str">
        <f t="shared" si="25"/>
        <v>SUBDIRECCIÓN DE SERVICIOS ADMINISTRATIVOSHISTORIALES DE BIENES INMUEBLES</v>
      </c>
      <c r="C295" s="159">
        <v>73200</v>
      </c>
      <c r="D295" s="159">
        <v>27</v>
      </c>
      <c r="E295" s="174" t="s">
        <v>1357</v>
      </c>
      <c r="F295" s="180" t="str">
        <f t="shared" si="29"/>
        <v>73200-27</v>
      </c>
      <c r="G295" s="182" t="str">
        <f t="shared" si="24"/>
        <v>AG -2--AC -18</v>
      </c>
      <c r="H295" s="181">
        <v>2</v>
      </c>
      <c r="I295" s="181">
        <v>18</v>
      </c>
      <c r="J295" s="183" t="str">
        <f t="shared" si="26"/>
        <v>- - - S</v>
      </c>
      <c r="K295" s="181"/>
      <c r="L295" s="181"/>
      <c r="M295" s="181"/>
      <c r="N295" s="181" t="s">
        <v>698</v>
      </c>
      <c r="O295" s="183" t="str">
        <f t="shared" si="27"/>
        <v xml:space="preserve">O  </v>
      </c>
      <c r="P295" s="181" t="s">
        <v>699</v>
      </c>
      <c r="Q295" s="181"/>
      <c r="R295" s="183" t="str">
        <f t="shared" si="28"/>
        <v xml:space="preserve">F   </v>
      </c>
      <c r="S295" s="181" t="s">
        <v>557</v>
      </c>
      <c r="T295" s="181"/>
    </row>
    <row r="296" spans="1:20" ht="22.5">
      <c r="A296" s="157" t="s">
        <v>1182</v>
      </c>
      <c r="B296" s="156" t="str">
        <f t="shared" si="25"/>
        <v>SUBDIRECCIÓN DE SERVICIOS ADMINISTRATIVOSINFORMES A ENTES DE CONTROL</v>
      </c>
      <c r="C296" s="159">
        <v>73200</v>
      </c>
      <c r="D296" s="159" t="s">
        <v>1205</v>
      </c>
      <c r="E296" s="163" t="s">
        <v>1363</v>
      </c>
      <c r="F296" s="180" t="str">
        <f t="shared" si="29"/>
        <v>73200-3.4</v>
      </c>
      <c r="G296" s="182" t="str">
        <f t="shared" si="24"/>
        <v>AG -3--AC -8</v>
      </c>
      <c r="H296" s="181">
        <v>3</v>
      </c>
      <c r="I296" s="181">
        <v>8</v>
      </c>
      <c r="J296" s="183" t="str">
        <f t="shared" si="26"/>
        <v xml:space="preserve">- E- - </v>
      </c>
      <c r="K296" s="181"/>
      <c r="L296" s="181" t="s">
        <v>696</v>
      </c>
      <c r="M296" s="181"/>
      <c r="N296" s="181"/>
      <c r="O296" s="183" t="str">
        <f t="shared" si="27"/>
        <v xml:space="preserve">  </v>
      </c>
      <c r="P296" s="181"/>
      <c r="Q296" s="181"/>
      <c r="R296" s="183" t="str">
        <f t="shared" si="28"/>
        <v xml:space="preserve">F   </v>
      </c>
      <c r="S296" s="181" t="s">
        <v>557</v>
      </c>
      <c r="T296" s="181"/>
    </row>
    <row r="297" spans="1:20">
      <c r="A297" s="157" t="s">
        <v>1182</v>
      </c>
      <c r="B297" s="156" t="str">
        <f t="shared" si="25"/>
        <v>SUBDIRECCIÓN DE SERVICIOS ADMINISTRATIVOSINFORMES DE GESTIÓN</v>
      </c>
      <c r="C297" s="159">
        <v>73200</v>
      </c>
      <c r="D297" s="159" t="s">
        <v>1198</v>
      </c>
      <c r="E297" s="163" t="s">
        <v>1366</v>
      </c>
      <c r="F297" s="180" t="str">
        <f t="shared" si="29"/>
        <v>73200-3.13</v>
      </c>
      <c r="G297" s="182" t="str">
        <f t="shared" si="24"/>
        <v>AG -3--AC -</v>
      </c>
      <c r="H297" s="181">
        <v>3</v>
      </c>
      <c r="I297" s="181"/>
      <c r="J297" s="183" t="str">
        <f t="shared" si="26"/>
        <v xml:space="preserve">- E- - </v>
      </c>
      <c r="K297" s="181"/>
      <c r="L297" s="181" t="s">
        <v>696</v>
      </c>
      <c r="M297" s="181"/>
      <c r="N297" s="181"/>
      <c r="O297" s="183" t="str">
        <f t="shared" si="27"/>
        <v xml:space="preserve">O  </v>
      </c>
      <c r="P297" s="181" t="s">
        <v>699</v>
      </c>
      <c r="Q297" s="181"/>
      <c r="R297" s="183" t="str">
        <f t="shared" si="28"/>
        <v xml:space="preserve">F   </v>
      </c>
      <c r="S297" s="181" t="s">
        <v>557</v>
      </c>
      <c r="T297" s="181"/>
    </row>
    <row r="298" spans="1:20">
      <c r="A298" s="157"/>
      <c r="B298" s="156" t="str">
        <f t="shared" si="25"/>
        <v/>
      </c>
      <c r="C298" s="159"/>
      <c r="D298" s="159"/>
      <c r="E298" s="174"/>
      <c r="F298" s="180" t="str">
        <f t="shared" si="29"/>
        <v>-</v>
      </c>
      <c r="G298" s="182" t="str">
        <f t="shared" si="24"/>
        <v>AG ---AC -</v>
      </c>
      <c r="H298" s="181"/>
      <c r="I298" s="181"/>
      <c r="J298" s="183" t="str">
        <f t="shared" si="26"/>
        <v xml:space="preserve">- - - </v>
      </c>
      <c r="K298" s="181"/>
      <c r="L298" s="181"/>
      <c r="M298" s="181"/>
      <c r="N298" s="181"/>
      <c r="O298" s="183" t="str">
        <f t="shared" si="27"/>
        <v xml:space="preserve">O  </v>
      </c>
      <c r="P298" s="181" t="s">
        <v>699</v>
      </c>
      <c r="Q298" s="181"/>
      <c r="R298" s="183" t="str">
        <f t="shared" si="28"/>
        <v xml:space="preserve">   </v>
      </c>
      <c r="S298" s="181"/>
      <c r="T298" s="181"/>
    </row>
    <row r="299" spans="1:20" ht="22.5">
      <c r="A299" s="157" t="s">
        <v>1183</v>
      </c>
      <c r="B299" s="156" t="str">
        <f t="shared" si="25"/>
        <v>GRUPO DE ATENCION AL USUARIO Y ARCHIVOACTAS DE ELIMINACIÓN DOCUMENTAL</v>
      </c>
      <c r="C299" s="159">
        <v>73201</v>
      </c>
      <c r="D299" s="159" t="s">
        <v>1307</v>
      </c>
      <c r="E299" s="163" t="s">
        <v>1514</v>
      </c>
      <c r="F299" s="180" t="str">
        <f t="shared" si="29"/>
        <v>73201-2.13</v>
      </c>
      <c r="G299" s="182" t="str">
        <f t="shared" si="24"/>
        <v>AG -3--AC -18</v>
      </c>
      <c r="H299" s="181">
        <v>3</v>
      </c>
      <c r="I299" s="181">
        <v>18</v>
      </c>
      <c r="J299" s="183" t="str">
        <f t="shared" si="26"/>
        <v xml:space="preserve">CT- - M- </v>
      </c>
      <c r="K299" s="181" t="s">
        <v>695</v>
      </c>
      <c r="L299" s="181"/>
      <c r="M299" s="181" t="s">
        <v>705</v>
      </c>
      <c r="N299" s="181"/>
      <c r="O299" s="183" t="str">
        <f t="shared" si="27"/>
        <v xml:space="preserve">O  </v>
      </c>
      <c r="P299" s="181" t="s">
        <v>699</v>
      </c>
      <c r="Q299" s="181"/>
      <c r="R299" s="183" t="str">
        <f t="shared" si="28"/>
        <v xml:space="preserve">F   </v>
      </c>
      <c r="S299" s="181" t="s">
        <v>557</v>
      </c>
      <c r="T299" s="181"/>
    </row>
    <row r="300" spans="1:20" ht="22.5">
      <c r="A300" s="157" t="s">
        <v>1183</v>
      </c>
      <c r="B300" s="156" t="str">
        <f t="shared" si="25"/>
        <v>GRUPO DE ATENCION AL USUARIO Y ARCHIVOAUTORIZACIONES DE MOVILIZACIÓN DE RECURSOS</v>
      </c>
      <c r="C300" s="159">
        <v>73201</v>
      </c>
      <c r="D300" s="159" t="s">
        <v>1308</v>
      </c>
      <c r="E300" s="163" t="s">
        <v>1515</v>
      </c>
      <c r="F300" s="180" t="str">
        <f t="shared" si="29"/>
        <v>73201-7.1</v>
      </c>
      <c r="G300" s="182" t="str">
        <f t="shared" si="24"/>
        <v>AG -5--AC -10</v>
      </c>
      <c r="H300" s="181">
        <v>5</v>
      </c>
      <c r="I300" s="181">
        <v>10</v>
      </c>
      <c r="J300" s="183" t="str">
        <f t="shared" si="26"/>
        <v xml:space="preserve">CT- - M- </v>
      </c>
      <c r="K300" s="181" t="s">
        <v>695</v>
      </c>
      <c r="L300" s="181"/>
      <c r="M300" s="181" t="s">
        <v>705</v>
      </c>
      <c r="N300" s="181"/>
      <c r="O300" s="183" t="str">
        <f t="shared" si="27"/>
        <v xml:space="preserve">  </v>
      </c>
      <c r="P300" s="181"/>
      <c r="Q300" s="181"/>
      <c r="R300" s="183" t="str">
        <f t="shared" si="28"/>
        <v xml:space="preserve">F   </v>
      </c>
      <c r="S300" s="181" t="s">
        <v>557</v>
      </c>
      <c r="T300" s="181"/>
    </row>
    <row r="301" spans="1:20" ht="22.5">
      <c r="A301" s="157" t="s">
        <v>1183</v>
      </c>
      <c r="B301" s="156" t="str">
        <f t="shared" si="25"/>
        <v>GRUPO DE ATENCION AL USUARIO Y ARCHIVOCONSECUTIVOS DE COMUNICACIONES OFICIALES ENVIADAS</v>
      </c>
      <c r="C301" s="159">
        <v>73201</v>
      </c>
      <c r="D301" s="159" t="s">
        <v>1309</v>
      </c>
      <c r="E301" s="163" t="s">
        <v>1516</v>
      </c>
      <c r="F301" s="180" t="str">
        <f t="shared" si="29"/>
        <v>73201-16.1</v>
      </c>
      <c r="G301" s="182" t="str">
        <f t="shared" si="24"/>
        <v>AG -3--AC -8</v>
      </c>
      <c r="H301" s="181">
        <v>3</v>
      </c>
      <c r="I301" s="181">
        <v>8</v>
      </c>
      <c r="J301" s="183" t="str">
        <f t="shared" si="26"/>
        <v xml:space="preserve">- E- - </v>
      </c>
      <c r="K301" s="181"/>
      <c r="L301" s="181" t="s">
        <v>696</v>
      </c>
      <c r="M301" s="181"/>
      <c r="N301" s="181"/>
      <c r="O301" s="183" t="str">
        <f t="shared" si="27"/>
        <v xml:space="preserve">O  </v>
      </c>
      <c r="P301" s="181" t="s">
        <v>699</v>
      </c>
      <c r="Q301" s="181"/>
      <c r="R301" s="183" t="str">
        <f t="shared" si="28"/>
        <v>F   D</v>
      </c>
      <c r="S301" s="181" t="s">
        <v>557</v>
      </c>
      <c r="T301" s="181" t="s">
        <v>128</v>
      </c>
    </row>
    <row r="302" spans="1:20" ht="22.5">
      <c r="A302" s="157" t="s">
        <v>1183</v>
      </c>
      <c r="B302" s="156" t="str">
        <f t="shared" si="25"/>
        <v>GRUPO DE ATENCION AL USUARIO Y ARCHIVOCONSECUTIVOS DE COMUNICACIONES OFICIALES RECIBIDAS</v>
      </c>
      <c r="C302" s="159">
        <v>73201</v>
      </c>
      <c r="D302" s="159" t="s">
        <v>1310</v>
      </c>
      <c r="E302" s="163" t="s">
        <v>1517</v>
      </c>
      <c r="F302" s="180" t="str">
        <f t="shared" si="29"/>
        <v>73201-16.2</v>
      </c>
      <c r="G302" s="182" t="str">
        <f t="shared" si="24"/>
        <v>AG -3--AC -8</v>
      </c>
      <c r="H302" s="181">
        <v>3</v>
      </c>
      <c r="I302" s="181">
        <v>8</v>
      </c>
      <c r="J302" s="183" t="str">
        <f t="shared" si="26"/>
        <v xml:space="preserve">- E- - </v>
      </c>
      <c r="K302" s="181"/>
      <c r="L302" s="181" t="s">
        <v>696</v>
      </c>
      <c r="M302" s="181"/>
      <c r="N302" s="181"/>
      <c r="O302" s="183" t="str">
        <f t="shared" si="27"/>
        <v xml:space="preserve">  </v>
      </c>
      <c r="P302" s="181"/>
      <c r="Q302" s="181"/>
      <c r="R302" s="183" t="str">
        <f t="shared" si="28"/>
        <v>F   D</v>
      </c>
      <c r="S302" s="181" t="s">
        <v>557</v>
      </c>
      <c r="T302" s="181" t="s">
        <v>128</v>
      </c>
    </row>
    <row r="303" spans="1:20">
      <c r="A303" s="157" t="s">
        <v>1183</v>
      </c>
      <c r="B303" s="156" t="str">
        <f t="shared" si="25"/>
        <v>GRUPO DE ATENCION AL USUARIO Y ARCHIVODERECHOS DE PETICIÓN</v>
      </c>
      <c r="C303" s="159">
        <v>73201</v>
      </c>
      <c r="D303" s="159">
        <v>21</v>
      </c>
      <c r="E303" s="174" t="s">
        <v>723</v>
      </c>
      <c r="F303" s="180" t="str">
        <f t="shared" si="29"/>
        <v>73201-21</v>
      </c>
      <c r="G303" s="182" t="str">
        <f t="shared" si="24"/>
        <v>AG -3--AC -18</v>
      </c>
      <c r="H303" s="181">
        <v>3</v>
      </c>
      <c r="I303" s="181">
        <v>18</v>
      </c>
      <c r="J303" s="183" t="str">
        <f t="shared" si="26"/>
        <v>- - M- S</v>
      </c>
      <c r="K303" s="181"/>
      <c r="L303" s="181"/>
      <c r="M303" s="181" t="s">
        <v>705</v>
      </c>
      <c r="N303" s="181" t="s">
        <v>698</v>
      </c>
      <c r="O303" s="183" t="str">
        <f t="shared" si="27"/>
        <v xml:space="preserve">O  </v>
      </c>
      <c r="P303" s="181" t="s">
        <v>699</v>
      </c>
      <c r="Q303" s="181"/>
      <c r="R303" s="183" t="str">
        <f t="shared" si="28"/>
        <v xml:space="preserve">F   </v>
      </c>
      <c r="S303" s="181" t="s">
        <v>557</v>
      </c>
      <c r="T303" s="181"/>
    </row>
    <row r="304" spans="1:20" ht="22.5">
      <c r="A304" s="157" t="s">
        <v>1183</v>
      </c>
      <c r="B304" s="156" t="str">
        <f t="shared" si="25"/>
        <v>GRUPO DE ATENCION AL USUARIO Y ARCHIVOENCUESTAS DE PERCEPCIÓN</v>
      </c>
      <c r="C304" s="159">
        <v>73201</v>
      </c>
      <c r="D304" s="159">
        <v>23</v>
      </c>
      <c r="E304" s="174" t="s">
        <v>1006</v>
      </c>
      <c r="F304" s="180" t="str">
        <f t="shared" si="29"/>
        <v>73201-23</v>
      </c>
      <c r="G304" s="182" t="str">
        <f t="shared" si="24"/>
        <v>AG -3--AC -</v>
      </c>
      <c r="H304" s="181">
        <v>3</v>
      </c>
      <c r="I304" s="181"/>
      <c r="J304" s="183" t="str">
        <f t="shared" si="26"/>
        <v xml:space="preserve">- E- - </v>
      </c>
      <c r="K304" s="181"/>
      <c r="L304" s="181" t="s">
        <v>696</v>
      </c>
      <c r="M304" s="181"/>
      <c r="N304" s="181"/>
      <c r="O304" s="183" t="str">
        <f t="shared" si="27"/>
        <v xml:space="preserve">O  </v>
      </c>
      <c r="P304" s="181" t="s">
        <v>699</v>
      </c>
      <c r="Q304" s="181"/>
      <c r="R304" s="183" t="str">
        <f t="shared" si="28"/>
        <v xml:space="preserve">F   </v>
      </c>
      <c r="S304" s="181" t="s">
        <v>557</v>
      </c>
      <c r="T304" s="181"/>
    </row>
    <row r="305" spans="1:20">
      <c r="A305" s="157" t="s">
        <v>1183</v>
      </c>
      <c r="B305" s="156" t="str">
        <f t="shared" si="25"/>
        <v>GRUPO DE ATENCION AL USUARIO Y ARCHIVOINFORMES DE GESTIÓN</v>
      </c>
      <c r="C305" s="159">
        <v>73201</v>
      </c>
      <c r="D305" s="159" t="s">
        <v>1198</v>
      </c>
      <c r="E305" s="163" t="s">
        <v>1366</v>
      </c>
      <c r="F305" s="180" t="str">
        <f t="shared" si="29"/>
        <v>73201-3.13</v>
      </c>
      <c r="G305" s="182" t="str">
        <f t="shared" si="24"/>
        <v>AG -3--AC -</v>
      </c>
      <c r="H305" s="181">
        <v>3</v>
      </c>
      <c r="I305" s="181"/>
      <c r="J305" s="183" t="str">
        <f t="shared" si="26"/>
        <v xml:space="preserve">- E- - </v>
      </c>
      <c r="K305" s="181"/>
      <c r="L305" s="181" t="s">
        <v>696</v>
      </c>
      <c r="M305" s="181"/>
      <c r="N305" s="181"/>
      <c r="O305" s="183" t="str">
        <f t="shared" si="27"/>
        <v xml:space="preserve">  </v>
      </c>
      <c r="P305" s="181"/>
      <c r="Q305" s="181"/>
      <c r="R305" s="183" t="str">
        <f t="shared" si="28"/>
        <v xml:space="preserve">F   </v>
      </c>
      <c r="S305" s="181" t="s">
        <v>557</v>
      </c>
      <c r="T305" s="181"/>
    </row>
    <row r="306" spans="1:20" ht="22.5">
      <c r="A306" s="157" t="s">
        <v>1183</v>
      </c>
      <c r="B306" s="156" t="str">
        <f t="shared" si="25"/>
        <v>GRUPO DE ATENCION AL USUARIO Y ARCHIVOBANCOS TERMINOLÓGICOS DE SERIES Y SUBSERIES DOCUMENTALES</v>
      </c>
      <c r="C306" s="159">
        <v>73201</v>
      </c>
      <c r="D306" s="159" t="s">
        <v>1311</v>
      </c>
      <c r="E306" s="163" t="s">
        <v>1518</v>
      </c>
      <c r="F306" s="180" t="str">
        <f t="shared" si="29"/>
        <v>73201-31.1</v>
      </c>
      <c r="G306" s="182" t="str">
        <f t="shared" si="24"/>
        <v>AG -3--AC -8</v>
      </c>
      <c r="H306" s="181">
        <v>3</v>
      </c>
      <c r="I306" s="181">
        <v>8</v>
      </c>
      <c r="J306" s="183" t="str">
        <f t="shared" si="26"/>
        <v xml:space="preserve">CT- - M- </v>
      </c>
      <c r="K306" s="181" t="s">
        <v>695</v>
      </c>
      <c r="L306" s="181"/>
      <c r="M306" s="181" t="s">
        <v>705</v>
      </c>
      <c r="N306" s="181"/>
      <c r="O306" s="183" t="str">
        <f t="shared" si="27"/>
        <v xml:space="preserve">O  </v>
      </c>
      <c r="P306" s="181" t="s">
        <v>699</v>
      </c>
      <c r="Q306" s="181"/>
      <c r="R306" s="183" t="str">
        <f t="shared" si="28"/>
        <v xml:space="preserve">F   </v>
      </c>
      <c r="S306" s="181" t="s">
        <v>557</v>
      </c>
      <c r="T306" s="181"/>
    </row>
    <row r="307" spans="1:20" ht="22.5">
      <c r="A307" s="157" t="s">
        <v>1183</v>
      </c>
      <c r="B307" s="156" t="str">
        <f t="shared" si="25"/>
        <v>GRUPO DE ATENCION AL USUARIO Y ARCHIVOCUADROS DE CLASIFICACIÓN DOCUMENTAL</v>
      </c>
      <c r="C307" s="159">
        <v>73201</v>
      </c>
      <c r="D307" s="159" t="s">
        <v>1312</v>
      </c>
      <c r="E307" s="163" t="s">
        <v>1519</v>
      </c>
      <c r="F307" s="180" t="str">
        <f t="shared" si="29"/>
        <v>73201-31.2</v>
      </c>
      <c r="G307" s="182" t="str">
        <f t="shared" si="24"/>
        <v>AG -3--AC -8</v>
      </c>
      <c r="H307" s="181">
        <v>3</v>
      </c>
      <c r="I307" s="181">
        <v>8</v>
      </c>
      <c r="J307" s="183" t="str">
        <f t="shared" si="26"/>
        <v xml:space="preserve">CT- - M- </v>
      </c>
      <c r="K307" s="181" t="s">
        <v>695</v>
      </c>
      <c r="L307" s="181"/>
      <c r="M307" s="181" t="s">
        <v>705</v>
      </c>
      <c r="N307" s="181"/>
      <c r="O307" s="183" t="str">
        <f t="shared" si="27"/>
        <v xml:space="preserve">  </v>
      </c>
      <c r="P307" s="181"/>
      <c r="Q307" s="181"/>
      <c r="R307" s="183" t="str">
        <f t="shared" si="28"/>
        <v xml:space="preserve">F   </v>
      </c>
      <c r="S307" s="181" t="s">
        <v>557</v>
      </c>
      <c r="T307" s="181"/>
    </row>
    <row r="308" spans="1:20" ht="22.5">
      <c r="A308" s="157" t="s">
        <v>1183</v>
      </c>
      <c r="B308" s="156" t="str">
        <f t="shared" si="25"/>
        <v>GRUPO DE ATENCION AL USUARIO Y ARCHIVOINVENTARIOS DOCUMENTALES DE ARCHIVO CENTRAL</v>
      </c>
      <c r="C308" s="159">
        <v>73201</v>
      </c>
      <c r="D308" s="159" t="s">
        <v>1313</v>
      </c>
      <c r="E308" s="163" t="s">
        <v>1520</v>
      </c>
      <c r="F308" s="180" t="str">
        <f t="shared" si="29"/>
        <v>73201-31.3</v>
      </c>
      <c r="G308" s="182" t="str">
        <f t="shared" si="24"/>
        <v>AG -3--AC -10</v>
      </c>
      <c r="H308" s="181">
        <v>3</v>
      </c>
      <c r="I308" s="181">
        <v>10</v>
      </c>
      <c r="J308" s="183" t="str">
        <f t="shared" si="26"/>
        <v xml:space="preserve">CT- - M- </v>
      </c>
      <c r="K308" s="181" t="s">
        <v>695</v>
      </c>
      <c r="L308" s="181"/>
      <c r="M308" s="181" t="s">
        <v>705</v>
      </c>
      <c r="N308" s="181"/>
      <c r="O308" s="183" t="str">
        <f t="shared" si="27"/>
        <v xml:space="preserve">O  </v>
      </c>
      <c r="P308" s="181" t="s">
        <v>699</v>
      </c>
      <c r="Q308" s="181"/>
      <c r="R308" s="183" t="str">
        <f t="shared" si="28"/>
        <v xml:space="preserve">F   </v>
      </c>
      <c r="S308" s="181" t="s">
        <v>557</v>
      </c>
      <c r="T308" s="181"/>
    </row>
    <row r="309" spans="1:20" ht="22.5">
      <c r="A309" s="157" t="s">
        <v>1183</v>
      </c>
      <c r="B309" s="156" t="str">
        <f t="shared" si="25"/>
        <v>GRUPO DE ATENCION AL USUARIO Y ARCHIVOPLANES INSTITUCIONALES DE ARCHIVOS</v>
      </c>
      <c r="C309" s="159">
        <v>73201</v>
      </c>
      <c r="D309" s="159" t="s">
        <v>1314</v>
      </c>
      <c r="E309" s="163" t="s">
        <v>1521</v>
      </c>
      <c r="F309" s="180" t="str">
        <f t="shared" si="29"/>
        <v>73201-31.4</v>
      </c>
      <c r="G309" s="182" t="str">
        <f t="shared" si="24"/>
        <v>AG -3--AC -8</v>
      </c>
      <c r="H309" s="181">
        <v>3</v>
      </c>
      <c r="I309" s="181">
        <v>8</v>
      </c>
      <c r="J309" s="183" t="str">
        <f t="shared" si="26"/>
        <v xml:space="preserve">CT- - M- </v>
      </c>
      <c r="K309" s="181" t="s">
        <v>695</v>
      </c>
      <c r="L309" s="181"/>
      <c r="M309" s="181" t="s">
        <v>705</v>
      </c>
      <c r="N309" s="181"/>
      <c r="O309" s="183" t="str">
        <f t="shared" si="27"/>
        <v xml:space="preserve">O  </v>
      </c>
      <c r="P309" s="181" t="s">
        <v>699</v>
      </c>
      <c r="Q309" s="181"/>
      <c r="R309" s="183" t="str">
        <f t="shared" si="28"/>
        <v xml:space="preserve">F   </v>
      </c>
      <c r="S309" s="181" t="s">
        <v>557</v>
      </c>
      <c r="T309" s="181"/>
    </row>
    <row r="310" spans="1:20" ht="22.5">
      <c r="A310" s="157" t="s">
        <v>1183</v>
      </c>
      <c r="B310" s="156" t="str">
        <f t="shared" si="25"/>
        <v>GRUPO DE ATENCION AL USUARIO Y ARCHIVOPROGRAMAS DE GESTIÓN DOCUMENTAL</v>
      </c>
      <c r="C310" s="159">
        <v>73201</v>
      </c>
      <c r="D310" s="159" t="s">
        <v>1315</v>
      </c>
      <c r="E310" s="163" t="s">
        <v>1522</v>
      </c>
      <c r="F310" s="180" t="str">
        <f t="shared" si="29"/>
        <v>73201-31.5</v>
      </c>
      <c r="G310" s="182" t="str">
        <f t="shared" si="24"/>
        <v>AG -3--AC -8</v>
      </c>
      <c r="H310" s="181">
        <v>3</v>
      </c>
      <c r="I310" s="181">
        <v>8</v>
      </c>
      <c r="J310" s="183" t="str">
        <f t="shared" si="26"/>
        <v xml:space="preserve">CT- - M- </v>
      </c>
      <c r="K310" s="181" t="s">
        <v>695</v>
      </c>
      <c r="L310" s="181"/>
      <c r="M310" s="181" t="s">
        <v>705</v>
      </c>
      <c r="N310" s="181"/>
      <c r="O310" s="183" t="str">
        <f t="shared" si="27"/>
        <v xml:space="preserve">O  </v>
      </c>
      <c r="P310" s="181" t="s">
        <v>699</v>
      </c>
      <c r="Q310" s="181"/>
      <c r="R310" s="183" t="str">
        <f t="shared" si="28"/>
        <v xml:space="preserve">F   </v>
      </c>
      <c r="S310" s="181" t="s">
        <v>557</v>
      </c>
      <c r="T310" s="181"/>
    </row>
    <row r="311" spans="1:20" ht="22.5">
      <c r="A311" s="157" t="s">
        <v>1183</v>
      </c>
      <c r="B311" s="156" t="str">
        <f t="shared" si="25"/>
        <v>GRUPO DE ATENCION AL USUARIO Y ARCHIVOTABLAS DE CONTROL DE ACCESO</v>
      </c>
      <c r="C311" s="159">
        <v>73201</v>
      </c>
      <c r="D311" s="159" t="s">
        <v>1316</v>
      </c>
      <c r="E311" s="163" t="s">
        <v>1523</v>
      </c>
      <c r="F311" s="180" t="str">
        <f t="shared" si="29"/>
        <v>73201-31.6</v>
      </c>
      <c r="G311" s="182" t="str">
        <f t="shared" si="24"/>
        <v>AG -3--AC -8</v>
      </c>
      <c r="H311" s="181">
        <v>3</v>
      </c>
      <c r="I311" s="181">
        <v>8</v>
      </c>
      <c r="J311" s="183" t="str">
        <f t="shared" si="26"/>
        <v xml:space="preserve">CT- - M- </v>
      </c>
      <c r="K311" s="181" t="s">
        <v>695</v>
      </c>
      <c r="L311" s="181"/>
      <c r="M311" s="181" t="s">
        <v>705</v>
      </c>
      <c r="N311" s="181"/>
      <c r="O311" s="183" t="str">
        <f t="shared" si="27"/>
        <v xml:space="preserve">  </v>
      </c>
      <c r="P311" s="181"/>
      <c r="Q311" s="181"/>
      <c r="R311" s="183" t="str">
        <f t="shared" si="28"/>
        <v xml:space="preserve">F   </v>
      </c>
      <c r="S311" s="181" t="s">
        <v>557</v>
      </c>
      <c r="T311" s="181"/>
    </row>
    <row r="312" spans="1:20" ht="22.5">
      <c r="A312" s="157" t="s">
        <v>1183</v>
      </c>
      <c r="B312" s="156" t="str">
        <f t="shared" si="25"/>
        <v>GRUPO DE ATENCION AL USUARIO Y ARCHIVOTABLAS DE RETENCIÓN DOCUMENTAL</v>
      </c>
      <c r="C312" s="159">
        <v>73201</v>
      </c>
      <c r="D312" s="159" t="s">
        <v>1317</v>
      </c>
      <c r="E312" s="163" t="s">
        <v>1524</v>
      </c>
      <c r="F312" s="180" t="str">
        <f t="shared" si="29"/>
        <v>73201-31.7</v>
      </c>
      <c r="G312" s="182" t="str">
        <f t="shared" si="24"/>
        <v>AG -5--AC -10</v>
      </c>
      <c r="H312" s="181">
        <v>5</v>
      </c>
      <c r="I312" s="181">
        <v>10</v>
      </c>
      <c r="J312" s="183" t="str">
        <f t="shared" si="26"/>
        <v xml:space="preserve">CT- - M- </v>
      </c>
      <c r="K312" s="181" t="s">
        <v>695</v>
      </c>
      <c r="L312" s="181"/>
      <c r="M312" s="181" t="s">
        <v>705</v>
      </c>
      <c r="N312" s="181"/>
      <c r="O312" s="183" t="str">
        <f t="shared" si="27"/>
        <v xml:space="preserve">O  </v>
      </c>
      <c r="P312" s="181" t="s">
        <v>699</v>
      </c>
      <c r="Q312" s="181"/>
      <c r="R312" s="183" t="str">
        <f t="shared" si="28"/>
        <v xml:space="preserve">F   </v>
      </c>
      <c r="S312" s="181" t="s">
        <v>557</v>
      </c>
      <c r="T312" s="181"/>
    </row>
    <row r="313" spans="1:20" ht="22.5">
      <c r="A313" s="157" t="s">
        <v>1183</v>
      </c>
      <c r="B313" s="156" t="str">
        <f t="shared" si="25"/>
        <v>GRUPO DE ATENCION AL USUARIO Y ARCHIVOTABLAS DE VALORACIÓN DOCUMENTAL</v>
      </c>
      <c r="C313" s="159">
        <v>73201</v>
      </c>
      <c r="D313" s="159" t="s">
        <v>1318</v>
      </c>
      <c r="E313" s="163" t="s">
        <v>1525</v>
      </c>
      <c r="F313" s="180" t="str">
        <f t="shared" si="29"/>
        <v>73201-31.8</v>
      </c>
      <c r="G313" s="182" t="str">
        <f t="shared" si="24"/>
        <v>AG -3--AC -8</v>
      </c>
      <c r="H313" s="181">
        <v>3</v>
      </c>
      <c r="I313" s="181">
        <v>8</v>
      </c>
      <c r="J313" s="183" t="str">
        <f t="shared" si="26"/>
        <v xml:space="preserve">CT- - M- </v>
      </c>
      <c r="K313" s="181" t="s">
        <v>695</v>
      </c>
      <c r="L313" s="181"/>
      <c r="M313" s="181" t="s">
        <v>705</v>
      </c>
      <c r="N313" s="181"/>
      <c r="O313" s="183" t="str">
        <f t="shared" si="27"/>
        <v xml:space="preserve">  </v>
      </c>
      <c r="P313" s="181"/>
      <c r="Q313" s="181"/>
      <c r="R313" s="183" t="str">
        <f t="shared" si="28"/>
        <v xml:space="preserve">F   </v>
      </c>
      <c r="S313" s="181" t="s">
        <v>557</v>
      </c>
      <c r="T313" s="181"/>
    </row>
    <row r="314" spans="1:20">
      <c r="A314" s="157" t="s">
        <v>1183</v>
      </c>
      <c r="B314" s="156" t="str">
        <f t="shared" si="25"/>
        <v>GRUPO DE ATENCION AL USUARIO Y ARCHIVONOTIFICACIONES</v>
      </c>
      <c r="C314" s="159">
        <v>73201</v>
      </c>
      <c r="D314" s="159">
        <v>39</v>
      </c>
      <c r="E314" s="174" t="s">
        <v>1358</v>
      </c>
      <c r="F314" s="180" t="str">
        <f t="shared" si="29"/>
        <v>73201-39</v>
      </c>
      <c r="G314" s="182" t="str">
        <f t="shared" si="24"/>
        <v>AG -5--AC -</v>
      </c>
      <c r="H314" s="181">
        <v>5</v>
      </c>
      <c r="I314" s="181"/>
      <c r="J314" s="183" t="str">
        <f t="shared" si="26"/>
        <v xml:space="preserve">- X- - </v>
      </c>
      <c r="K314" s="181"/>
      <c r="L314" s="181" t="s">
        <v>1553</v>
      </c>
      <c r="M314" s="181"/>
      <c r="N314" s="181"/>
      <c r="O314" s="183" t="str">
        <f t="shared" si="27"/>
        <v xml:space="preserve">O  </v>
      </c>
      <c r="P314" s="181" t="s">
        <v>699</v>
      </c>
      <c r="Q314" s="181"/>
      <c r="R314" s="183" t="str">
        <f t="shared" si="28"/>
        <v xml:space="preserve">   E</v>
      </c>
      <c r="S314" s="181"/>
      <c r="T314" s="181" t="s">
        <v>696</v>
      </c>
    </row>
    <row r="315" spans="1:20" ht="22.5">
      <c r="A315" s="157" t="s">
        <v>1183</v>
      </c>
      <c r="B315" s="156" t="str">
        <f t="shared" si="25"/>
        <v>GRUPO DE ATENCION AL USUARIO Y ARCHIVOPETICIONES, QUEJAS Y RECLAMOS</v>
      </c>
      <c r="C315" s="159">
        <v>73201</v>
      </c>
      <c r="D315" s="159">
        <v>42</v>
      </c>
      <c r="E315" s="174" t="s">
        <v>1010</v>
      </c>
      <c r="F315" s="180" t="str">
        <f t="shared" si="29"/>
        <v>73201-42</v>
      </c>
      <c r="G315" s="182" t="str">
        <f t="shared" si="24"/>
        <v>AG -3--AC -8</v>
      </c>
      <c r="H315" s="181">
        <v>3</v>
      </c>
      <c r="I315" s="181">
        <v>8</v>
      </c>
      <c r="J315" s="183" t="str">
        <f t="shared" si="26"/>
        <v xml:space="preserve">CT- - M- </v>
      </c>
      <c r="K315" s="181" t="s">
        <v>695</v>
      </c>
      <c r="L315" s="181"/>
      <c r="M315" s="181" t="s">
        <v>705</v>
      </c>
      <c r="N315" s="181"/>
      <c r="O315" s="183" t="str">
        <f t="shared" si="27"/>
        <v xml:space="preserve">O  </v>
      </c>
      <c r="P315" s="181" t="s">
        <v>699</v>
      </c>
      <c r="Q315" s="181"/>
      <c r="R315" s="183" t="str">
        <f t="shared" si="28"/>
        <v xml:space="preserve">F   </v>
      </c>
      <c r="S315" s="181" t="s">
        <v>557</v>
      </c>
      <c r="T315" s="181"/>
    </row>
    <row r="316" spans="1:20" ht="22.5">
      <c r="A316" s="157" t="s">
        <v>1183</v>
      </c>
      <c r="B316" s="156" t="str">
        <f t="shared" si="25"/>
        <v>GRUPO DE ATENCION AL USUARIO Y ARCHIVOPLANES DE CONSERVACIÓN DOCUMENTAL</v>
      </c>
      <c r="C316" s="159">
        <v>73201</v>
      </c>
      <c r="D316" s="159" t="s">
        <v>1319</v>
      </c>
      <c r="E316" s="163" t="s">
        <v>1526</v>
      </c>
      <c r="F316" s="180" t="str">
        <f t="shared" si="29"/>
        <v>73201-43.9</v>
      </c>
      <c r="G316" s="182" t="str">
        <f t="shared" si="24"/>
        <v>AG -3--AC -8</v>
      </c>
      <c r="H316" s="181">
        <v>3</v>
      </c>
      <c r="I316" s="181">
        <v>8</v>
      </c>
      <c r="J316" s="183" t="str">
        <f t="shared" si="26"/>
        <v xml:space="preserve">CT- - M- </v>
      </c>
      <c r="K316" s="181" t="s">
        <v>695</v>
      </c>
      <c r="L316" s="181"/>
      <c r="M316" s="181" t="s">
        <v>705</v>
      </c>
      <c r="N316" s="181"/>
      <c r="O316" s="183" t="str">
        <f t="shared" si="27"/>
        <v xml:space="preserve">  </v>
      </c>
      <c r="P316" s="181"/>
      <c r="Q316" s="181"/>
      <c r="R316" s="183" t="str">
        <f t="shared" si="28"/>
        <v xml:space="preserve">F   </v>
      </c>
      <c r="S316" s="181" t="s">
        <v>557</v>
      </c>
      <c r="T316" s="181"/>
    </row>
    <row r="317" spans="1:20" ht="22.5">
      <c r="A317" s="157" t="s">
        <v>1183</v>
      </c>
      <c r="B317" s="156" t="str">
        <f t="shared" si="25"/>
        <v>GRUPO DE ATENCION AL USUARIO Y ARCHIVOPLANES DE PRESERVACIÓN DIGITAL A LARGO PLAZO</v>
      </c>
      <c r="C317" s="159">
        <v>73201</v>
      </c>
      <c r="D317" s="159" t="s">
        <v>1320</v>
      </c>
      <c r="E317" s="163" t="s">
        <v>1527</v>
      </c>
      <c r="F317" s="180" t="str">
        <f t="shared" si="29"/>
        <v>73201-43.11</v>
      </c>
      <c r="G317" s="182" t="str">
        <f t="shared" si="24"/>
        <v>AG -3--AC -8</v>
      </c>
      <c r="H317" s="181">
        <v>3</v>
      </c>
      <c r="I317" s="181">
        <v>8</v>
      </c>
      <c r="J317" s="183" t="str">
        <f t="shared" si="26"/>
        <v xml:space="preserve">CT- - M- </v>
      </c>
      <c r="K317" s="181" t="s">
        <v>695</v>
      </c>
      <c r="L317" s="181"/>
      <c r="M317" s="181" t="s">
        <v>705</v>
      </c>
      <c r="N317" s="181"/>
      <c r="O317" s="183" t="str">
        <f t="shared" si="27"/>
        <v xml:space="preserve">O  </v>
      </c>
      <c r="P317" s="181" t="s">
        <v>699</v>
      </c>
      <c r="Q317" s="181"/>
      <c r="R317" s="183" t="str">
        <f t="shared" si="28"/>
        <v xml:space="preserve">F   </v>
      </c>
      <c r="S317" s="181" t="s">
        <v>557</v>
      </c>
      <c r="T317" s="181"/>
    </row>
    <row r="318" spans="1:20" ht="22.5">
      <c r="A318" s="157" t="s">
        <v>1183</v>
      </c>
      <c r="B318" s="156" t="str">
        <f t="shared" si="25"/>
        <v>GRUPO DE ATENCION AL USUARIO Y ARCHIVOPLANES DE TRANSFERENCIAS DOCUMENTALES PRIMARIAS</v>
      </c>
      <c r="C318" s="159">
        <v>73201</v>
      </c>
      <c r="D318" s="159" t="s">
        <v>1321</v>
      </c>
      <c r="E318" s="163" t="s">
        <v>1528</v>
      </c>
      <c r="F318" s="180" t="str">
        <f t="shared" si="29"/>
        <v>73201-44.1</v>
      </c>
      <c r="G318" s="182" t="str">
        <f t="shared" si="24"/>
        <v>AG -3--AC -8</v>
      </c>
      <c r="H318" s="181">
        <v>3</v>
      </c>
      <c r="I318" s="181">
        <v>8</v>
      </c>
      <c r="J318" s="183" t="str">
        <f t="shared" si="26"/>
        <v xml:space="preserve">CT- - M- </v>
      </c>
      <c r="K318" s="181" t="s">
        <v>695</v>
      </c>
      <c r="L318" s="181"/>
      <c r="M318" s="181" t="s">
        <v>705</v>
      </c>
      <c r="N318" s="181"/>
      <c r="O318" s="183" t="str">
        <f t="shared" si="27"/>
        <v xml:space="preserve">O  </v>
      </c>
      <c r="P318" s="181" t="s">
        <v>699</v>
      </c>
      <c r="Q318" s="181"/>
      <c r="R318" s="183" t="str">
        <f t="shared" si="28"/>
        <v xml:space="preserve">F   </v>
      </c>
      <c r="S318" s="181" t="s">
        <v>557</v>
      </c>
      <c r="T318" s="181"/>
    </row>
    <row r="319" spans="1:20" ht="22.5">
      <c r="A319" s="157" t="s">
        <v>1183</v>
      </c>
      <c r="B319" s="156" t="str">
        <f t="shared" si="25"/>
        <v>GRUPO DE ATENCION AL USUARIO Y ARCHIVOPLANES DE TRANSFERENCIAS DOCUMENTALES SECUNDARIAS</v>
      </c>
      <c r="C319" s="159">
        <v>73201</v>
      </c>
      <c r="D319" s="159" t="s">
        <v>1322</v>
      </c>
      <c r="E319" s="163" t="s">
        <v>1529</v>
      </c>
      <c r="F319" s="180" t="str">
        <f t="shared" si="29"/>
        <v>73201-44.2</v>
      </c>
      <c r="G319" s="182" t="str">
        <f t="shared" si="24"/>
        <v>AG -3--AC -8</v>
      </c>
      <c r="H319" s="181">
        <v>3</v>
      </c>
      <c r="I319" s="181">
        <v>8</v>
      </c>
      <c r="J319" s="183" t="str">
        <f t="shared" si="26"/>
        <v xml:space="preserve">CT- - M- </v>
      </c>
      <c r="K319" s="181" t="s">
        <v>695</v>
      </c>
      <c r="L319" s="181"/>
      <c r="M319" s="181" t="s">
        <v>705</v>
      </c>
      <c r="N319" s="181"/>
      <c r="O319" s="183" t="str">
        <f t="shared" si="27"/>
        <v xml:space="preserve">O  </v>
      </c>
      <c r="P319" s="181" t="s">
        <v>699</v>
      </c>
      <c r="Q319" s="181"/>
      <c r="R319" s="183" t="str">
        <f t="shared" si="28"/>
        <v xml:space="preserve">F   </v>
      </c>
      <c r="S319" s="181" t="s">
        <v>557</v>
      </c>
      <c r="T319" s="181"/>
    </row>
    <row r="320" spans="1:20" ht="22.5">
      <c r="A320" s="157" t="s">
        <v>1183</v>
      </c>
      <c r="B320" s="156" t="str">
        <f t="shared" si="25"/>
        <v>GRUPO DE ATENCION AL USUARIO Y ARCHIVOPlanillas de control de comunicaciones oficiales.</v>
      </c>
      <c r="C320" s="159">
        <v>73201</v>
      </c>
      <c r="D320" s="159" t="s">
        <v>1323</v>
      </c>
      <c r="E320" s="163" t="s">
        <v>1530</v>
      </c>
      <c r="F320" s="180" t="str">
        <f t="shared" si="29"/>
        <v>73201-45.1</v>
      </c>
      <c r="G320" s="182" t="str">
        <f t="shared" si="24"/>
        <v>AG -5--AC -</v>
      </c>
      <c r="H320" s="181">
        <v>5</v>
      </c>
      <c r="I320" s="181"/>
      <c r="J320" s="183" t="str">
        <f t="shared" si="26"/>
        <v xml:space="preserve">- E- - </v>
      </c>
      <c r="K320" s="181"/>
      <c r="L320" s="181" t="s">
        <v>696</v>
      </c>
      <c r="M320" s="181"/>
      <c r="N320" s="181"/>
      <c r="O320" s="183" t="str">
        <f t="shared" si="27"/>
        <v xml:space="preserve">O  </v>
      </c>
      <c r="P320" s="181" t="s">
        <v>699</v>
      </c>
      <c r="Q320" s="181"/>
      <c r="R320" s="183" t="str">
        <f t="shared" si="28"/>
        <v xml:space="preserve">   </v>
      </c>
      <c r="S320" s="181"/>
      <c r="T320" s="181"/>
    </row>
    <row r="321" spans="1:20">
      <c r="A321" s="157"/>
      <c r="B321" s="156" t="str">
        <f t="shared" si="25"/>
        <v/>
      </c>
      <c r="C321" s="159"/>
      <c r="D321" s="159"/>
      <c r="E321" s="174"/>
      <c r="F321" s="180" t="str">
        <f t="shared" si="29"/>
        <v>-</v>
      </c>
      <c r="G321" s="182" t="str">
        <f t="shared" si="24"/>
        <v>AG ---AC -</v>
      </c>
      <c r="H321" s="181"/>
      <c r="I321" s="181"/>
      <c r="J321" s="183" t="str">
        <f t="shared" si="26"/>
        <v xml:space="preserve">- - - </v>
      </c>
      <c r="K321" s="181"/>
      <c r="L321" s="181"/>
      <c r="M321" s="181"/>
      <c r="N321" s="181"/>
      <c r="O321" s="183" t="str">
        <f t="shared" si="27"/>
        <v xml:space="preserve">  </v>
      </c>
      <c r="P321" s="181"/>
      <c r="Q321" s="181"/>
      <c r="R321" s="183" t="str">
        <f t="shared" si="28"/>
        <v xml:space="preserve">   </v>
      </c>
      <c r="S321" s="181"/>
      <c r="T321" s="181"/>
    </row>
    <row r="322" spans="1:20">
      <c r="A322" s="157" t="s">
        <v>1184</v>
      </c>
      <c r="B322" s="156" t="str">
        <f t="shared" si="25"/>
        <v>GRUPO DE CONTRATOSACTAS DE COMITÉ DE CONTRATACIÓN</v>
      </c>
      <c r="C322" s="159">
        <v>73202</v>
      </c>
      <c r="D322" s="159" t="s">
        <v>1324</v>
      </c>
      <c r="E322" s="162" t="s">
        <v>1531</v>
      </c>
      <c r="F322" s="180" t="str">
        <f t="shared" si="29"/>
        <v>73202-2.8</v>
      </c>
      <c r="G322" s="182" t="str">
        <f t="shared" si="24"/>
        <v>AG -3--AC -18</v>
      </c>
      <c r="H322" s="181">
        <v>3</v>
      </c>
      <c r="I322" s="181">
        <v>18</v>
      </c>
      <c r="J322" s="183" t="str">
        <f t="shared" si="26"/>
        <v xml:space="preserve">CT- - M- </v>
      </c>
      <c r="K322" s="181" t="s">
        <v>695</v>
      </c>
      <c r="L322" s="181"/>
      <c r="M322" s="181" t="s">
        <v>705</v>
      </c>
      <c r="N322" s="181"/>
      <c r="O322" s="183" t="str">
        <f t="shared" si="27"/>
        <v xml:space="preserve">  </v>
      </c>
      <c r="P322" s="181"/>
      <c r="Q322" s="181"/>
      <c r="R322" s="183" t="str">
        <f t="shared" si="28"/>
        <v xml:space="preserve">F   </v>
      </c>
      <c r="S322" s="181" t="s">
        <v>557</v>
      </c>
      <c r="T322" s="181"/>
    </row>
    <row r="323" spans="1:20">
      <c r="A323" s="157" t="s">
        <v>1184</v>
      </c>
      <c r="B323" s="156" t="str">
        <f t="shared" si="25"/>
        <v>GRUPO DE CONTRATOSCONTRATOS DE COMODATO</v>
      </c>
      <c r="C323" s="159">
        <v>73202</v>
      </c>
      <c r="D323" s="159" t="s">
        <v>1325</v>
      </c>
      <c r="E323" s="162" t="s">
        <v>1532</v>
      </c>
      <c r="F323" s="180" t="str">
        <f t="shared" si="29"/>
        <v>73202-17.1</v>
      </c>
      <c r="G323" s="182" t="str">
        <f t="shared" si="24"/>
        <v>AG -3--AC -18</v>
      </c>
      <c r="H323" s="181">
        <v>3</v>
      </c>
      <c r="I323" s="181">
        <v>18</v>
      </c>
      <c r="J323" s="183" t="str">
        <f t="shared" si="26"/>
        <v>- - M- S</v>
      </c>
      <c r="K323" s="181"/>
      <c r="L323" s="181"/>
      <c r="M323" s="181" t="s">
        <v>705</v>
      </c>
      <c r="N323" s="181" t="s">
        <v>698</v>
      </c>
      <c r="O323" s="183" t="str">
        <f t="shared" si="27"/>
        <v xml:space="preserve">O  </v>
      </c>
      <c r="P323" s="181" t="s">
        <v>699</v>
      </c>
      <c r="Q323" s="181"/>
      <c r="R323" s="183" t="str">
        <f t="shared" si="28"/>
        <v xml:space="preserve">F   </v>
      </c>
      <c r="S323" s="181" t="s">
        <v>557</v>
      </c>
      <c r="T323" s="181"/>
    </row>
    <row r="324" spans="1:20">
      <c r="A324" s="157" t="s">
        <v>1184</v>
      </c>
      <c r="B324" s="156" t="str">
        <f t="shared" si="25"/>
        <v>GRUPO DE CONTRATOSCONTRATOS DE COMPRAVENTA</v>
      </c>
      <c r="C324" s="159">
        <v>73202</v>
      </c>
      <c r="D324" s="159" t="s">
        <v>1326</v>
      </c>
      <c r="E324" s="162" t="s">
        <v>1533</v>
      </c>
      <c r="F324" s="180" t="str">
        <f t="shared" si="29"/>
        <v>73202-17.2</v>
      </c>
      <c r="G324" s="182" t="str">
        <f t="shared" si="24"/>
        <v>AG -3--AC -18</v>
      </c>
      <c r="H324" s="181">
        <v>3</v>
      </c>
      <c r="I324" s="181">
        <v>18</v>
      </c>
      <c r="J324" s="183" t="str">
        <f t="shared" si="26"/>
        <v>- - M- S</v>
      </c>
      <c r="K324" s="181"/>
      <c r="L324" s="181"/>
      <c r="M324" s="181" t="s">
        <v>705</v>
      </c>
      <c r="N324" s="181" t="s">
        <v>698</v>
      </c>
      <c r="O324" s="183" t="str">
        <f t="shared" si="27"/>
        <v xml:space="preserve">  </v>
      </c>
      <c r="P324" s="181"/>
      <c r="Q324" s="181"/>
      <c r="R324" s="183" t="str">
        <f t="shared" si="28"/>
        <v xml:space="preserve">F   </v>
      </c>
      <c r="S324" s="181" t="s">
        <v>557</v>
      </c>
      <c r="T324" s="181"/>
    </row>
    <row r="325" spans="1:20">
      <c r="A325" s="157" t="s">
        <v>1184</v>
      </c>
      <c r="B325" s="156" t="str">
        <f t="shared" si="25"/>
        <v>GRUPO DE CONTRATOSCONTRATOS DE CONSULTORÍA</v>
      </c>
      <c r="C325" s="159">
        <v>73202</v>
      </c>
      <c r="D325" s="159" t="s">
        <v>1327</v>
      </c>
      <c r="E325" s="162" t="s">
        <v>1534</v>
      </c>
      <c r="F325" s="180" t="str">
        <f t="shared" si="29"/>
        <v>73202-17.3</v>
      </c>
      <c r="G325" s="182" t="str">
        <f t="shared" ref="G325:G349" si="30">CONCATENATE("AG"," -", H325,"--","AC -", I325)</f>
        <v>AG -3--AC -18</v>
      </c>
      <c r="H325" s="181">
        <v>3</v>
      </c>
      <c r="I325" s="181">
        <v>18</v>
      </c>
      <c r="J325" s="183" t="str">
        <f t="shared" si="26"/>
        <v>- - M- S</v>
      </c>
      <c r="K325" s="181"/>
      <c r="L325" s="181"/>
      <c r="M325" s="181" t="s">
        <v>705</v>
      </c>
      <c r="N325" s="181" t="s">
        <v>698</v>
      </c>
      <c r="O325" s="183" t="str">
        <f t="shared" si="27"/>
        <v xml:space="preserve">O  </v>
      </c>
      <c r="P325" s="181" t="s">
        <v>699</v>
      </c>
      <c r="Q325" s="181"/>
      <c r="R325" s="183" t="str">
        <f t="shared" si="28"/>
        <v xml:space="preserve">F   </v>
      </c>
      <c r="S325" s="181" t="s">
        <v>557</v>
      </c>
      <c r="T325" s="181"/>
    </row>
    <row r="326" spans="1:20">
      <c r="A326" s="157" t="s">
        <v>1184</v>
      </c>
      <c r="B326" s="156" t="str">
        <f t="shared" ref="B326:B349" si="31">CONCATENATE(A326,E326)</f>
        <v>GRUPO DE CONTRATOSCONTRATOS DE OBRA</v>
      </c>
      <c r="C326" s="159">
        <v>73202</v>
      </c>
      <c r="D326" s="159" t="s">
        <v>1328</v>
      </c>
      <c r="E326" s="162" t="s">
        <v>1535</v>
      </c>
      <c r="F326" s="180" t="str">
        <f t="shared" si="29"/>
        <v>73202-17.4</v>
      </c>
      <c r="G326" s="182" t="str">
        <f t="shared" si="30"/>
        <v>AG -3--AC -18</v>
      </c>
      <c r="H326" s="181">
        <v>3</v>
      </c>
      <c r="I326" s="181">
        <v>18</v>
      </c>
      <c r="J326" s="183" t="str">
        <f t="shared" ref="J326:J349" si="32">CONCATENATE(K326,"- ",L326,"- ",M326,"- ",N326,)</f>
        <v>- - M- S</v>
      </c>
      <c r="K326" s="181"/>
      <c r="L326" s="181"/>
      <c r="M326" s="181" t="s">
        <v>705</v>
      </c>
      <c r="N326" s="181" t="s">
        <v>698</v>
      </c>
      <c r="O326" s="183" t="str">
        <f t="shared" ref="O326:O349" si="33">CONCATENATE(P326,"  ",Q326)</f>
        <v xml:space="preserve">O  </v>
      </c>
      <c r="P326" s="181" t="s">
        <v>699</v>
      </c>
      <c r="Q326" s="181"/>
      <c r="R326" s="183" t="str">
        <f t="shared" ref="R326:R349" si="34">CONCATENATE(S326,"   ",T326)</f>
        <v xml:space="preserve">F   </v>
      </c>
      <c r="S326" s="181" t="s">
        <v>557</v>
      </c>
      <c r="T326" s="181"/>
    </row>
    <row r="327" spans="1:20">
      <c r="A327" s="157" t="s">
        <v>1184</v>
      </c>
      <c r="B327" s="156" t="str">
        <f t="shared" si="31"/>
        <v>GRUPO DE CONTRATOSCONTRATOS DE PRESTACIÓN DE SERVICIOS</v>
      </c>
      <c r="C327" s="159">
        <v>73202</v>
      </c>
      <c r="D327" s="159" t="s">
        <v>1329</v>
      </c>
      <c r="E327" s="162" t="s">
        <v>1536</v>
      </c>
      <c r="F327" s="180" t="str">
        <f t="shared" si="29"/>
        <v>73202-17.5</v>
      </c>
      <c r="G327" s="182" t="str">
        <f t="shared" si="30"/>
        <v>AG -3--AC -18</v>
      </c>
      <c r="H327" s="181">
        <v>3</v>
      </c>
      <c r="I327" s="181">
        <v>18</v>
      </c>
      <c r="J327" s="183" t="str">
        <f t="shared" si="32"/>
        <v>- - M- S</v>
      </c>
      <c r="K327" s="181"/>
      <c r="L327" s="181"/>
      <c r="M327" s="181" t="s">
        <v>705</v>
      </c>
      <c r="N327" s="181" t="s">
        <v>698</v>
      </c>
      <c r="O327" s="183" t="str">
        <f t="shared" si="33"/>
        <v xml:space="preserve">  </v>
      </c>
      <c r="P327" s="181"/>
      <c r="Q327" s="181"/>
      <c r="R327" s="183" t="str">
        <f t="shared" si="34"/>
        <v xml:space="preserve">F   </v>
      </c>
      <c r="S327" s="181" t="s">
        <v>557</v>
      </c>
      <c r="T327" s="181"/>
    </row>
    <row r="328" spans="1:20">
      <c r="A328" s="157" t="s">
        <v>1184</v>
      </c>
      <c r="B328" s="156" t="str">
        <f t="shared" si="31"/>
        <v>GRUPO DE CONTRATOSCONTRATOS DE SUMINISTRO</v>
      </c>
      <c r="C328" s="159">
        <v>73202</v>
      </c>
      <c r="D328" s="159" t="s">
        <v>1330</v>
      </c>
      <c r="E328" s="162" t="s">
        <v>1537</v>
      </c>
      <c r="F328" s="180" t="str">
        <f t="shared" si="29"/>
        <v>73202-17.6</v>
      </c>
      <c r="G328" s="182" t="str">
        <f t="shared" si="30"/>
        <v>AG -3--AC -18</v>
      </c>
      <c r="H328" s="181">
        <v>3</v>
      </c>
      <c r="I328" s="181">
        <v>18</v>
      </c>
      <c r="J328" s="183" t="str">
        <f t="shared" si="32"/>
        <v>- - M- S</v>
      </c>
      <c r="K328" s="181"/>
      <c r="L328" s="181"/>
      <c r="M328" s="181" t="s">
        <v>705</v>
      </c>
      <c r="N328" s="181" t="s">
        <v>698</v>
      </c>
      <c r="O328" s="183" t="str">
        <f t="shared" si="33"/>
        <v xml:space="preserve">O  </v>
      </c>
      <c r="P328" s="181" t="s">
        <v>699</v>
      </c>
      <c r="Q328" s="181"/>
      <c r="R328" s="183" t="str">
        <f t="shared" si="34"/>
        <v xml:space="preserve">F   </v>
      </c>
      <c r="S328" s="181" t="s">
        <v>557</v>
      </c>
      <c r="T328" s="181"/>
    </row>
    <row r="329" spans="1:20">
      <c r="A329" s="157" t="s">
        <v>1184</v>
      </c>
      <c r="B329" s="156" t="str">
        <f t="shared" si="31"/>
        <v>GRUPO DE CONTRATOSCONTRATOS INTERADMINISTRATIVOS</v>
      </c>
      <c r="C329" s="159">
        <v>73202</v>
      </c>
      <c r="D329" s="159" t="s">
        <v>1331</v>
      </c>
      <c r="E329" s="162" t="s">
        <v>1538</v>
      </c>
      <c r="F329" s="180" t="str">
        <f t="shared" si="29"/>
        <v>73202-17.7</v>
      </c>
      <c r="G329" s="182" t="str">
        <f t="shared" si="30"/>
        <v>AG -3--AC -18</v>
      </c>
      <c r="H329" s="181">
        <v>3</v>
      </c>
      <c r="I329" s="181">
        <v>18</v>
      </c>
      <c r="J329" s="183" t="str">
        <f t="shared" si="32"/>
        <v>- - M- S</v>
      </c>
      <c r="K329" s="181"/>
      <c r="L329" s="181"/>
      <c r="M329" s="181" t="s">
        <v>705</v>
      </c>
      <c r="N329" s="181" t="s">
        <v>698</v>
      </c>
      <c r="O329" s="183" t="str">
        <f t="shared" si="33"/>
        <v xml:space="preserve">  </v>
      </c>
      <c r="P329" s="181"/>
      <c r="Q329" s="181"/>
      <c r="R329" s="183" t="str">
        <f t="shared" si="34"/>
        <v xml:space="preserve">F   </v>
      </c>
      <c r="S329" s="181" t="s">
        <v>557</v>
      </c>
      <c r="T329" s="181"/>
    </row>
    <row r="330" spans="1:20">
      <c r="A330" s="157" t="s">
        <v>1184</v>
      </c>
      <c r="B330" s="156" t="str">
        <f t="shared" si="31"/>
        <v>GRUPO DE CONTRATOSCONVENIOS DE APOYO FINANCIERO</v>
      </c>
      <c r="C330" s="159">
        <v>73202</v>
      </c>
      <c r="D330" s="159" t="s">
        <v>1332</v>
      </c>
      <c r="E330" s="162" t="s">
        <v>1539</v>
      </c>
      <c r="F330" s="180" t="str">
        <f t="shared" si="29"/>
        <v>73202-18.1</v>
      </c>
      <c r="G330" s="182" t="str">
        <f t="shared" si="30"/>
        <v>AG -3--AC -18</v>
      </c>
      <c r="H330" s="181">
        <v>3</v>
      </c>
      <c r="I330" s="181">
        <v>18</v>
      </c>
      <c r="J330" s="183" t="str">
        <f t="shared" si="32"/>
        <v xml:space="preserve">CT- - M- </v>
      </c>
      <c r="K330" s="181" t="s">
        <v>695</v>
      </c>
      <c r="L330" s="181"/>
      <c r="M330" s="181" t="s">
        <v>705</v>
      </c>
      <c r="N330" s="181"/>
      <c r="O330" s="183" t="str">
        <f t="shared" si="33"/>
        <v xml:space="preserve">  </v>
      </c>
      <c r="P330" s="181"/>
      <c r="Q330" s="181"/>
      <c r="R330" s="183" t="str">
        <f t="shared" si="34"/>
        <v xml:space="preserve">F   </v>
      </c>
      <c r="S330" s="181" t="s">
        <v>557</v>
      </c>
      <c r="T330" s="181"/>
    </row>
    <row r="331" spans="1:20">
      <c r="A331" s="157" t="s">
        <v>1184</v>
      </c>
      <c r="B331" s="156" t="str">
        <f t="shared" si="31"/>
        <v>GRUPO DE CONTRATOSCONVENIOS INTERADMINISTRATIVOS</v>
      </c>
      <c r="C331" s="159">
        <v>73202</v>
      </c>
      <c r="D331" s="159" t="s">
        <v>1333</v>
      </c>
      <c r="E331" s="162" t="s">
        <v>1540</v>
      </c>
      <c r="F331" s="180" t="str">
        <f t="shared" ref="F331:F349" si="35">CONCATENATE(C331,"-",D331)</f>
        <v>73202-18.2</v>
      </c>
      <c r="G331" s="182" t="str">
        <f t="shared" si="30"/>
        <v>AG -3--AC -18</v>
      </c>
      <c r="H331" s="181">
        <v>3</v>
      </c>
      <c r="I331" s="181">
        <v>18</v>
      </c>
      <c r="J331" s="183" t="str">
        <f t="shared" si="32"/>
        <v xml:space="preserve">CT- - M- </v>
      </c>
      <c r="K331" s="181" t="s">
        <v>695</v>
      </c>
      <c r="L331" s="181"/>
      <c r="M331" s="181" t="s">
        <v>705</v>
      </c>
      <c r="N331" s="181"/>
      <c r="O331" s="183" t="str">
        <f t="shared" si="33"/>
        <v xml:space="preserve">O  </v>
      </c>
      <c r="P331" s="181" t="s">
        <v>699</v>
      </c>
      <c r="Q331" s="181"/>
      <c r="R331" s="183" t="str">
        <f t="shared" si="34"/>
        <v xml:space="preserve">F   </v>
      </c>
      <c r="S331" s="181" t="s">
        <v>557</v>
      </c>
      <c r="T331" s="181"/>
    </row>
    <row r="332" spans="1:20">
      <c r="A332" s="157" t="s">
        <v>1184</v>
      </c>
      <c r="B332" s="156" t="str">
        <f t="shared" si="31"/>
        <v>GRUPO DE CONTRATOSDERECHOS DE PETICIÓN</v>
      </c>
      <c r="C332" s="159">
        <v>73202</v>
      </c>
      <c r="D332" s="159">
        <v>21</v>
      </c>
      <c r="E332" s="174" t="s">
        <v>723</v>
      </c>
      <c r="F332" s="180" t="str">
        <f t="shared" si="35"/>
        <v>73202-21</v>
      </c>
      <c r="G332" s="182" t="str">
        <f t="shared" si="30"/>
        <v>AG -3--AC -18</v>
      </c>
      <c r="H332" s="181">
        <v>3</v>
      </c>
      <c r="I332" s="181">
        <v>18</v>
      </c>
      <c r="J332" s="183" t="str">
        <f t="shared" si="32"/>
        <v>- - M- S</v>
      </c>
      <c r="K332" s="181"/>
      <c r="L332" s="181"/>
      <c r="M332" s="181" t="s">
        <v>705</v>
      </c>
      <c r="N332" s="181" t="s">
        <v>698</v>
      </c>
      <c r="O332" s="183" t="str">
        <f t="shared" si="33"/>
        <v xml:space="preserve">  </v>
      </c>
      <c r="P332" s="181"/>
      <c r="Q332" s="181"/>
      <c r="R332" s="183" t="str">
        <f t="shared" si="34"/>
        <v xml:space="preserve">F   </v>
      </c>
      <c r="S332" s="181" t="s">
        <v>557</v>
      </c>
      <c r="T332" s="181"/>
    </row>
    <row r="333" spans="1:20">
      <c r="A333" s="157" t="s">
        <v>1184</v>
      </c>
      <c r="B333" s="156" t="str">
        <f t="shared" si="31"/>
        <v>GRUPO DE CONTRATOSORDENES DE COMPRA</v>
      </c>
      <c r="C333" s="159">
        <v>73202</v>
      </c>
      <c r="D333" s="159">
        <v>41</v>
      </c>
      <c r="E333" s="174" t="s">
        <v>1359</v>
      </c>
      <c r="F333" s="180" t="str">
        <f t="shared" si="35"/>
        <v>73202-41</v>
      </c>
      <c r="G333" s="182" t="str">
        <f t="shared" si="30"/>
        <v>AG -3--AC -18</v>
      </c>
      <c r="H333" s="181">
        <v>3</v>
      </c>
      <c r="I333" s="181">
        <v>18</v>
      </c>
      <c r="J333" s="183" t="str">
        <f t="shared" si="32"/>
        <v>- - M- S</v>
      </c>
      <c r="K333" s="181"/>
      <c r="L333" s="181"/>
      <c r="M333" s="181" t="s">
        <v>705</v>
      </c>
      <c r="N333" s="181" t="s">
        <v>698</v>
      </c>
      <c r="O333" s="183" t="str">
        <f t="shared" si="33"/>
        <v xml:space="preserve">O  </v>
      </c>
      <c r="P333" s="181" t="s">
        <v>699</v>
      </c>
      <c r="Q333" s="181"/>
      <c r="R333" s="183" t="str">
        <f t="shared" si="34"/>
        <v xml:space="preserve">F   </v>
      </c>
      <c r="S333" s="181" t="s">
        <v>557</v>
      </c>
      <c r="T333" s="181"/>
    </row>
    <row r="334" spans="1:20">
      <c r="A334" s="157"/>
      <c r="B334" s="156" t="str">
        <f t="shared" si="31"/>
        <v/>
      </c>
      <c r="C334" s="159"/>
      <c r="D334" s="159"/>
      <c r="E334" s="174"/>
      <c r="F334" s="180" t="str">
        <f t="shared" si="35"/>
        <v>-</v>
      </c>
      <c r="G334" s="182" t="str">
        <f t="shared" si="30"/>
        <v>AG ---AC -</v>
      </c>
      <c r="H334" s="181"/>
      <c r="I334" s="181"/>
      <c r="J334" s="183" t="str">
        <f t="shared" si="32"/>
        <v xml:space="preserve">- - - </v>
      </c>
      <c r="K334" s="181"/>
      <c r="L334" s="181"/>
      <c r="M334" s="181"/>
      <c r="N334" s="181"/>
      <c r="O334" s="183" t="str">
        <f t="shared" si="33"/>
        <v xml:space="preserve">  </v>
      </c>
      <c r="P334" s="181"/>
      <c r="Q334" s="181"/>
      <c r="R334" s="183" t="str">
        <f t="shared" si="34"/>
        <v xml:space="preserve">   </v>
      </c>
      <c r="S334" s="181"/>
      <c r="T334" s="181"/>
    </row>
    <row r="335" spans="1:20">
      <c r="A335" s="157" t="s">
        <v>1185</v>
      </c>
      <c r="B335" s="156" t="str">
        <f t="shared" si="31"/>
        <v>GRUPO DE RECURSOS FISICOSCOMPROBANTES DE BAJAS DE ALMACÉN</v>
      </c>
      <c r="C335" s="159">
        <v>73203</v>
      </c>
      <c r="D335" s="159" t="s">
        <v>1334</v>
      </c>
      <c r="E335" s="163" t="s">
        <v>1541</v>
      </c>
      <c r="F335" s="180" t="str">
        <f t="shared" si="35"/>
        <v>73203-13.1</v>
      </c>
      <c r="G335" s="182" t="str">
        <f t="shared" si="30"/>
        <v>AG -3--AC -8</v>
      </c>
      <c r="H335" s="181">
        <v>3</v>
      </c>
      <c r="I335" s="181">
        <v>8</v>
      </c>
      <c r="J335" s="183" t="str">
        <f t="shared" si="32"/>
        <v xml:space="preserve">CT- - M- </v>
      </c>
      <c r="K335" s="181" t="s">
        <v>695</v>
      </c>
      <c r="L335" s="181"/>
      <c r="M335" s="181" t="s">
        <v>705</v>
      </c>
      <c r="N335" s="181"/>
      <c r="O335" s="183" t="str">
        <f t="shared" si="33"/>
        <v xml:space="preserve">  </v>
      </c>
      <c r="P335" s="181"/>
      <c r="Q335" s="181"/>
      <c r="R335" s="183" t="str">
        <f t="shared" si="34"/>
        <v xml:space="preserve">F   </v>
      </c>
      <c r="S335" s="181" t="s">
        <v>557</v>
      </c>
      <c r="T335" s="181"/>
    </row>
    <row r="336" spans="1:20" ht="22.5">
      <c r="A336" s="157" t="s">
        <v>1185</v>
      </c>
      <c r="B336" s="156" t="str">
        <f t="shared" si="31"/>
        <v>GRUPO DE RECURSOS FISICOSCOMPROBANTES DE EGRESO DE BIENES DE ALMACÉN</v>
      </c>
      <c r="C336" s="159">
        <v>73203</v>
      </c>
      <c r="D336" s="159" t="s">
        <v>1335</v>
      </c>
      <c r="E336" s="163" t="s">
        <v>1542</v>
      </c>
      <c r="F336" s="180" t="str">
        <f t="shared" si="35"/>
        <v>73203-13.2</v>
      </c>
      <c r="G336" s="182" t="str">
        <f t="shared" si="30"/>
        <v>AG -3--AC -8</v>
      </c>
      <c r="H336" s="181">
        <v>3</v>
      </c>
      <c r="I336" s="181">
        <v>8</v>
      </c>
      <c r="J336" s="183" t="str">
        <f t="shared" si="32"/>
        <v xml:space="preserve">CT- - M- </v>
      </c>
      <c r="K336" s="181" t="s">
        <v>695</v>
      </c>
      <c r="L336" s="181"/>
      <c r="M336" s="181" t="s">
        <v>705</v>
      </c>
      <c r="N336" s="181"/>
      <c r="O336" s="183" t="str">
        <f t="shared" si="33"/>
        <v xml:space="preserve">O  </v>
      </c>
      <c r="P336" s="181" t="s">
        <v>699</v>
      </c>
      <c r="Q336" s="181"/>
      <c r="R336" s="183" t="str">
        <f t="shared" si="34"/>
        <v xml:space="preserve">F   </v>
      </c>
      <c r="S336" s="181" t="s">
        <v>557</v>
      </c>
      <c r="T336" s="181"/>
    </row>
    <row r="337" spans="1:20" ht="22.5">
      <c r="A337" s="157" t="s">
        <v>1185</v>
      </c>
      <c r="B337" s="156" t="str">
        <f t="shared" si="31"/>
        <v>GRUPO DE RECURSOS FISICOSCOMPROBANTES DE INGRESO DE BIENES DE ALMACÉN</v>
      </c>
      <c r="C337" s="159">
        <v>73203</v>
      </c>
      <c r="D337" s="159" t="s">
        <v>1336</v>
      </c>
      <c r="E337" s="163" t="s">
        <v>1543</v>
      </c>
      <c r="F337" s="180" t="str">
        <f t="shared" si="35"/>
        <v>73203-13.3</v>
      </c>
      <c r="G337" s="182" t="str">
        <f t="shared" si="30"/>
        <v>AG -3--AC -8</v>
      </c>
      <c r="H337" s="181">
        <v>3</v>
      </c>
      <c r="I337" s="181">
        <v>8</v>
      </c>
      <c r="J337" s="183" t="str">
        <f t="shared" si="32"/>
        <v xml:space="preserve">CT- - M- </v>
      </c>
      <c r="K337" s="181" t="s">
        <v>695</v>
      </c>
      <c r="L337" s="181"/>
      <c r="M337" s="181" t="s">
        <v>705</v>
      </c>
      <c r="N337" s="181"/>
      <c r="O337" s="183" t="str">
        <f t="shared" si="33"/>
        <v xml:space="preserve">  </v>
      </c>
      <c r="P337" s="181"/>
      <c r="Q337" s="181"/>
      <c r="R337" s="183" t="str">
        <f t="shared" si="34"/>
        <v xml:space="preserve">F   </v>
      </c>
      <c r="S337" s="181" t="s">
        <v>557</v>
      </c>
      <c r="T337" s="181"/>
    </row>
    <row r="338" spans="1:20">
      <c r="A338" s="157" t="s">
        <v>1185</v>
      </c>
      <c r="B338" s="156" t="str">
        <f t="shared" si="31"/>
        <v>GRUPO DE RECURSOS FISICOSHISTORIALES DE VEHÍCULOS</v>
      </c>
      <c r="C338" s="159">
        <v>73203</v>
      </c>
      <c r="D338" s="159">
        <v>28</v>
      </c>
      <c r="E338" s="174" t="s">
        <v>1360</v>
      </c>
      <c r="F338" s="180" t="str">
        <f t="shared" si="35"/>
        <v>73203-28</v>
      </c>
      <c r="G338" s="182" t="str">
        <f t="shared" si="30"/>
        <v>AG -3--AC -18</v>
      </c>
      <c r="H338" s="181">
        <v>3</v>
      </c>
      <c r="I338" s="181">
        <v>18</v>
      </c>
      <c r="J338" s="183" t="str">
        <f t="shared" si="32"/>
        <v xml:space="preserve">- E- - </v>
      </c>
      <c r="K338" s="181"/>
      <c r="L338" s="181" t="s">
        <v>696</v>
      </c>
      <c r="M338" s="181"/>
      <c r="N338" s="181"/>
      <c r="O338" s="183" t="str">
        <f t="shared" si="33"/>
        <v xml:space="preserve">O  </v>
      </c>
      <c r="P338" s="181" t="s">
        <v>699</v>
      </c>
      <c r="Q338" s="181"/>
      <c r="R338" s="183" t="str">
        <f t="shared" si="34"/>
        <v xml:space="preserve">F   </v>
      </c>
      <c r="S338" s="181" t="s">
        <v>557</v>
      </c>
      <c r="T338" s="181"/>
    </row>
    <row r="339" spans="1:20">
      <c r="A339" s="157" t="s">
        <v>1185</v>
      </c>
      <c r="B339" s="156" t="str">
        <f t="shared" si="31"/>
        <v>GRUPO DE RECURSOS FISICOSINFORMES DE AUSTERIDAD</v>
      </c>
      <c r="C339" s="159">
        <v>73203</v>
      </c>
      <c r="D339" s="159" t="s">
        <v>1337</v>
      </c>
      <c r="E339" s="163" t="s">
        <v>1544</v>
      </c>
      <c r="F339" s="180" t="str">
        <f t="shared" si="35"/>
        <v>73203-3.11</v>
      </c>
      <c r="G339" s="182" t="str">
        <f t="shared" si="30"/>
        <v>AG -3--AC -</v>
      </c>
      <c r="H339" s="181">
        <v>3</v>
      </c>
      <c r="I339" s="181"/>
      <c r="J339" s="183" t="str">
        <f t="shared" si="32"/>
        <v xml:space="preserve">- E- - </v>
      </c>
      <c r="K339" s="181"/>
      <c r="L339" s="181" t="s">
        <v>696</v>
      </c>
      <c r="M339" s="181"/>
      <c r="N339" s="181"/>
      <c r="O339" s="183" t="str">
        <f t="shared" si="33"/>
        <v xml:space="preserve">O  </v>
      </c>
      <c r="P339" s="181" t="s">
        <v>699</v>
      </c>
      <c r="Q339" s="181"/>
      <c r="R339" s="183" t="str">
        <f t="shared" si="34"/>
        <v xml:space="preserve">F   </v>
      </c>
      <c r="S339" s="181" t="s">
        <v>557</v>
      </c>
      <c r="T339" s="181"/>
    </row>
    <row r="340" spans="1:20">
      <c r="A340" s="157" t="s">
        <v>1185</v>
      </c>
      <c r="B340" s="156" t="str">
        <f t="shared" si="31"/>
        <v>GRUPO DE RECURSOS FISICOSINFORMES DE GESTIÓN</v>
      </c>
      <c r="C340" s="159">
        <v>73203</v>
      </c>
      <c r="D340" s="159" t="s">
        <v>1198</v>
      </c>
      <c r="E340" s="163" t="s">
        <v>1366</v>
      </c>
      <c r="F340" s="180" t="str">
        <f t="shared" si="35"/>
        <v>73203-3.13</v>
      </c>
      <c r="G340" s="182" t="str">
        <f t="shared" si="30"/>
        <v>AG -3--AC -</v>
      </c>
      <c r="H340" s="181">
        <v>3</v>
      </c>
      <c r="I340" s="181"/>
      <c r="J340" s="183" t="str">
        <f t="shared" si="32"/>
        <v xml:space="preserve">- E- - </v>
      </c>
      <c r="K340" s="181"/>
      <c r="L340" s="181" t="s">
        <v>696</v>
      </c>
      <c r="M340" s="181"/>
      <c r="N340" s="181"/>
      <c r="O340" s="183" t="str">
        <f t="shared" si="33"/>
        <v xml:space="preserve">  </v>
      </c>
      <c r="P340" s="181"/>
      <c r="Q340" s="181"/>
      <c r="R340" s="183" t="str">
        <f t="shared" si="34"/>
        <v xml:space="preserve">F   </v>
      </c>
      <c r="S340" s="181" t="s">
        <v>557</v>
      </c>
      <c r="T340" s="181"/>
    </row>
    <row r="341" spans="1:20">
      <c r="A341" s="157" t="s">
        <v>1185</v>
      </c>
      <c r="B341" s="156" t="str">
        <f t="shared" si="31"/>
        <v>GRUPO DE RECURSOS FISICOSINVENTARIO FÍSICO POR FUNCIONAMIENTO</v>
      </c>
      <c r="C341" s="159">
        <v>73203</v>
      </c>
      <c r="D341" s="159" t="s">
        <v>1338</v>
      </c>
      <c r="E341" s="163" t="s">
        <v>1545</v>
      </c>
      <c r="F341" s="180" t="str">
        <f t="shared" si="35"/>
        <v>73203-32.1</v>
      </c>
      <c r="G341" s="182" t="str">
        <f t="shared" si="30"/>
        <v>AG -3--AC -</v>
      </c>
      <c r="H341" s="181">
        <v>3</v>
      </c>
      <c r="I341" s="181"/>
      <c r="J341" s="183" t="str">
        <f t="shared" si="32"/>
        <v xml:space="preserve">- E- - </v>
      </c>
      <c r="K341" s="181"/>
      <c r="L341" s="181" t="s">
        <v>696</v>
      </c>
      <c r="M341" s="181"/>
      <c r="N341" s="181"/>
      <c r="O341" s="183" t="str">
        <f t="shared" si="33"/>
        <v xml:space="preserve">O  </v>
      </c>
      <c r="P341" s="181" t="s">
        <v>699</v>
      </c>
      <c r="Q341" s="181"/>
      <c r="R341" s="183" t="str">
        <f t="shared" si="34"/>
        <v xml:space="preserve">F   </v>
      </c>
      <c r="S341" s="181" t="s">
        <v>557</v>
      </c>
      <c r="T341" s="181"/>
    </row>
    <row r="342" spans="1:20">
      <c r="A342" s="157" t="s">
        <v>1185</v>
      </c>
      <c r="B342" s="156" t="str">
        <f t="shared" si="31"/>
        <v>GRUPO DE RECURSOS FISICOSINVENTARIO GENERAL DE ELEMENTOS</v>
      </c>
      <c r="C342" s="159">
        <v>73203</v>
      </c>
      <c r="D342" s="159" t="s">
        <v>1339</v>
      </c>
      <c r="E342" s="163" t="s">
        <v>1546</v>
      </c>
      <c r="F342" s="180" t="str">
        <f t="shared" si="35"/>
        <v>73203-32.2</v>
      </c>
      <c r="G342" s="182" t="str">
        <f t="shared" si="30"/>
        <v>AG -3--AC -8</v>
      </c>
      <c r="H342" s="181">
        <v>3</v>
      </c>
      <c r="I342" s="181">
        <v>8</v>
      </c>
      <c r="J342" s="183" t="str">
        <f t="shared" si="32"/>
        <v xml:space="preserve">CT- - M- </v>
      </c>
      <c r="K342" s="181" t="s">
        <v>695</v>
      </c>
      <c r="L342" s="181"/>
      <c r="M342" s="181" t="s">
        <v>705</v>
      </c>
      <c r="N342" s="181"/>
      <c r="O342" s="183" t="str">
        <f t="shared" si="33"/>
        <v xml:space="preserve">O  </v>
      </c>
      <c r="P342" s="181" t="s">
        <v>699</v>
      </c>
      <c r="Q342" s="181"/>
      <c r="R342" s="183" t="str">
        <f t="shared" si="34"/>
        <v xml:space="preserve">F   </v>
      </c>
      <c r="S342" s="181" t="s">
        <v>557</v>
      </c>
      <c r="T342" s="181"/>
    </row>
    <row r="343" spans="1:20">
      <c r="A343" s="157" t="s">
        <v>1185</v>
      </c>
      <c r="B343" s="156" t="str">
        <f t="shared" si="31"/>
        <v xml:space="preserve">GRUPO DE RECURSOS FISICOSPLANES ANUALES DE ADQUISICIONES </v>
      </c>
      <c r="C343" s="159">
        <v>73203</v>
      </c>
      <c r="D343" s="159" t="s">
        <v>1340</v>
      </c>
      <c r="E343" s="163" t="s">
        <v>1547</v>
      </c>
      <c r="F343" s="180" t="str">
        <f t="shared" si="35"/>
        <v>73203-43.7</v>
      </c>
      <c r="G343" s="182" t="str">
        <f t="shared" si="30"/>
        <v>AG -3--AC -4</v>
      </c>
      <c r="H343" s="181">
        <v>3</v>
      </c>
      <c r="I343" s="181">
        <v>4</v>
      </c>
      <c r="J343" s="183" t="str">
        <f t="shared" si="32"/>
        <v xml:space="preserve">- E- - </v>
      </c>
      <c r="K343" s="181"/>
      <c r="L343" s="181" t="s">
        <v>696</v>
      </c>
      <c r="M343" s="181"/>
      <c r="N343" s="181"/>
      <c r="O343" s="183" t="str">
        <f t="shared" si="33"/>
        <v xml:space="preserve">O  </v>
      </c>
      <c r="P343" s="181" t="s">
        <v>699</v>
      </c>
      <c r="Q343" s="181"/>
      <c r="R343" s="183" t="str">
        <f t="shared" si="34"/>
        <v xml:space="preserve">F   </v>
      </c>
      <c r="S343" s="181" t="s">
        <v>557</v>
      </c>
      <c r="T343" s="181"/>
    </row>
    <row r="344" spans="1:20">
      <c r="A344" s="157" t="s">
        <v>1185</v>
      </c>
      <c r="B344" s="156" t="str">
        <f t="shared" si="31"/>
        <v>GRUPO DE RECURSOS FISICOSPÓLIZA DE AUTOMÓVIL</v>
      </c>
      <c r="C344" s="159">
        <v>73203</v>
      </c>
      <c r="D344" s="159" t="s">
        <v>1341</v>
      </c>
      <c r="E344" s="163" t="s">
        <v>1548</v>
      </c>
      <c r="F344" s="180" t="str">
        <f t="shared" si="35"/>
        <v>73203-47.1</v>
      </c>
      <c r="G344" s="182" t="str">
        <f t="shared" si="30"/>
        <v>AG -3--AC -</v>
      </c>
      <c r="H344" s="181">
        <v>3</v>
      </c>
      <c r="I344" s="181"/>
      <c r="J344" s="183" t="str">
        <f t="shared" si="32"/>
        <v xml:space="preserve">- E- - </v>
      </c>
      <c r="K344" s="181"/>
      <c r="L344" s="181" t="s">
        <v>696</v>
      </c>
      <c r="M344" s="181"/>
      <c r="N344" s="181"/>
      <c r="O344" s="183" t="str">
        <f t="shared" si="33"/>
        <v xml:space="preserve">O  </v>
      </c>
      <c r="P344" s="181" t="s">
        <v>699</v>
      </c>
      <c r="Q344" s="181"/>
      <c r="R344" s="183" t="str">
        <f t="shared" si="34"/>
        <v xml:space="preserve">F   </v>
      </c>
      <c r="S344" s="181" t="s">
        <v>557</v>
      </c>
      <c r="T344" s="181"/>
    </row>
    <row r="345" spans="1:20">
      <c r="A345" s="157" t="s">
        <v>1185</v>
      </c>
      <c r="B345" s="156" t="str">
        <f t="shared" si="31"/>
        <v>GRUPO DE RECURSOS FISICOSPÓLIZA DE MANEJO GLOBAL</v>
      </c>
      <c r="C345" s="159">
        <v>73203</v>
      </c>
      <c r="D345" s="159" t="s">
        <v>1342</v>
      </c>
      <c r="E345" s="163" t="s">
        <v>1549</v>
      </c>
      <c r="F345" s="180" t="str">
        <f t="shared" si="35"/>
        <v>73203-47.2</v>
      </c>
      <c r="G345" s="182" t="str">
        <f t="shared" si="30"/>
        <v>AG -3--AC -2</v>
      </c>
      <c r="H345" s="181">
        <v>3</v>
      </c>
      <c r="I345" s="181">
        <v>2</v>
      </c>
      <c r="J345" s="183" t="str">
        <f t="shared" si="32"/>
        <v xml:space="preserve">- E- - </v>
      </c>
      <c r="K345" s="181"/>
      <c r="L345" s="181" t="s">
        <v>696</v>
      </c>
      <c r="M345" s="181"/>
      <c r="N345" s="181"/>
      <c r="O345" s="183" t="str">
        <f t="shared" si="33"/>
        <v xml:space="preserve">  </v>
      </c>
      <c r="P345" s="181"/>
      <c r="Q345" s="181"/>
      <c r="R345" s="183" t="str">
        <f t="shared" si="34"/>
        <v xml:space="preserve">F   </v>
      </c>
      <c r="S345" s="181" t="s">
        <v>557</v>
      </c>
      <c r="T345" s="181"/>
    </row>
    <row r="346" spans="1:20" ht="22.5">
      <c r="A346" s="157" t="s">
        <v>1185</v>
      </c>
      <c r="B346" s="156" t="str">
        <f t="shared" si="31"/>
        <v>GRUPO DE RECURSOS FISICOSPÓLIZA DE RESPONSABILIDAD CIVIL EXTRACONTRACTUAL</v>
      </c>
      <c r="C346" s="159">
        <v>73203</v>
      </c>
      <c r="D346" s="159" t="s">
        <v>1343</v>
      </c>
      <c r="E346" s="163" t="s">
        <v>1550</v>
      </c>
      <c r="F346" s="180" t="str">
        <f t="shared" si="35"/>
        <v>73203-47.3</v>
      </c>
      <c r="G346" s="182" t="str">
        <f t="shared" si="30"/>
        <v>AG -3--AC -</v>
      </c>
      <c r="H346" s="181">
        <v>3</v>
      </c>
      <c r="I346" s="181"/>
      <c r="J346" s="183" t="str">
        <f t="shared" si="32"/>
        <v xml:space="preserve">- E- - </v>
      </c>
      <c r="K346" s="181"/>
      <c r="L346" s="181" t="s">
        <v>696</v>
      </c>
      <c r="M346" s="181"/>
      <c r="N346" s="181"/>
      <c r="O346" s="183" t="str">
        <f t="shared" si="33"/>
        <v xml:space="preserve">O  </v>
      </c>
      <c r="P346" s="181" t="s">
        <v>699</v>
      </c>
      <c r="Q346" s="181"/>
      <c r="R346" s="183" t="str">
        <f t="shared" si="34"/>
        <v xml:space="preserve">F   </v>
      </c>
      <c r="S346" s="181" t="s">
        <v>557</v>
      </c>
      <c r="T346" s="181"/>
    </row>
    <row r="347" spans="1:20" ht="22.5">
      <c r="A347" s="157" t="s">
        <v>1185</v>
      </c>
      <c r="B347" s="156" t="str">
        <f t="shared" si="31"/>
        <v>GRUPO DE RECURSOS FISICOSPÓLIZA DE RESPONSABILIDAD SERVIDORES PÚBLICOS</v>
      </c>
      <c r="C347" s="159">
        <v>73203</v>
      </c>
      <c r="D347" s="159" t="s">
        <v>1344</v>
      </c>
      <c r="E347" s="163" t="s">
        <v>1551</v>
      </c>
      <c r="F347" s="180" t="str">
        <f t="shared" si="35"/>
        <v>73203-47.4</v>
      </c>
      <c r="G347" s="182" t="str">
        <f t="shared" si="30"/>
        <v>AG -3--AC -</v>
      </c>
      <c r="H347" s="181">
        <v>3</v>
      </c>
      <c r="I347" s="181"/>
      <c r="J347" s="183" t="str">
        <f t="shared" si="32"/>
        <v xml:space="preserve">- E- - </v>
      </c>
      <c r="K347" s="181"/>
      <c r="L347" s="181" t="s">
        <v>696</v>
      </c>
      <c r="M347" s="181"/>
      <c r="N347" s="181"/>
      <c r="O347" s="183" t="str">
        <f t="shared" si="33"/>
        <v xml:space="preserve">  </v>
      </c>
      <c r="P347" s="181"/>
      <c r="Q347" s="181"/>
      <c r="R347" s="183" t="str">
        <f t="shared" si="34"/>
        <v xml:space="preserve">F   </v>
      </c>
      <c r="S347" s="181" t="s">
        <v>557</v>
      </c>
      <c r="T347" s="181"/>
    </row>
    <row r="348" spans="1:20" ht="22.5">
      <c r="A348" s="157" t="s">
        <v>1185</v>
      </c>
      <c r="B348" s="156" t="str">
        <f t="shared" si="31"/>
        <v>GRUPO DE RECURSOS FISICOSPÓLIZA TODO RIESGO Y DAÑOS MATERIALES</v>
      </c>
      <c r="C348" s="159">
        <v>73203</v>
      </c>
      <c r="D348" s="159" t="s">
        <v>1345</v>
      </c>
      <c r="E348" s="163" t="s">
        <v>1552</v>
      </c>
      <c r="F348" s="180" t="str">
        <f t="shared" si="35"/>
        <v>73203-47.5</v>
      </c>
      <c r="G348" s="182" t="str">
        <f t="shared" si="30"/>
        <v>AG -3--AC -2</v>
      </c>
      <c r="H348" s="181">
        <v>3</v>
      </c>
      <c r="I348" s="181">
        <v>2</v>
      </c>
      <c r="J348" s="183" t="str">
        <f t="shared" si="32"/>
        <v xml:space="preserve">- E- - </v>
      </c>
      <c r="K348" s="181"/>
      <c r="L348" s="181" t="s">
        <v>696</v>
      </c>
      <c r="M348" s="181"/>
      <c r="N348" s="181"/>
      <c r="O348" s="183" t="str">
        <f t="shared" si="33"/>
        <v xml:space="preserve">O  </v>
      </c>
      <c r="P348" s="181" t="s">
        <v>699</v>
      </c>
      <c r="Q348" s="181"/>
      <c r="R348" s="183" t="str">
        <f t="shared" si="34"/>
        <v xml:space="preserve">C   </v>
      </c>
      <c r="S348" s="181" t="s">
        <v>127</v>
      </c>
      <c r="T348" s="181"/>
    </row>
    <row r="349" spans="1:20">
      <c r="A349" s="157" t="s">
        <v>1185</v>
      </c>
      <c r="B349" s="156" t="str">
        <f t="shared" si="31"/>
        <v>GRUPO DE RECURSOS FISICOSSERVICIOS PÚBLICOS</v>
      </c>
      <c r="C349" s="159">
        <v>73203</v>
      </c>
      <c r="D349" s="159">
        <v>60</v>
      </c>
      <c r="E349" s="174" t="s">
        <v>1361</v>
      </c>
      <c r="F349" s="180" t="str">
        <f t="shared" si="35"/>
        <v>73203-60</v>
      </c>
      <c r="G349" s="182" t="str">
        <f t="shared" si="30"/>
        <v>AG -3--AC -</v>
      </c>
      <c r="H349" s="181">
        <v>3</v>
      </c>
      <c r="I349" s="181"/>
      <c r="J349" s="183" t="str">
        <f t="shared" si="32"/>
        <v xml:space="preserve">- E- - </v>
      </c>
      <c r="K349" s="181"/>
      <c r="L349" s="181" t="s">
        <v>696</v>
      </c>
      <c r="M349" s="181"/>
      <c r="N349" s="181"/>
      <c r="O349" s="183" t="str">
        <f t="shared" si="33"/>
        <v xml:space="preserve">  </v>
      </c>
      <c r="P349" s="181"/>
      <c r="Q349" s="181"/>
      <c r="R349" s="183" t="str">
        <f t="shared" si="34"/>
        <v xml:space="preserve">F   </v>
      </c>
      <c r="S349" s="181" t="s">
        <v>557</v>
      </c>
      <c r="T349" s="181"/>
    </row>
  </sheetData>
  <mergeCells count="14">
    <mergeCell ref="A1:A3"/>
    <mergeCell ref="C1:C3"/>
    <mergeCell ref="D1:D3"/>
    <mergeCell ref="E1:E3"/>
    <mergeCell ref="H1:I1"/>
    <mergeCell ref="P1:Q2"/>
    <mergeCell ref="S1:T2"/>
    <mergeCell ref="H2:H3"/>
    <mergeCell ref="I2:I3"/>
    <mergeCell ref="K2:K3"/>
    <mergeCell ref="L2:L3"/>
    <mergeCell ref="M2:M3"/>
    <mergeCell ref="N2:N3"/>
    <mergeCell ref="K1:N1"/>
  </mergeCells>
  <pageMargins left="0.7" right="0.7" top="0.75" bottom="0.75" header="0.3" footer="0.3"/>
  <pageSetup orientation="portrait" horizontalDpi="0"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43"/>
  <sheetViews>
    <sheetView zoomScaleNormal="100" workbookViewId="0">
      <selection activeCell="B22" sqref="B22"/>
    </sheetView>
  </sheetViews>
  <sheetFormatPr baseColWidth="10" defaultRowHeight="15"/>
  <cols>
    <col min="1" max="1" width="56.5703125" customWidth="1"/>
    <col min="2" max="2" width="14.5703125" bestFit="1" customWidth="1"/>
    <col min="4" max="12" width="13.5703125" bestFit="1" customWidth="1"/>
    <col min="13" max="14" width="14.5703125" bestFit="1" customWidth="1"/>
    <col min="15" max="15" width="18" customWidth="1"/>
    <col min="16" max="37" width="14.5703125" bestFit="1" customWidth="1"/>
  </cols>
  <sheetData>
    <row r="1" spans="1:46" ht="15.75" thickBot="1">
      <c r="A1" s="190" t="s">
        <v>623</v>
      </c>
      <c r="B1" t="s">
        <v>1588</v>
      </c>
      <c r="D1" s="122" t="s">
        <v>1588</v>
      </c>
      <c r="E1" s="122" t="s">
        <v>1589</v>
      </c>
      <c r="F1" s="122" t="s">
        <v>1590</v>
      </c>
      <c r="G1" s="122" t="s">
        <v>1591</v>
      </c>
      <c r="H1" s="122" t="s">
        <v>1592</v>
      </c>
      <c r="I1" s="122" t="s">
        <v>1593</v>
      </c>
      <c r="J1" s="122" t="s">
        <v>1594</v>
      </c>
      <c r="K1" s="122" t="s">
        <v>1595</v>
      </c>
      <c r="L1" s="122" t="s">
        <v>1596</v>
      </c>
      <c r="M1" s="122" t="s">
        <v>1554</v>
      </c>
      <c r="N1" s="122" t="s">
        <v>1555</v>
      </c>
      <c r="O1" s="122" t="s">
        <v>1556</v>
      </c>
      <c r="P1" s="122" t="s">
        <v>1557</v>
      </c>
      <c r="Q1" s="122" t="s">
        <v>1558</v>
      </c>
      <c r="R1" s="122" t="s">
        <v>1559</v>
      </c>
      <c r="S1" s="122" t="s">
        <v>1560</v>
      </c>
      <c r="T1" s="122" t="s">
        <v>1561</v>
      </c>
      <c r="U1" s="122" t="s">
        <v>1562</v>
      </c>
      <c r="V1" s="122" t="s">
        <v>1563</v>
      </c>
      <c r="W1" s="122" t="s">
        <v>1564</v>
      </c>
      <c r="X1" s="122" t="s">
        <v>1565</v>
      </c>
      <c r="Y1" s="122" t="s">
        <v>1566</v>
      </c>
      <c r="Z1" s="122" t="s">
        <v>1567</v>
      </c>
      <c r="AA1" s="122" t="s">
        <v>1568</v>
      </c>
      <c r="AB1" s="122" t="s">
        <v>1569</v>
      </c>
      <c r="AC1" s="122" t="s">
        <v>1570</v>
      </c>
      <c r="AD1" s="122" t="s">
        <v>1571</v>
      </c>
      <c r="AE1" s="122" t="s">
        <v>1572</v>
      </c>
      <c r="AF1" s="122" t="s">
        <v>1573</v>
      </c>
      <c r="AG1" s="122" t="s">
        <v>1574</v>
      </c>
      <c r="AH1" s="122" t="s">
        <v>1575</v>
      </c>
      <c r="AI1" s="122" t="s">
        <v>1576</v>
      </c>
      <c r="AJ1" s="122" t="s">
        <v>1577</v>
      </c>
      <c r="AK1" s="122" t="s">
        <v>1578</v>
      </c>
      <c r="AL1" s="122" t="s">
        <v>1579</v>
      </c>
      <c r="AM1" s="122" t="s">
        <v>1580</v>
      </c>
      <c r="AN1" s="122" t="s">
        <v>1581</v>
      </c>
      <c r="AO1" s="122" t="s">
        <v>1582</v>
      </c>
      <c r="AP1" s="122" t="s">
        <v>1583</v>
      </c>
      <c r="AQ1" s="122" t="s">
        <v>1584</v>
      </c>
      <c r="AR1" s="122" t="s">
        <v>1585</v>
      </c>
      <c r="AS1" s="122" t="s">
        <v>1586</v>
      </c>
      <c r="AT1" s="122" t="s">
        <v>1587</v>
      </c>
    </row>
    <row r="2" spans="1:46" ht="79.5" thickBot="1">
      <c r="A2" s="190" t="s">
        <v>67</v>
      </c>
      <c r="B2" s="122" t="s">
        <v>1589</v>
      </c>
      <c r="D2" s="174" t="s">
        <v>708</v>
      </c>
      <c r="E2" s="174" t="s">
        <v>723</v>
      </c>
      <c r="F2" s="174" t="s">
        <v>723</v>
      </c>
      <c r="G2" s="162" t="s">
        <v>1369</v>
      </c>
      <c r="H2" s="163" t="s">
        <v>1376</v>
      </c>
      <c r="I2" s="164" t="s">
        <v>1377</v>
      </c>
      <c r="J2" s="162" t="s">
        <v>1401</v>
      </c>
      <c r="K2" s="162" t="s">
        <v>1405</v>
      </c>
      <c r="L2" s="174" t="s">
        <v>1347</v>
      </c>
      <c r="M2" s="165" t="s">
        <v>1409</v>
      </c>
      <c r="N2" s="163" t="s">
        <v>1363</v>
      </c>
      <c r="O2" s="163" t="s">
        <v>1420</v>
      </c>
      <c r="P2" s="163" t="s">
        <v>1366</v>
      </c>
      <c r="Q2" s="163" t="s">
        <v>1376</v>
      </c>
      <c r="R2" s="174" t="s">
        <v>723</v>
      </c>
      <c r="S2" s="163" t="s">
        <v>1438</v>
      </c>
      <c r="T2" s="174" t="s">
        <v>723</v>
      </c>
      <c r="U2" s="174" t="s">
        <v>723</v>
      </c>
      <c r="V2" s="174" t="s">
        <v>723</v>
      </c>
      <c r="W2" s="174" t="s">
        <v>1352</v>
      </c>
      <c r="X2" s="174" t="s">
        <v>723</v>
      </c>
      <c r="Y2" s="174" t="s">
        <v>723</v>
      </c>
      <c r="Z2" s="162" t="s">
        <v>1421</v>
      </c>
      <c r="AA2" s="174" t="s">
        <v>723</v>
      </c>
      <c r="AB2" s="163" t="s">
        <v>1421</v>
      </c>
      <c r="AC2" s="174" t="s">
        <v>723</v>
      </c>
      <c r="AD2" s="174" t="s">
        <v>723</v>
      </c>
      <c r="AE2" s="174" t="s">
        <v>723</v>
      </c>
      <c r="AF2" s="174" t="s">
        <v>723</v>
      </c>
      <c r="AG2" s="174" t="s">
        <v>723</v>
      </c>
      <c r="AH2" s="162" t="s">
        <v>1493</v>
      </c>
      <c r="AI2" s="163" t="s">
        <v>1366</v>
      </c>
      <c r="AJ2" s="162" t="s">
        <v>1421</v>
      </c>
      <c r="AK2" s="163" t="s">
        <v>1363</v>
      </c>
      <c r="AL2" s="162" t="s">
        <v>1499</v>
      </c>
      <c r="AM2" s="163" t="s">
        <v>1511</v>
      </c>
      <c r="AN2" s="174" t="s">
        <v>990</v>
      </c>
      <c r="AO2" s="174" t="s">
        <v>1355</v>
      </c>
      <c r="AP2" s="174" t="s">
        <v>1356</v>
      </c>
      <c r="AQ2" s="174" t="s">
        <v>1357</v>
      </c>
      <c r="AR2" s="163" t="s">
        <v>1514</v>
      </c>
      <c r="AS2" s="162" t="s">
        <v>1531</v>
      </c>
      <c r="AT2" s="163" t="s">
        <v>1541</v>
      </c>
    </row>
    <row r="3" spans="1:46" ht="90.75" thickBot="1">
      <c r="A3" s="190" t="s">
        <v>74</v>
      </c>
      <c r="B3" s="122" t="s">
        <v>1590</v>
      </c>
      <c r="D3" s="163" t="s">
        <v>1362</v>
      </c>
      <c r="E3" s="163" t="s">
        <v>1365</v>
      </c>
      <c r="F3" s="163" t="s">
        <v>1366</v>
      </c>
      <c r="G3" s="162" t="s">
        <v>1370</v>
      </c>
      <c r="H3" s="174" t="s">
        <v>723</v>
      </c>
      <c r="I3" s="164" t="s">
        <v>1378</v>
      </c>
      <c r="J3" s="174" t="s">
        <v>723</v>
      </c>
      <c r="K3" s="162" t="s">
        <v>1406</v>
      </c>
      <c r="L3" s="174" t="s">
        <v>761</v>
      </c>
      <c r="M3" s="166" t="s">
        <v>1363</v>
      </c>
      <c r="N3" s="163" t="s">
        <v>1408</v>
      </c>
      <c r="O3" s="163" t="s">
        <v>1421</v>
      </c>
      <c r="P3" s="163" t="s">
        <v>1426</v>
      </c>
      <c r="Q3" s="163" t="s">
        <v>1429</v>
      </c>
      <c r="R3" s="163" t="s">
        <v>1433</v>
      </c>
      <c r="S3" s="163" t="s">
        <v>1366</v>
      </c>
      <c r="T3" s="162" t="s">
        <v>1443</v>
      </c>
      <c r="U3" s="162" t="s">
        <v>1363</v>
      </c>
      <c r="V3" s="162" t="s">
        <v>1363</v>
      </c>
      <c r="W3" s="174" t="s">
        <v>723</v>
      </c>
      <c r="X3" s="163" t="s">
        <v>1362</v>
      </c>
      <c r="Y3" s="163" t="s">
        <v>1362</v>
      </c>
      <c r="Z3" s="163" t="s">
        <v>1366</v>
      </c>
      <c r="AA3" s="163" t="s">
        <v>1363</v>
      </c>
      <c r="AB3" s="174" t="s">
        <v>723</v>
      </c>
      <c r="AC3" s="163" t="s">
        <v>1362</v>
      </c>
      <c r="AD3" s="163" t="s">
        <v>1366</v>
      </c>
      <c r="AE3" s="163" t="s">
        <v>1363</v>
      </c>
      <c r="AF3" s="163" t="s">
        <v>1363</v>
      </c>
      <c r="AG3" s="163" t="s">
        <v>1363</v>
      </c>
      <c r="AH3" s="163" t="s">
        <v>1363</v>
      </c>
      <c r="AI3" s="163" t="s">
        <v>1495</v>
      </c>
      <c r="AJ3" s="174" t="s">
        <v>1354</v>
      </c>
      <c r="AK3" s="163" t="s">
        <v>1366</v>
      </c>
      <c r="AL3" s="163" t="s">
        <v>1500</v>
      </c>
      <c r="AM3" s="163" t="s">
        <v>1363</v>
      </c>
      <c r="AN3" s="163" t="s">
        <v>1512</v>
      </c>
      <c r="AO3" s="163" t="s">
        <v>1513</v>
      </c>
      <c r="AQ3" s="163" t="s">
        <v>1363</v>
      </c>
      <c r="AR3" s="163" t="s">
        <v>1515</v>
      </c>
      <c r="AS3" s="162" t="s">
        <v>1532</v>
      </c>
      <c r="AT3" s="163" t="s">
        <v>1542</v>
      </c>
    </row>
    <row r="4" spans="1:46" ht="78.75">
      <c r="A4" s="192" t="s">
        <v>77</v>
      </c>
      <c r="B4" s="122" t="s">
        <v>1591</v>
      </c>
      <c r="D4" s="163" t="s">
        <v>1363</v>
      </c>
      <c r="E4" s="163" t="s">
        <v>1366</v>
      </c>
      <c r="G4" s="162" t="s">
        <v>1371</v>
      </c>
      <c r="H4" s="163" t="s">
        <v>1366</v>
      </c>
      <c r="I4" s="163" t="s">
        <v>1366</v>
      </c>
      <c r="J4" s="163" t="s">
        <v>1366</v>
      </c>
      <c r="K4" s="162" t="s">
        <v>1407</v>
      </c>
      <c r="L4" s="174" t="s">
        <v>1348</v>
      </c>
      <c r="M4" s="163" t="s">
        <v>1408</v>
      </c>
      <c r="N4" s="163" t="s">
        <v>1416</v>
      </c>
      <c r="O4" s="163" t="s">
        <v>1422</v>
      </c>
      <c r="P4" s="174" t="s">
        <v>1042</v>
      </c>
      <c r="Q4" s="174" t="s">
        <v>723</v>
      </c>
      <c r="R4" s="163" t="s">
        <v>1434</v>
      </c>
      <c r="S4" s="163" t="s">
        <v>1439</v>
      </c>
      <c r="T4" s="163" t="s">
        <v>1444</v>
      </c>
      <c r="U4" s="163" t="s">
        <v>1366</v>
      </c>
      <c r="V4" s="174" t="s">
        <v>1351</v>
      </c>
      <c r="W4" s="163" t="s">
        <v>1366</v>
      </c>
      <c r="X4" s="163" t="s">
        <v>1363</v>
      </c>
      <c r="Y4" s="163" t="s">
        <v>1366</v>
      </c>
      <c r="AA4" s="163" t="s">
        <v>1366</v>
      </c>
      <c r="AB4" s="163" t="s">
        <v>1472</v>
      </c>
      <c r="AC4" s="163" t="s">
        <v>1363</v>
      </c>
      <c r="AD4" s="163" t="s">
        <v>1477</v>
      </c>
      <c r="AE4" s="163" t="s">
        <v>1486</v>
      </c>
      <c r="AF4" s="163" t="s">
        <v>1366</v>
      </c>
      <c r="AG4" s="163" t="s">
        <v>1366</v>
      </c>
      <c r="AH4" s="163" t="s">
        <v>1366</v>
      </c>
      <c r="AJ4" s="174" t="s">
        <v>723</v>
      </c>
      <c r="AK4" s="163" t="s">
        <v>1498</v>
      </c>
      <c r="AL4" s="163" t="s">
        <v>1501</v>
      </c>
      <c r="AQ4" s="163" t="s">
        <v>1366</v>
      </c>
      <c r="AR4" s="163" t="s">
        <v>1516</v>
      </c>
      <c r="AS4" s="162" t="s">
        <v>1533</v>
      </c>
      <c r="AT4" s="163" t="s">
        <v>1543</v>
      </c>
    </row>
    <row r="5" spans="1:46" ht="67.5">
      <c r="A5" s="190" t="s">
        <v>75</v>
      </c>
      <c r="B5" s="122" t="s">
        <v>1592</v>
      </c>
      <c r="D5" s="174" t="s">
        <v>1346</v>
      </c>
      <c r="E5" s="163" t="s">
        <v>1367</v>
      </c>
      <c r="G5" s="162" t="s">
        <v>1372</v>
      </c>
      <c r="I5" s="163" t="s">
        <v>1379</v>
      </c>
      <c r="J5" s="163" t="s">
        <v>1402</v>
      </c>
      <c r="K5" s="174" t="s">
        <v>723</v>
      </c>
      <c r="L5" s="162" t="s">
        <v>1363</v>
      </c>
      <c r="M5" s="163" t="s">
        <v>1410</v>
      </c>
      <c r="N5" s="163" t="s">
        <v>1417</v>
      </c>
      <c r="O5" s="163" t="s">
        <v>1423</v>
      </c>
      <c r="P5" s="163" t="s">
        <v>1427</v>
      </c>
      <c r="Q5" s="163" t="s">
        <v>1363</v>
      </c>
      <c r="R5" s="163" t="s">
        <v>1366</v>
      </c>
      <c r="S5" s="163" t="s">
        <v>1440</v>
      </c>
      <c r="T5" s="163" t="s">
        <v>1363</v>
      </c>
      <c r="V5" s="163" t="s">
        <v>1446</v>
      </c>
      <c r="W5" s="162" t="s">
        <v>1363</v>
      </c>
      <c r="X5" s="163" t="s">
        <v>1366</v>
      </c>
      <c r="Y5" s="163" t="s">
        <v>1465</v>
      </c>
      <c r="AB5" s="163" t="s">
        <v>1362</v>
      </c>
      <c r="AC5" s="163" t="s">
        <v>1473</v>
      </c>
      <c r="AD5" s="163" t="s">
        <v>1478</v>
      </c>
      <c r="AE5" s="163" t="s">
        <v>1366</v>
      </c>
      <c r="AF5" s="163" t="s">
        <v>1487</v>
      </c>
      <c r="AG5" s="163" t="s">
        <v>1490</v>
      </c>
      <c r="AH5" s="163" t="s">
        <v>1494</v>
      </c>
      <c r="AJ5" s="163" t="s">
        <v>1363</v>
      </c>
      <c r="AL5" s="163" t="s">
        <v>1502</v>
      </c>
      <c r="AR5" s="163" t="s">
        <v>1517</v>
      </c>
      <c r="AS5" s="162" t="s">
        <v>1534</v>
      </c>
      <c r="AT5" s="174" t="s">
        <v>1360</v>
      </c>
    </row>
    <row r="6" spans="1:46" ht="101.25">
      <c r="A6" s="190" t="s">
        <v>76</v>
      </c>
      <c r="B6" s="122" t="s">
        <v>1593</v>
      </c>
      <c r="D6" s="163" t="s">
        <v>1364</v>
      </c>
      <c r="E6" s="163" t="s">
        <v>1368</v>
      </c>
      <c r="G6" s="162" t="s">
        <v>1373</v>
      </c>
      <c r="I6" s="163" t="s">
        <v>1380</v>
      </c>
      <c r="J6" s="163" t="s">
        <v>1403</v>
      </c>
      <c r="K6" s="162" t="s">
        <v>1363</v>
      </c>
      <c r="L6" s="163" t="s">
        <v>1408</v>
      </c>
      <c r="M6" s="167" t="s">
        <v>1411</v>
      </c>
      <c r="N6" s="163" t="s">
        <v>1418</v>
      </c>
      <c r="O6" s="163" t="s">
        <v>1424</v>
      </c>
      <c r="P6" s="163" t="s">
        <v>1428</v>
      </c>
      <c r="Q6" s="163" t="s">
        <v>1366</v>
      </c>
      <c r="R6" s="163" t="s">
        <v>1435</v>
      </c>
      <c r="S6" s="163" t="s">
        <v>1441</v>
      </c>
      <c r="T6" s="163" t="s">
        <v>1445</v>
      </c>
      <c r="V6" s="163" t="s">
        <v>1447</v>
      </c>
      <c r="W6" s="163" t="s">
        <v>1455</v>
      </c>
      <c r="X6" s="163" t="s">
        <v>1464</v>
      </c>
      <c r="Y6" s="163" t="s">
        <v>1466</v>
      </c>
      <c r="AB6" s="163" t="s">
        <v>1366</v>
      </c>
      <c r="AC6" s="163" t="s">
        <v>1366</v>
      </c>
      <c r="AD6" s="163" t="s">
        <v>1479</v>
      </c>
      <c r="AF6" s="163" t="s">
        <v>1488</v>
      </c>
      <c r="AG6" s="163" t="s">
        <v>1491</v>
      </c>
      <c r="AJ6" s="163" t="s">
        <v>1366</v>
      </c>
      <c r="AL6" s="163" t="s">
        <v>1503</v>
      </c>
      <c r="AR6" s="174" t="s">
        <v>723</v>
      </c>
      <c r="AS6" s="162" t="s">
        <v>1535</v>
      </c>
      <c r="AT6" s="163" t="s">
        <v>1544</v>
      </c>
    </row>
    <row r="7" spans="1:46" ht="78.75">
      <c r="A7" s="190" t="s">
        <v>68</v>
      </c>
      <c r="B7" s="122" t="s">
        <v>1594</v>
      </c>
      <c r="G7" s="162" t="s">
        <v>1374</v>
      </c>
      <c r="I7" s="163" t="s">
        <v>1381</v>
      </c>
      <c r="J7" s="163" t="s">
        <v>1404</v>
      </c>
      <c r="K7" s="163" t="s">
        <v>1408</v>
      </c>
      <c r="L7" s="174" t="s">
        <v>1349</v>
      </c>
      <c r="M7" s="167" t="s">
        <v>1412</v>
      </c>
      <c r="N7" s="168" t="s">
        <v>1419</v>
      </c>
      <c r="O7" s="163" t="s">
        <v>1425</v>
      </c>
      <c r="Q7" s="163" t="s">
        <v>1430</v>
      </c>
      <c r="R7" s="163" t="s">
        <v>1436</v>
      </c>
      <c r="S7" s="163" t="s">
        <v>1442</v>
      </c>
      <c r="V7" s="163" t="s">
        <v>1448</v>
      </c>
      <c r="W7" s="163" t="s">
        <v>1456</v>
      </c>
      <c r="Y7" s="163" t="s">
        <v>1467</v>
      </c>
      <c r="AB7" s="174" t="s">
        <v>1353</v>
      </c>
      <c r="AC7" s="163" t="s">
        <v>1474</v>
      </c>
      <c r="AD7" s="163" t="s">
        <v>1480</v>
      </c>
      <c r="AF7" s="163" t="s">
        <v>1489</v>
      </c>
      <c r="AG7" s="169" t="s">
        <v>1492</v>
      </c>
      <c r="AJ7" s="163" t="s">
        <v>1496</v>
      </c>
      <c r="AL7" s="163" t="s">
        <v>1504</v>
      </c>
      <c r="AR7" s="174" t="s">
        <v>1006</v>
      </c>
      <c r="AS7" s="162" t="s">
        <v>1536</v>
      </c>
      <c r="AT7" s="163" t="s">
        <v>1366</v>
      </c>
    </row>
    <row r="8" spans="1:46" ht="67.5">
      <c r="A8" s="190" t="s">
        <v>69</v>
      </c>
      <c r="B8" s="122" t="s">
        <v>1595</v>
      </c>
      <c r="G8" s="163" t="s">
        <v>1375</v>
      </c>
      <c r="I8" s="163" t="s">
        <v>1382</v>
      </c>
      <c r="M8" s="163" t="s">
        <v>1413</v>
      </c>
      <c r="N8" s="174" t="s">
        <v>1350</v>
      </c>
      <c r="Q8" s="163" t="s">
        <v>1431</v>
      </c>
      <c r="R8" s="163" t="s">
        <v>1437</v>
      </c>
      <c r="V8" s="163" t="s">
        <v>1449</v>
      </c>
      <c r="W8" s="163" t="s">
        <v>1457</v>
      </c>
      <c r="Y8" s="163" t="s">
        <v>1468</v>
      </c>
      <c r="AC8" s="163" t="s">
        <v>1475</v>
      </c>
      <c r="AD8" s="163" t="s">
        <v>1481</v>
      </c>
      <c r="AJ8" s="163" t="s">
        <v>1497</v>
      </c>
      <c r="AL8" s="174" t="s">
        <v>723</v>
      </c>
      <c r="AR8" s="163" t="s">
        <v>1366</v>
      </c>
      <c r="AS8" s="162" t="s">
        <v>1537</v>
      </c>
      <c r="AT8" s="163" t="s">
        <v>1545</v>
      </c>
    </row>
    <row r="9" spans="1:46" ht="78.75">
      <c r="A9" s="192" t="s">
        <v>1597</v>
      </c>
      <c r="B9" s="122" t="s">
        <v>1596</v>
      </c>
      <c r="C9" t="s">
        <v>1598</v>
      </c>
      <c r="G9" s="163" t="s">
        <v>1366</v>
      </c>
      <c r="I9" s="163" t="s">
        <v>1383</v>
      </c>
      <c r="M9" s="163" t="s">
        <v>1414</v>
      </c>
      <c r="Q9" s="163" t="s">
        <v>1432</v>
      </c>
      <c r="R9" s="163" t="s">
        <v>1363</v>
      </c>
      <c r="V9" s="163" t="s">
        <v>1450</v>
      </c>
      <c r="W9" s="163" t="s">
        <v>1458</v>
      </c>
      <c r="Y9" s="163" t="s">
        <v>1469</v>
      </c>
      <c r="AC9" s="163" t="s">
        <v>1476</v>
      </c>
      <c r="AD9" s="163" t="s">
        <v>1482</v>
      </c>
      <c r="AJ9" s="174" t="s">
        <v>937</v>
      </c>
      <c r="AL9" s="174" t="s">
        <v>951</v>
      </c>
      <c r="AR9" s="163" t="s">
        <v>1518</v>
      </c>
      <c r="AS9" s="162" t="s">
        <v>1538</v>
      </c>
      <c r="AT9" s="163" t="s">
        <v>1546</v>
      </c>
    </row>
    <row r="10" spans="1:46" ht="56.25">
      <c r="A10" s="192" t="s">
        <v>1599</v>
      </c>
      <c r="B10" s="122" t="s">
        <v>1554</v>
      </c>
      <c r="I10" s="163" t="s">
        <v>1384</v>
      </c>
      <c r="M10" s="163" t="s">
        <v>1415</v>
      </c>
      <c r="V10" s="163" t="s">
        <v>1451</v>
      </c>
      <c r="W10" s="163" t="s">
        <v>1459</v>
      </c>
      <c r="Y10" s="163" t="s">
        <v>1470</v>
      </c>
      <c r="AD10" s="163" t="s">
        <v>1483</v>
      </c>
      <c r="AL10" s="163" t="s">
        <v>1363</v>
      </c>
      <c r="AR10" s="163" t="s">
        <v>1519</v>
      </c>
      <c r="AS10" s="162" t="s">
        <v>1539</v>
      </c>
      <c r="AT10" s="163" t="s">
        <v>1547</v>
      </c>
    </row>
    <row r="11" spans="1:46" ht="67.5">
      <c r="A11" s="192" t="s">
        <v>1600</v>
      </c>
      <c r="B11" s="122" t="s">
        <v>1555</v>
      </c>
      <c r="I11" s="163" t="s">
        <v>1385</v>
      </c>
      <c r="V11" s="163" t="s">
        <v>1452</v>
      </c>
      <c r="W11" s="163" t="s">
        <v>1460</v>
      </c>
      <c r="Y11" s="163" t="s">
        <v>1471</v>
      </c>
      <c r="AD11" s="163" t="s">
        <v>1484</v>
      </c>
      <c r="AL11" s="163" t="s">
        <v>1366</v>
      </c>
      <c r="AR11" s="163" t="s">
        <v>1520</v>
      </c>
      <c r="AS11" s="162" t="s">
        <v>1540</v>
      </c>
      <c r="AT11" s="163" t="s">
        <v>1548</v>
      </c>
    </row>
    <row r="12" spans="1:46" ht="90">
      <c r="A12" s="190" t="s">
        <v>73</v>
      </c>
      <c r="B12" s="122" t="s">
        <v>1556</v>
      </c>
      <c r="I12" s="163" t="s">
        <v>1386</v>
      </c>
      <c r="V12" s="163" t="s">
        <v>1453</v>
      </c>
      <c r="W12" s="163" t="s">
        <v>1461</v>
      </c>
      <c r="AD12" s="163" t="s">
        <v>1485</v>
      </c>
      <c r="AL12" s="163" t="s">
        <v>1505</v>
      </c>
      <c r="AR12" s="163" t="s">
        <v>1521</v>
      </c>
      <c r="AS12" s="174" t="s">
        <v>723</v>
      </c>
      <c r="AT12" s="163" t="s">
        <v>1549</v>
      </c>
    </row>
    <row r="13" spans="1:46" ht="78.75">
      <c r="A13" s="190" t="s">
        <v>1601</v>
      </c>
      <c r="B13" s="122" t="s">
        <v>1557</v>
      </c>
      <c r="I13" s="163" t="s">
        <v>1387</v>
      </c>
      <c r="V13" s="163" t="s">
        <v>1454</v>
      </c>
      <c r="W13" s="163" t="s">
        <v>1462</v>
      </c>
      <c r="AL13" s="163" t="s">
        <v>1506</v>
      </c>
      <c r="AR13" s="163" t="s">
        <v>1522</v>
      </c>
      <c r="AS13" s="174" t="s">
        <v>1359</v>
      </c>
      <c r="AT13" s="163" t="s">
        <v>1550</v>
      </c>
    </row>
    <row r="14" spans="1:46" ht="56.25">
      <c r="A14" s="190" t="s">
        <v>816</v>
      </c>
      <c r="B14" s="122" t="s">
        <v>1558</v>
      </c>
      <c r="I14" s="163" t="s">
        <v>1388</v>
      </c>
      <c r="W14" s="162" t="s">
        <v>1463</v>
      </c>
      <c r="AL14" s="174" t="s">
        <v>958</v>
      </c>
      <c r="AR14" s="163" t="s">
        <v>1523</v>
      </c>
      <c r="AT14" s="163" t="s">
        <v>1551</v>
      </c>
    </row>
    <row r="15" spans="1:46" ht="45">
      <c r="A15" s="190" t="s">
        <v>85</v>
      </c>
      <c r="B15" s="122" t="s">
        <v>1559</v>
      </c>
      <c r="I15" s="163" t="s">
        <v>1389</v>
      </c>
      <c r="AL15" s="163" t="s">
        <v>1507</v>
      </c>
      <c r="AR15" s="163" t="s">
        <v>1524</v>
      </c>
      <c r="AT15" s="163" t="s">
        <v>1552</v>
      </c>
    </row>
    <row r="16" spans="1:46" ht="90">
      <c r="A16" s="190" t="s">
        <v>87</v>
      </c>
      <c r="B16" s="122" t="s">
        <v>1560</v>
      </c>
      <c r="I16" s="163" t="s">
        <v>1389</v>
      </c>
      <c r="AL16" s="163" t="s">
        <v>1508</v>
      </c>
      <c r="AR16" s="163" t="s">
        <v>1525</v>
      </c>
      <c r="AT16" s="174" t="s">
        <v>1361</v>
      </c>
    </row>
    <row r="17" spans="1:44" ht="56.25">
      <c r="A17" s="190" t="s">
        <v>283</v>
      </c>
      <c r="B17" s="122" t="s">
        <v>1561</v>
      </c>
      <c r="I17" s="163" t="s">
        <v>1390</v>
      </c>
      <c r="AL17" s="163" t="s">
        <v>1509</v>
      </c>
      <c r="AR17" s="174" t="s">
        <v>1358</v>
      </c>
    </row>
    <row r="18" spans="1:44" ht="33.75">
      <c r="A18" s="190" t="s">
        <v>82</v>
      </c>
      <c r="B18" s="122" t="s">
        <v>1562</v>
      </c>
      <c r="I18" s="163" t="s">
        <v>1391</v>
      </c>
      <c r="AL18" s="163" t="s">
        <v>1510</v>
      </c>
      <c r="AR18" s="174" t="s">
        <v>1010</v>
      </c>
    </row>
    <row r="19" spans="1:44" ht="45">
      <c r="A19" s="190" t="s">
        <v>274</v>
      </c>
      <c r="B19" s="122" t="s">
        <v>1563</v>
      </c>
      <c r="I19" s="163" t="s">
        <v>1392</v>
      </c>
      <c r="AR19" s="163" t="s">
        <v>1526</v>
      </c>
    </row>
    <row r="20" spans="1:44" ht="56.25">
      <c r="A20" s="190" t="s">
        <v>83</v>
      </c>
      <c r="B20" s="122" t="s">
        <v>1564</v>
      </c>
      <c r="I20" s="163" t="s">
        <v>1393</v>
      </c>
      <c r="AR20" s="163" t="s">
        <v>1527</v>
      </c>
    </row>
    <row r="21" spans="1:44" ht="67.5">
      <c r="A21" s="190" t="s">
        <v>272</v>
      </c>
      <c r="B21" s="122" t="s">
        <v>1565</v>
      </c>
      <c r="I21" s="163" t="s">
        <v>1394</v>
      </c>
      <c r="AR21" s="163" t="s">
        <v>1528</v>
      </c>
    </row>
    <row r="22" spans="1:44" ht="67.5">
      <c r="A22" s="190" t="s">
        <v>836</v>
      </c>
      <c r="B22" s="122" t="s">
        <v>1566</v>
      </c>
      <c r="I22" s="163" t="s">
        <v>1395</v>
      </c>
      <c r="AR22" s="163" t="s">
        <v>1529</v>
      </c>
    </row>
    <row r="23" spans="1:44" ht="45">
      <c r="A23" s="190" t="s">
        <v>277</v>
      </c>
      <c r="B23" s="122" t="s">
        <v>1567</v>
      </c>
      <c r="I23" s="163" t="s">
        <v>1396</v>
      </c>
      <c r="AR23" s="163" t="s">
        <v>1530</v>
      </c>
    </row>
    <row r="24" spans="1:44" ht="33.75">
      <c r="A24" s="190" t="s">
        <v>89</v>
      </c>
      <c r="B24" s="122" t="s">
        <v>1568</v>
      </c>
      <c r="I24" s="163" t="s">
        <v>1397</v>
      </c>
    </row>
    <row r="25" spans="1:44" ht="33.75">
      <c r="A25" s="190" t="s">
        <v>90</v>
      </c>
      <c r="B25" s="122" t="s">
        <v>1569</v>
      </c>
      <c r="I25" s="163" t="s">
        <v>1398</v>
      </c>
    </row>
    <row r="26" spans="1:44" ht="33.75">
      <c r="A26" s="190" t="s">
        <v>1602</v>
      </c>
      <c r="B26" s="122" t="s">
        <v>1570</v>
      </c>
      <c r="I26" s="163" t="s">
        <v>1399</v>
      </c>
    </row>
    <row r="27" spans="1:44" ht="22.5">
      <c r="A27" s="192" t="s">
        <v>281</v>
      </c>
      <c r="B27" s="122" t="s">
        <v>1571</v>
      </c>
      <c r="I27" s="163" t="s">
        <v>1400</v>
      </c>
    </row>
    <row r="28" spans="1:44">
      <c r="A28" s="190" t="s">
        <v>93</v>
      </c>
      <c r="B28" s="122" t="s">
        <v>1572</v>
      </c>
    </row>
    <row r="29" spans="1:44">
      <c r="A29" s="190" t="s">
        <v>97</v>
      </c>
      <c r="B29" s="122" t="s">
        <v>1573</v>
      </c>
    </row>
    <row r="30" spans="1:44">
      <c r="A30" s="190" t="s">
        <v>96</v>
      </c>
      <c r="B30" s="122" t="s">
        <v>1574</v>
      </c>
    </row>
    <row r="31" spans="1:44">
      <c r="A31" s="190" t="s">
        <v>94</v>
      </c>
      <c r="B31" s="122" t="s">
        <v>1575</v>
      </c>
    </row>
    <row r="32" spans="1:44">
      <c r="A32" s="190" t="s">
        <v>1603</v>
      </c>
      <c r="B32" s="122" t="s">
        <v>1576</v>
      </c>
    </row>
    <row r="33" spans="1:2">
      <c r="A33" s="190" t="s">
        <v>98</v>
      </c>
      <c r="B33" s="122" t="s">
        <v>1577</v>
      </c>
    </row>
    <row r="34" spans="1:2">
      <c r="A34" s="190" t="s">
        <v>261</v>
      </c>
      <c r="B34" s="122" t="s">
        <v>1578</v>
      </c>
    </row>
    <row r="35" spans="1:2">
      <c r="A35" s="190" t="s">
        <v>99</v>
      </c>
      <c r="B35" s="122" t="s">
        <v>1579</v>
      </c>
    </row>
    <row r="36" spans="1:2">
      <c r="A36" s="190" t="s">
        <v>212</v>
      </c>
      <c r="B36" s="122" t="s">
        <v>1580</v>
      </c>
    </row>
    <row r="37" spans="1:2">
      <c r="A37" s="190" t="s">
        <v>103</v>
      </c>
      <c r="B37" s="122" t="s">
        <v>1581</v>
      </c>
    </row>
    <row r="38" spans="1:2">
      <c r="A38" s="190" t="s">
        <v>101</v>
      </c>
      <c r="B38" s="122" t="s">
        <v>1582</v>
      </c>
    </row>
    <row r="39" spans="1:2">
      <c r="A39" s="190" t="s">
        <v>102</v>
      </c>
      <c r="B39" s="122" t="s">
        <v>1583</v>
      </c>
    </row>
    <row r="40" spans="1:2">
      <c r="A40" s="190" t="s">
        <v>225</v>
      </c>
      <c r="B40" s="122" t="s">
        <v>1584</v>
      </c>
    </row>
    <row r="41" spans="1:2">
      <c r="A41" s="190" t="s">
        <v>109</v>
      </c>
      <c r="B41" s="122" t="s">
        <v>1585</v>
      </c>
    </row>
    <row r="42" spans="1:2">
      <c r="A42" s="190" t="s">
        <v>107</v>
      </c>
      <c r="B42" s="122" t="s">
        <v>1586</v>
      </c>
    </row>
    <row r="43" spans="1:2">
      <c r="A43" s="190" t="s">
        <v>108</v>
      </c>
      <c r="B43" s="122" t="s">
        <v>1587</v>
      </c>
    </row>
  </sheetData>
  <pageMargins left="0.7" right="0.7" top="0.75" bottom="0.75" header="0.3" footer="0.3"/>
  <pageSetup orientation="portrait" horizontalDpi="0"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3"/>
  <dimension ref="A1:E103"/>
  <sheetViews>
    <sheetView topLeftCell="A2" zoomScale="85" zoomScaleNormal="85" workbookViewId="0">
      <selection activeCell="B22" sqref="B22"/>
    </sheetView>
  </sheetViews>
  <sheetFormatPr baseColWidth="10" defaultRowHeight="17.25"/>
  <cols>
    <col min="1" max="1" width="68.85546875" style="25" customWidth="1"/>
    <col min="2" max="2" width="59.140625" customWidth="1"/>
    <col min="3" max="3" width="42.28515625" style="1" customWidth="1"/>
    <col min="4" max="4" width="88.7109375" style="1" bestFit="1" customWidth="1"/>
  </cols>
  <sheetData>
    <row r="1" spans="1:4">
      <c r="A1" s="22" t="s">
        <v>0</v>
      </c>
      <c r="B1" s="23" t="s">
        <v>112</v>
      </c>
      <c r="C1" s="22" t="s">
        <v>43</v>
      </c>
      <c r="D1" s="20" t="s">
        <v>110</v>
      </c>
    </row>
    <row r="2" spans="1:4">
      <c r="A2" s="51" t="s">
        <v>40</v>
      </c>
      <c r="B2" s="24" t="s">
        <v>36</v>
      </c>
      <c r="C2" s="4" t="s">
        <v>121</v>
      </c>
      <c r="D2" s="21" t="s">
        <v>67</v>
      </c>
    </row>
    <row r="3" spans="1:4">
      <c r="A3" s="51" t="s">
        <v>41</v>
      </c>
      <c r="B3" s="24" t="s">
        <v>37</v>
      </c>
      <c r="C3" s="4" t="s">
        <v>44</v>
      </c>
      <c r="D3" s="21" t="s">
        <v>68</v>
      </c>
    </row>
    <row r="4" spans="1:4">
      <c r="A4" s="51" t="s">
        <v>42</v>
      </c>
      <c r="B4" s="24" t="s">
        <v>38</v>
      </c>
      <c r="C4" s="4" t="s">
        <v>45</v>
      </c>
      <c r="D4" s="21" t="s">
        <v>69</v>
      </c>
    </row>
    <row r="5" spans="1:4">
      <c r="A5" s="51" t="s">
        <v>7</v>
      </c>
      <c r="B5" s="24" t="s">
        <v>39</v>
      </c>
      <c r="C5" s="4" t="s">
        <v>46</v>
      </c>
      <c r="D5" s="21" t="s">
        <v>70</v>
      </c>
    </row>
    <row r="6" spans="1:4">
      <c r="A6" s="51" t="s">
        <v>8</v>
      </c>
      <c r="C6" s="4" t="s">
        <v>47</v>
      </c>
      <c r="D6" s="21" t="s">
        <v>71</v>
      </c>
    </row>
    <row r="7" spans="1:4">
      <c r="A7" s="52"/>
      <c r="C7" s="4" t="s">
        <v>48</v>
      </c>
      <c r="D7" s="21" t="s">
        <v>72</v>
      </c>
    </row>
    <row r="8" spans="1:4">
      <c r="C8" s="4" t="s">
        <v>49</v>
      </c>
      <c r="D8" s="21" t="s">
        <v>73</v>
      </c>
    </row>
    <row r="9" spans="1:4" s="1" customFormat="1">
      <c r="A9" s="3" t="s">
        <v>9</v>
      </c>
      <c r="B9" s="9" t="s">
        <v>10</v>
      </c>
      <c r="C9" s="34" t="s">
        <v>118</v>
      </c>
      <c r="D9" s="21" t="s">
        <v>74</v>
      </c>
    </row>
    <row r="10" spans="1:4" s="1" customFormat="1">
      <c r="A10" s="241" t="s">
        <v>11</v>
      </c>
      <c r="B10" s="10" t="s">
        <v>12</v>
      </c>
      <c r="C10" s="26" t="s">
        <v>111</v>
      </c>
      <c r="D10" s="21" t="s">
        <v>75</v>
      </c>
    </row>
    <row r="11" spans="1:4" s="1" customFormat="1">
      <c r="A11" s="241"/>
      <c r="B11" s="11" t="s">
        <v>13</v>
      </c>
      <c r="C11" s="4"/>
      <c r="D11" s="21" t="s">
        <v>76</v>
      </c>
    </row>
    <row r="12" spans="1:4" s="1" customFormat="1">
      <c r="A12" s="241"/>
      <c r="B12" s="11" t="s">
        <v>14</v>
      </c>
      <c r="C12" s="4"/>
      <c r="D12" s="21" t="s">
        <v>77</v>
      </c>
    </row>
    <row r="13" spans="1:4" s="1" customFormat="1">
      <c r="A13" s="242"/>
      <c r="B13" s="11" t="s">
        <v>15</v>
      </c>
      <c r="C13" s="4"/>
      <c r="D13" s="21" t="s">
        <v>78</v>
      </c>
    </row>
    <row r="14" spans="1:4" s="1" customFormat="1">
      <c r="A14" s="243" t="s">
        <v>16</v>
      </c>
      <c r="B14" s="12" t="s">
        <v>17</v>
      </c>
      <c r="C14" s="4"/>
      <c r="D14" s="21" t="s">
        <v>79</v>
      </c>
    </row>
    <row r="15" spans="1:4" s="1" customFormat="1">
      <c r="A15" s="244"/>
      <c r="B15" s="12" t="s">
        <v>18</v>
      </c>
      <c r="C15" s="4"/>
      <c r="D15" s="21" t="s">
        <v>80</v>
      </c>
    </row>
    <row r="16" spans="1:4" s="1" customFormat="1">
      <c r="A16" s="244"/>
      <c r="B16" s="12" t="s">
        <v>19</v>
      </c>
      <c r="C16" s="16"/>
      <c r="D16" s="21" t="s">
        <v>81</v>
      </c>
    </row>
    <row r="17" spans="1:4" s="1" customFormat="1">
      <c r="A17" s="244"/>
      <c r="B17" s="12" t="s">
        <v>20</v>
      </c>
      <c r="C17" s="28" t="s">
        <v>113</v>
      </c>
      <c r="D17" s="21" t="s">
        <v>82</v>
      </c>
    </row>
    <row r="18" spans="1:4" s="1" customFormat="1">
      <c r="A18" s="245"/>
      <c r="B18" s="12" t="s">
        <v>21</v>
      </c>
      <c r="C18" s="28" t="s">
        <v>115</v>
      </c>
      <c r="D18" s="21" t="s">
        <v>83</v>
      </c>
    </row>
    <row r="19" spans="1:4" s="1" customFormat="1">
      <c r="A19" s="246" t="s">
        <v>22</v>
      </c>
      <c r="B19" s="13" t="s">
        <v>23</v>
      </c>
      <c r="C19" s="28" t="s">
        <v>116</v>
      </c>
      <c r="D19" s="21" t="s">
        <v>84</v>
      </c>
    </row>
    <row r="20" spans="1:4" s="1" customFormat="1">
      <c r="A20" s="247"/>
      <c r="B20" s="13" t="s">
        <v>24</v>
      </c>
      <c r="C20" s="28" t="s">
        <v>117</v>
      </c>
      <c r="D20" s="21" t="s">
        <v>85</v>
      </c>
    </row>
    <row r="21" spans="1:4" s="1" customFormat="1">
      <c r="A21" s="247"/>
      <c r="B21" s="14" t="s">
        <v>25</v>
      </c>
      <c r="C21" s="28" t="s">
        <v>114</v>
      </c>
      <c r="D21" s="21" t="s">
        <v>86</v>
      </c>
    </row>
    <row r="22" spans="1:4" s="1" customFormat="1">
      <c r="A22" s="247"/>
      <c r="B22" s="13" t="s">
        <v>26</v>
      </c>
      <c r="C22" s="16"/>
      <c r="D22" s="21" t="s">
        <v>87</v>
      </c>
    </row>
    <row r="23" spans="1:4" s="1" customFormat="1">
      <c r="A23" s="247"/>
      <c r="B23" s="13" t="s">
        <v>27</v>
      </c>
      <c r="C23" s="29" t="s">
        <v>119</v>
      </c>
      <c r="D23" s="21" t="s">
        <v>88</v>
      </c>
    </row>
    <row r="24" spans="1:4" s="1" customFormat="1">
      <c r="A24" s="247"/>
      <c r="B24" s="13" t="s">
        <v>28</v>
      </c>
      <c r="C24" s="30" t="s">
        <v>120</v>
      </c>
      <c r="D24" s="21" t="s">
        <v>89</v>
      </c>
    </row>
    <row r="25" spans="1:4" s="1" customFormat="1">
      <c r="A25" s="247"/>
      <c r="B25" s="13" t="s">
        <v>29</v>
      </c>
      <c r="C25" s="31" t="s">
        <v>22</v>
      </c>
      <c r="D25" s="21" t="s">
        <v>90</v>
      </c>
    </row>
    <row r="26" spans="1:4" s="1" customFormat="1">
      <c r="A26" s="247"/>
      <c r="B26" s="13" t="s">
        <v>30</v>
      </c>
      <c r="C26" s="32" t="s">
        <v>34</v>
      </c>
      <c r="D26" s="21" t="s">
        <v>91</v>
      </c>
    </row>
    <row r="27" spans="1:4" s="1" customFormat="1">
      <c r="A27" s="247"/>
      <c r="B27" s="13" t="s">
        <v>31</v>
      </c>
      <c r="C27" s="16"/>
      <c r="D27" s="21" t="s">
        <v>92</v>
      </c>
    </row>
    <row r="28" spans="1:4" s="1" customFormat="1">
      <c r="A28" s="247"/>
      <c r="B28" s="13" t="s">
        <v>32</v>
      </c>
      <c r="C28" s="16"/>
      <c r="D28" s="21" t="s">
        <v>93</v>
      </c>
    </row>
    <row r="29" spans="1:4" s="1" customFormat="1">
      <c r="A29" s="248"/>
      <c r="B29" s="14" t="s">
        <v>33</v>
      </c>
      <c r="C29" s="16"/>
      <c r="D29" s="21" t="s">
        <v>94</v>
      </c>
    </row>
    <row r="30" spans="1:4" ht="26.25" thickBot="1">
      <c r="A30" s="2" t="s">
        <v>34</v>
      </c>
      <c r="B30" s="15" t="s">
        <v>35</v>
      </c>
      <c r="C30" s="16"/>
      <c r="D30" s="21" t="s">
        <v>95</v>
      </c>
    </row>
    <row r="31" spans="1:4">
      <c r="D31" s="21" t="s">
        <v>96</v>
      </c>
    </row>
    <row r="32" spans="1:4">
      <c r="A32" s="20" t="s">
        <v>5</v>
      </c>
      <c r="B32" s="5" t="s">
        <v>3</v>
      </c>
      <c r="C32" s="17" t="s">
        <v>54</v>
      </c>
      <c r="D32" s="21" t="s">
        <v>97</v>
      </c>
    </row>
    <row r="33" spans="1:5">
      <c r="A33" s="43" t="s">
        <v>62</v>
      </c>
      <c r="B33" s="6" t="s">
        <v>51</v>
      </c>
      <c r="C33" s="18" t="s">
        <v>60</v>
      </c>
      <c r="D33" s="21" t="s">
        <v>98</v>
      </c>
    </row>
    <row r="34" spans="1:5">
      <c r="A34" s="43" t="s">
        <v>63</v>
      </c>
      <c r="B34" s="6" t="s">
        <v>52</v>
      </c>
      <c r="C34" s="18" t="s">
        <v>59</v>
      </c>
      <c r="D34" s="21" t="s">
        <v>99</v>
      </c>
    </row>
    <row r="35" spans="1:5">
      <c r="B35" s="6" t="s">
        <v>53</v>
      </c>
      <c r="C35" s="18" t="s">
        <v>58</v>
      </c>
      <c r="D35" s="21" t="s">
        <v>100</v>
      </c>
    </row>
    <row r="36" spans="1:5">
      <c r="B36" s="6" t="s">
        <v>50</v>
      </c>
      <c r="C36" s="18" t="s">
        <v>57</v>
      </c>
      <c r="D36" s="21" t="s">
        <v>101</v>
      </c>
    </row>
    <row r="37" spans="1:5">
      <c r="B37" s="33" t="s">
        <v>118</v>
      </c>
      <c r="C37" s="18" t="s">
        <v>56</v>
      </c>
      <c r="D37" s="21" t="s">
        <v>102</v>
      </c>
    </row>
    <row r="38" spans="1:5">
      <c r="C38" s="18" t="s">
        <v>61</v>
      </c>
      <c r="D38" s="21" t="s">
        <v>103</v>
      </c>
    </row>
    <row r="39" spans="1:5">
      <c r="A39" s="20" t="s">
        <v>4</v>
      </c>
      <c r="B39" s="7" t="s">
        <v>1</v>
      </c>
      <c r="C39" s="19" t="s">
        <v>55</v>
      </c>
      <c r="D39" s="21" t="s">
        <v>104</v>
      </c>
    </row>
    <row r="40" spans="1:5">
      <c r="A40" s="43" t="s">
        <v>124</v>
      </c>
      <c r="B40" s="8" t="s">
        <v>64</v>
      </c>
      <c r="C40" s="43" t="s">
        <v>118</v>
      </c>
      <c r="D40" s="21" t="s">
        <v>105</v>
      </c>
    </row>
    <row r="41" spans="1:5">
      <c r="A41" s="43" t="s">
        <v>125</v>
      </c>
      <c r="B41" s="8" t="s">
        <v>65</v>
      </c>
      <c r="C41" s="1" t="s">
        <v>561</v>
      </c>
      <c r="D41" s="21" t="s">
        <v>106</v>
      </c>
    </row>
    <row r="42" spans="1:5">
      <c r="A42" s="43" t="s">
        <v>126</v>
      </c>
      <c r="B42" s="8" t="s">
        <v>66</v>
      </c>
      <c r="D42" s="21" t="s">
        <v>107</v>
      </c>
    </row>
    <row r="43" spans="1:5">
      <c r="A43" s="53" t="s">
        <v>118</v>
      </c>
      <c r="B43" t="s">
        <v>118</v>
      </c>
      <c r="D43" s="21" t="s">
        <v>108</v>
      </c>
    </row>
    <row r="44" spans="1:5">
      <c r="B44" s="27">
        <v>43830</v>
      </c>
      <c r="D44" s="21" t="s">
        <v>109</v>
      </c>
    </row>
    <row r="45" spans="1:5">
      <c r="D45" s="1" t="s">
        <v>623</v>
      </c>
    </row>
    <row r="47" spans="1:5">
      <c r="A47" s="249" t="s">
        <v>129</v>
      </c>
      <c r="B47" s="249"/>
      <c r="C47" s="249"/>
      <c r="D47" s="249"/>
      <c r="E47" s="249"/>
    </row>
    <row r="48" spans="1:5" ht="34.5">
      <c r="A48" s="39" t="s">
        <v>130</v>
      </c>
      <c r="B48" s="39" t="s">
        <v>10</v>
      </c>
      <c r="C48" s="39" t="s">
        <v>131</v>
      </c>
      <c r="D48" s="39" t="s">
        <v>132</v>
      </c>
      <c r="E48" s="40" t="s">
        <v>133</v>
      </c>
    </row>
    <row r="49" spans="1:5">
      <c r="A49" s="56" t="s">
        <v>69</v>
      </c>
      <c r="B49" s="56" t="s">
        <v>134</v>
      </c>
      <c r="C49" s="56" t="s">
        <v>135</v>
      </c>
      <c r="D49" s="56" t="s">
        <v>136</v>
      </c>
      <c r="E49" s="35">
        <v>4202</v>
      </c>
    </row>
    <row r="50" spans="1:5" ht="51.75">
      <c r="A50" s="41" t="s">
        <v>69</v>
      </c>
      <c r="B50" s="41" t="s">
        <v>137</v>
      </c>
      <c r="C50" s="41" t="s">
        <v>138</v>
      </c>
      <c r="D50" s="41" t="s">
        <v>139</v>
      </c>
      <c r="E50" s="35">
        <v>4209</v>
      </c>
    </row>
    <row r="51" spans="1:5">
      <c r="A51" s="56" t="s">
        <v>140</v>
      </c>
      <c r="B51" s="56" t="s">
        <v>141</v>
      </c>
      <c r="C51" s="57" t="s">
        <v>142</v>
      </c>
      <c r="D51" s="58" t="s">
        <v>143</v>
      </c>
      <c r="E51" s="35">
        <v>3203</v>
      </c>
    </row>
    <row r="52" spans="1:5" ht="34.5">
      <c r="A52" s="35" t="s">
        <v>67</v>
      </c>
      <c r="B52" s="35" t="s">
        <v>144</v>
      </c>
      <c r="C52" s="35" t="s">
        <v>145</v>
      </c>
      <c r="D52" s="42" t="s">
        <v>146</v>
      </c>
      <c r="E52" s="35" t="s">
        <v>147</v>
      </c>
    </row>
    <row r="53" spans="1:5" ht="69">
      <c r="A53" s="59" t="s">
        <v>148</v>
      </c>
      <c r="B53" s="59" t="s">
        <v>149</v>
      </c>
      <c r="C53" s="60" t="s">
        <v>150</v>
      </c>
      <c r="D53" s="61" t="s">
        <v>151</v>
      </c>
      <c r="E53" s="44" t="s">
        <v>152</v>
      </c>
    </row>
    <row r="54" spans="1:5">
      <c r="A54" s="46" t="s">
        <v>153</v>
      </c>
      <c r="B54" s="48" t="s">
        <v>154</v>
      </c>
      <c r="C54" s="44" t="s">
        <v>155</v>
      </c>
      <c r="D54" s="54" t="s">
        <v>156</v>
      </c>
      <c r="E54" s="44">
        <v>3312</v>
      </c>
    </row>
    <row r="55" spans="1:5">
      <c r="A55" s="35" t="s">
        <v>93</v>
      </c>
      <c r="B55" s="49"/>
      <c r="C55" s="36" t="s">
        <v>157</v>
      </c>
      <c r="D55" s="37" t="s">
        <v>158</v>
      </c>
      <c r="E55" s="35">
        <v>3832</v>
      </c>
    </row>
    <row r="56" spans="1:5">
      <c r="A56" s="35" t="s">
        <v>85</v>
      </c>
      <c r="B56" s="50"/>
      <c r="C56" s="36" t="s">
        <v>159</v>
      </c>
      <c r="D56" s="37" t="s">
        <v>160</v>
      </c>
      <c r="E56" s="35">
        <v>3420</v>
      </c>
    </row>
    <row r="57" spans="1:5" ht="34.5">
      <c r="A57" s="56" t="s">
        <v>161</v>
      </c>
      <c r="B57" s="56" t="s">
        <v>162</v>
      </c>
      <c r="C57" s="56" t="s">
        <v>163</v>
      </c>
      <c r="D57" s="58" t="s">
        <v>164</v>
      </c>
      <c r="E57" s="35">
        <v>3505240</v>
      </c>
    </row>
    <row r="58" spans="1:5">
      <c r="A58" s="35" t="s">
        <v>85</v>
      </c>
      <c r="B58" s="48" t="s">
        <v>165</v>
      </c>
      <c r="C58" s="35" t="s">
        <v>166</v>
      </c>
      <c r="D58" s="42" t="s">
        <v>167</v>
      </c>
      <c r="E58" s="35">
        <v>3415</v>
      </c>
    </row>
    <row r="59" spans="1:5">
      <c r="A59" s="35" t="s">
        <v>93</v>
      </c>
      <c r="B59" s="49"/>
      <c r="C59" s="35" t="s">
        <v>157</v>
      </c>
      <c r="D59" s="42" t="s">
        <v>158</v>
      </c>
      <c r="E59" s="35">
        <v>3832</v>
      </c>
    </row>
    <row r="60" spans="1:5">
      <c r="A60" s="46" t="s">
        <v>168</v>
      </c>
      <c r="B60" s="49"/>
      <c r="C60" s="35" t="s">
        <v>169</v>
      </c>
      <c r="D60" s="42" t="s">
        <v>170</v>
      </c>
      <c r="E60" s="35">
        <v>4133</v>
      </c>
    </row>
    <row r="61" spans="1:5">
      <c r="A61" s="47"/>
      <c r="B61" s="50"/>
      <c r="C61" s="35" t="s">
        <v>171</v>
      </c>
      <c r="D61" s="42" t="s">
        <v>172</v>
      </c>
      <c r="E61" s="35">
        <v>3312</v>
      </c>
    </row>
    <row r="62" spans="1:5">
      <c r="A62" s="59" t="s">
        <v>173</v>
      </c>
      <c r="B62" s="59" t="s">
        <v>174</v>
      </c>
      <c r="C62" s="56" t="s">
        <v>175</v>
      </c>
      <c r="D62" s="58" t="s">
        <v>176</v>
      </c>
      <c r="E62" s="35">
        <v>3311</v>
      </c>
    </row>
    <row r="63" spans="1:5" ht="51.75">
      <c r="A63" s="62"/>
      <c r="B63" s="62"/>
      <c r="C63" s="56" t="s">
        <v>177</v>
      </c>
      <c r="D63" s="58" t="s">
        <v>178</v>
      </c>
      <c r="E63" s="35" t="s">
        <v>179</v>
      </c>
    </row>
    <row r="64" spans="1:5">
      <c r="A64" s="35" t="s">
        <v>180</v>
      </c>
      <c r="B64" s="35" t="s">
        <v>181</v>
      </c>
      <c r="C64" s="35" t="s">
        <v>182</v>
      </c>
      <c r="D64" s="37" t="s">
        <v>183</v>
      </c>
      <c r="E64" s="35">
        <v>3412</v>
      </c>
    </row>
    <row r="65" spans="1:5">
      <c r="A65" s="59" t="s">
        <v>74</v>
      </c>
      <c r="B65" s="63" t="s">
        <v>184</v>
      </c>
      <c r="C65" s="64" t="s">
        <v>185</v>
      </c>
      <c r="D65" s="65" t="s">
        <v>186</v>
      </c>
      <c r="E65" s="44">
        <v>4223</v>
      </c>
    </row>
    <row r="66" spans="1:5">
      <c r="A66" s="46" t="s">
        <v>74</v>
      </c>
      <c r="B66" s="46" t="s">
        <v>187</v>
      </c>
      <c r="C66" s="44" t="s">
        <v>188</v>
      </c>
      <c r="D66" s="55" t="s">
        <v>189</v>
      </c>
      <c r="E66" s="44">
        <v>4223</v>
      </c>
    </row>
    <row r="67" spans="1:5">
      <c r="A67" s="56" t="s">
        <v>190</v>
      </c>
      <c r="B67" s="56" t="s">
        <v>191</v>
      </c>
      <c r="C67" s="56" t="s">
        <v>192</v>
      </c>
      <c r="D67" s="66" t="s">
        <v>193</v>
      </c>
      <c r="E67" s="35">
        <v>3921</v>
      </c>
    </row>
    <row r="68" spans="1:5">
      <c r="A68" s="35" t="s">
        <v>194</v>
      </c>
      <c r="B68" s="35" t="s">
        <v>195</v>
      </c>
      <c r="C68" s="36" t="s">
        <v>196</v>
      </c>
      <c r="D68" s="37" t="s">
        <v>197</v>
      </c>
      <c r="E68" s="35">
        <v>3120</v>
      </c>
    </row>
    <row r="69" spans="1:5">
      <c r="A69" s="56" t="s">
        <v>198</v>
      </c>
      <c r="B69" s="56" t="s">
        <v>199</v>
      </c>
      <c r="C69" s="56" t="s">
        <v>200</v>
      </c>
      <c r="D69" s="66" t="s">
        <v>201</v>
      </c>
      <c r="E69" s="35">
        <v>3104</v>
      </c>
    </row>
    <row r="70" spans="1:5">
      <c r="A70" s="35" t="s">
        <v>202</v>
      </c>
      <c r="B70" s="35" t="s">
        <v>203</v>
      </c>
      <c r="C70" s="35" t="s">
        <v>204</v>
      </c>
      <c r="D70" s="37" t="s">
        <v>205</v>
      </c>
      <c r="E70" s="35">
        <v>3135</v>
      </c>
    </row>
    <row r="71" spans="1:5" ht="34.5">
      <c r="A71" s="59" t="s">
        <v>206</v>
      </c>
      <c r="B71" s="56" t="s">
        <v>207</v>
      </c>
      <c r="C71" s="60" t="s">
        <v>208</v>
      </c>
      <c r="D71" s="61" t="s">
        <v>209</v>
      </c>
      <c r="E71" s="44" t="s">
        <v>210</v>
      </c>
    </row>
    <row r="72" spans="1:5">
      <c r="A72" s="62"/>
      <c r="B72" s="56" t="s">
        <v>211</v>
      </c>
      <c r="C72" s="67"/>
      <c r="D72" s="68"/>
      <c r="E72" s="45"/>
    </row>
    <row r="73" spans="1:5">
      <c r="A73" s="46" t="s">
        <v>212</v>
      </c>
      <c r="B73" s="46" t="s">
        <v>213</v>
      </c>
      <c r="C73" s="35" t="s">
        <v>214</v>
      </c>
      <c r="D73" s="37" t="s">
        <v>215</v>
      </c>
      <c r="E73" s="35">
        <v>3207</v>
      </c>
    </row>
    <row r="74" spans="1:5">
      <c r="A74" s="47"/>
      <c r="B74" s="47"/>
      <c r="C74" s="35" t="s">
        <v>216</v>
      </c>
      <c r="D74" s="37" t="s">
        <v>217</v>
      </c>
      <c r="E74" s="35">
        <v>3210</v>
      </c>
    </row>
    <row r="75" spans="1:5" ht="34.5">
      <c r="A75" s="56" t="s">
        <v>68</v>
      </c>
      <c r="B75" s="56" t="s">
        <v>218</v>
      </c>
      <c r="C75" s="56" t="s">
        <v>219</v>
      </c>
      <c r="D75" s="66" t="s">
        <v>220</v>
      </c>
      <c r="E75" s="35">
        <v>3942</v>
      </c>
    </row>
    <row r="76" spans="1:5">
      <c r="A76" s="35" t="s">
        <v>221</v>
      </c>
      <c r="B76" s="35" t="s">
        <v>222</v>
      </c>
      <c r="C76" s="36" t="s">
        <v>223</v>
      </c>
      <c r="D76" s="37" t="s">
        <v>224</v>
      </c>
      <c r="E76" s="36">
        <v>4131</v>
      </c>
    </row>
    <row r="77" spans="1:5" ht="34.5">
      <c r="A77" s="56" t="s">
        <v>225</v>
      </c>
      <c r="B77" s="56" t="s">
        <v>30</v>
      </c>
      <c r="C77" s="56" t="s">
        <v>226</v>
      </c>
      <c r="D77" s="69" t="s">
        <v>227</v>
      </c>
      <c r="E77" s="38">
        <v>3324</v>
      </c>
    </row>
    <row r="81" spans="1:3">
      <c r="A81" s="70" t="s">
        <v>10</v>
      </c>
    </row>
    <row r="82" spans="1:3">
      <c r="A82" s="56" t="s">
        <v>134</v>
      </c>
      <c r="B82">
        <v>1</v>
      </c>
      <c r="C82" s="78" t="s">
        <v>23</v>
      </c>
    </row>
    <row r="83" spans="1:3">
      <c r="A83" s="41" t="s">
        <v>137</v>
      </c>
      <c r="B83">
        <v>2</v>
      </c>
      <c r="C83" s="79" t="s">
        <v>235</v>
      </c>
    </row>
    <row r="84" spans="1:3">
      <c r="A84" s="56" t="s">
        <v>141</v>
      </c>
      <c r="B84">
        <v>3</v>
      </c>
      <c r="C84" t="s">
        <v>236</v>
      </c>
    </row>
    <row r="85" spans="1:3">
      <c r="A85" s="35" t="s">
        <v>144</v>
      </c>
      <c r="B85">
        <v>4</v>
      </c>
      <c r="C85" s="80" t="s">
        <v>144</v>
      </c>
    </row>
    <row r="86" spans="1:3">
      <c r="A86" s="59" t="s">
        <v>149</v>
      </c>
      <c r="B86">
        <v>5</v>
      </c>
      <c r="C86" s="71" t="s">
        <v>237</v>
      </c>
    </row>
    <row r="87" spans="1:3">
      <c r="A87" s="48" t="s">
        <v>154</v>
      </c>
      <c r="B87">
        <v>6</v>
      </c>
      <c r="C87" s="81" t="s">
        <v>195</v>
      </c>
    </row>
    <row r="88" spans="1:3">
      <c r="A88" s="56" t="s">
        <v>162</v>
      </c>
      <c r="B88">
        <v>7</v>
      </c>
      <c r="C88" s="82" t="s">
        <v>238</v>
      </c>
    </row>
    <row r="89" spans="1:3">
      <c r="A89" s="48" t="s">
        <v>165</v>
      </c>
      <c r="B89">
        <v>8</v>
      </c>
      <c r="C89" s="83" t="s">
        <v>30</v>
      </c>
    </row>
    <row r="90" spans="1:3">
      <c r="A90" s="59" t="s">
        <v>174</v>
      </c>
      <c r="B90">
        <v>9</v>
      </c>
      <c r="C90" s="84" t="s">
        <v>239</v>
      </c>
    </row>
    <row r="91" spans="1:3">
      <c r="A91" s="35" t="s">
        <v>181</v>
      </c>
      <c r="B91">
        <v>10</v>
      </c>
      <c r="C91" t="s">
        <v>240</v>
      </c>
    </row>
    <row r="92" spans="1:3">
      <c r="A92" s="63" t="s">
        <v>184</v>
      </c>
      <c r="B92">
        <v>11</v>
      </c>
      <c r="C92" t="s">
        <v>26</v>
      </c>
    </row>
    <row r="93" spans="1:3">
      <c r="A93" s="46" t="s">
        <v>187</v>
      </c>
      <c r="B93">
        <v>12</v>
      </c>
      <c r="C93" t="s">
        <v>187</v>
      </c>
    </row>
    <row r="94" spans="1:3">
      <c r="A94" s="56" t="s">
        <v>191</v>
      </c>
      <c r="B94">
        <v>13</v>
      </c>
      <c r="C94" t="s">
        <v>241</v>
      </c>
    </row>
    <row r="95" spans="1:3">
      <c r="A95" s="35" t="s">
        <v>195</v>
      </c>
      <c r="B95">
        <v>14</v>
      </c>
      <c r="C95" t="s">
        <v>32</v>
      </c>
    </row>
    <row r="96" spans="1:3">
      <c r="A96" s="56" t="s">
        <v>199</v>
      </c>
      <c r="B96">
        <v>15</v>
      </c>
      <c r="C96" t="s">
        <v>242</v>
      </c>
    </row>
    <row r="97" spans="1:3">
      <c r="A97" s="35" t="s">
        <v>203</v>
      </c>
      <c r="B97">
        <v>16</v>
      </c>
      <c r="C97" t="s">
        <v>243</v>
      </c>
    </row>
    <row r="98" spans="1:3">
      <c r="A98" s="56" t="s">
        <v>207</v>
      </c>
      <c r="B98">
        <v>17</v>
      </c>
      <c r="C98" t="s">
        <v>244</v>
      </c>
    </row>
    <row r="99" spans="1:3">
      <c r="A99" s="56" t="s">
        <v>211</v>
      </c>
      <c r="B99">
        <v>18</v>
      </c>
      <c r="C99" t="s">
        <v>245</v>
      </c>
    </row>
    <row r="100" spans="1:3">
      <c r="A100" s="46" t="s">
        <v>228</v>
      </c>
      <c r="B100">
        <v>19</v>
      </c>
      <c r="C100" t="s">
        <v>246</v>
      </c>
    </row>
    <row r="101" spans="1:3">
      <c r="A101" s="56" t="s">
        <v>218</v>
      </c>
      <c r="B101">
        <v>20</v>
      </c>
    </row>
    <row r="102" spans="1:3">
      <c r="A102" s="35" t="s">
        <v>222</v>
      </c>
      <c r="B102">
        <v>21</v>
      </c>
    </row>
    <row r="103" spans="1:3">
      <c r="A103" s="56" t="s">
        <v>30</v>
      </c>
      <c r="B103">
        <v>22</v>
      </c>
    </row>
  </sheetData>
  <sheetProtection selectLockedCells="1" selectUnlockedCells="1"/>
  <customSheetViews>
    <customSheetView guid="{70BCCCD0-0555-4A3F-B704-23175ACFFA82}" state="hidden">
      <selection activeCell="C12" sqref="C12"/>
      <pageMargins left="0.7" right="0.7" top="0.75" bottom="0.75" header="0.3" footer="0.3"/>
      <pageSetup orientation="portrait" r:id="rId1"/>
    </customSheetView>
  </customSheetViews>
  <mergeCells count="4">
    <mergeCell ref="A10:A13"/>
    <mergeCell ref="A14:A18"/>
    <mergeCell ref="A19:A29"/>
    <mergeCell ref="A47:E47"/>
  </mergeCells>
  <hyperlinks>
    <hyperlink ref="D51" r:id="rId2" xr:uid="{00000000-0004-0000-0800-000000000000}"/>
    <hyperlink ref="D52" r:id="rId3" display="lacosta@minvivienda.gov.co" xr:uid="{00000000-0004-0000-0800-000001000000}"/>
    <hyperlink ref="D62" r:id="rId4" xr:uid="{00000000-0004-0000-0800-000002000000}"/>
    <hyperlink ref="D63" r:id="rId5" xr:uid="{00000000-0004-0000-0800-000003000000}"/>
    <hyperlink ref="D64" r:id="rId6" xr:uid="{00000000-0004-0000-0800-000004000000}"/>
    <hyperlink ref="D66" r:id="rId7" xr:uid="{00000000-0004-0000-0800-000005000000}"/>
    <hyperlink ref="D67" r:id="rId8" xr:uid="{00000000-0004-0000-0800-000006000000}"/>
    <hyperlink ref="D69" r:id="rId9" xr:uid="{00000000-0004-0000-0800-000007000000}"/>
    <hyperlink ref="D74" r:id="rId10" xr:uid="{00000000-0004-0000-0800-000008000000}"/>
    <hyperlink ref="D71" r:id="rId11" display="jcardenas@minvivienda.gov.co" xr:uid="{00000000-0004-0000-0800-000009000000}"/>
    <hyperlink ref="D54" r:id="rId12" xr:uid="{00000000-0004-0000-0800-00000A000000}"/>
    <hyperlink ref="D68" r:id="rId13" xr:uid="{00000000-0004-0000-0800-00000B000000}"/>
    <hyperlink ref="D70" r:id="rId14" xr:uid="{00000000-0004-0000-0800-00000C000000}"/>
    <hyperlink ref="D65" r:id="rId15" xr:uid="{00000000-0004-0000-0800-00000D000000}"/>
    <hyperlink ref="D73" r:id="rId16" xr:uid="{00000000-0004-0000-0800-00000E000000}"/>
    <hyperlink ref="D75" r:id="rId17" xr:uid="{00000000-0004-0000-0800-00000F000000}"/>
    <hyperlink ref="D59" r:id="rId18" xr:uid="{00000000-0004-0000-0800-000010000000}"/>
    <hyperlink ref="D55" r:id="rId19" xr:uid="{00000000-0004-0000-0800-000011000000}"/>
    <hyperlink ref="D56" r:id="rId20" xr:uid="{00000000-0004-0000-0800-000012000000}"/>
    <hyperlink ref="D76" r:id="rId21" xr:uid="{00000000-0004-0000-0800-000013000000}"/>
    <hyperlink ref="D60" r:id="rId22" xr:uid="{00000000-0004-0000-0800-000014000000}"/>
    <hyperlink ref="D77" r:id="rId23" display="jcardenas@minvivienda.gov.co" xr:uid="{00000000-0004-0000-0800-000015000000}"/>
  </hyperlinks>
  <pageMargins left="0.7" right="0.7" top="0.75" bottom="0.75" header="0.3" footer="0.3"/>
  <pageSetup orientation="portrait" r:id="rId2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CE7CF4BC734774B938A1B6DF122BE9F" ma:contentTypeVersion="8" ma:contentTypeDescription="Crear nuevo documento." ma:contentTypeScope="" ma:versionID="7baff0f2a1d368a538b659fe075a7e0e">
  <xsd:schema xmlns:xsd="http://www.w3.org/2001/XMLSchema" xmlns:xs="http://www.w3.org/2001/XMLSchema" xmlns:p="http://schemas.microsoft.com/office/2006/metadata/properties" xmlns:ns2="0049cdae-3b71-4cb4-b22f-0c192de248fc" xmlns:ns3="d42cb539-2175-4163-af16-fcc1eaf788da" targetNamespace="http://schemas.microsoft.com/office/2006/metadata/properties" ma:root="true" ma:fieldsID="71b6d1986c626c677fca84ef66a9d0a9" ns2:_="" ns3:_="">
    <xsd:import namespace="0049cdae-3b71-4cb4-b22f-0c192de248fc"/>
    <xsd:import namespace="d42cb539-2175-4163-af16-fcc1eaf788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49cdae-3b71-4cb4-b22f-0c192de248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2cb539-2175-4163-af16-fcc1eaf788d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723D23-E771-4C00-8F64-DA39641902A2}">
  <ds:schemaRefs>
    <ds:schemaRef ds:uri="http://schemas.microsoft.com/sharepoint/v3/contenttype/forms"/>
  </ds:schemaRefs>
</ds:datastoreItem>
</file>

<file path=customXml/itemProps2.xml><?xml version="1.0" encoding="utf-8"?>
<ds:datastoreItem xmlns:ds="http://schemas.openxmlformats.org/officeDocument/2006/customXml" ds:itemID="{3CAC4C52-534D-4766-8054-7A3C994ACEC3}">
  <ds:schemaRefs>
    <ds:schemaRef ds:uri="0049cdae-3b71-4cb4-b22f-0c192de248fc"/>
    <ds:schemaRef ds:uri="http://schemas.microsoft.com/office/infopath/2007/PartnerControls"/>
    <ds:schemaRef ds:uri="http://purl.org/dc/elements/1.1/"/>
    <ds:schemaRef ds:uri="d42cb539-2175-4163-af16-fcc1eaf788da"/>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FBBCB698-04BC-4AE2-B44A-2DF18B3BAE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49cdae-3b71-4cb4-b22f-0c192de248fc"/>
    <ds:schemaRef ds:uri="d42cb539-2175-4163-af16-fcc1eaf788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113</vt:i4>
      </vt:variant>
    </vt:vector>
  </HeadingPairs>
  <TitlesOfParts>
    <vt:vector size="123" baseType="lpstr">
      <vt:lpstr>Hoja2</vt:lpstr>
      <vt:lpstr>Act Informacion</vt:lpstr>
      <vt:lpstr>Trasparencia</vt:lpstr>
      <vt:lpstr>TRD_ORI</vt:lpstr>
      <vt:lpstr>PORCENTAJES</vt:lpstr>
      <vt:lpstr>Hoja1 (2)</vt:lpstr>
      <vt:lpstr>TRD</vt:lpstr>
      <vt:lpstr>dependencas</vt:lpstr>
      <vt:lpstr>Indice</vt:lpstr>
      <vt:lpstr>Valores</vt:lpstr>
      <vt:lpstr>clasificacion</vt:lpstr>
      <vt:lpstr>Conceptos_Jurídicos</vt:lpstr>
      <vt:lpstr>dEPENDENCIA</vt:lpstr>
      <vt:lpstr>dependencia1</vt:lpstr>
      <vt:lpstr>dependencia10</vt:lpstr>
      <vt:lpstr>dependencia11</vt:lpstr>
      <vt:lpstr>dependencia12</vt:lpstr>
      <vt:lpstr>dependencia13</vt:lpstr>
      <vt:lpstr>dependencia14</vt:lpstr>
      <vt:lpstr>dependencia15</vt:lpstr>
      <vt:lpstr>dependencia16</vt:lpstr>
      <vt:lpstr>dependencia17</vt:lpstr>
      <vt:lpstr>dependencia18</vt:lpstr>
      <vt:lpstr>dependencia19</vt:lpstr>
      <vt:lpstr>dependencia2</vt:lpstr>
      <vt:lpstr>dependencia20</vt:lpstr>
      <vt:lpstr>dependencia21</vt:lpstr>
      <vt:lpstr>dependencia22</vt:lpstr>
      <vt:lpstr>dependencia23</vt:lpstr>
      <vt:lpstr>dependencia24</vt:lpstr>
      <vt:lpstr>dependencia25</vt:lpstr>
      <vt:lpstr>dependencia26</vt:lpstr>
      <vt:lpstr>dependencia27</vt:lpstr>
      <vt:lpstr>dependencia28</vt:lpstr>
      <vt:lpstr>dependencia29</vt:lpstr>
      <vt:lpstr>dependencia3</vt:lpstr>
      <vt:lpstr>dependencia30</vt:lpstr>
      <vt:lpstr>dependencia31</vt:lpstr>
      <vt:lpstr>dependencia32</vt:lpstr>
      <vt:lpstr>dependencia33</vt:lpstr>
      <vt:lpstr>dependencia34</vt:lpstr>
      <vt:lpstr>dependencia35</vt:lpstr>
      <vt:lpstr>dependencia36</vt:lpstr>
      <vt:lpstr>dependencia37</vt:lpstr>
      <vt:lpstr>dependencia38</vt:lpstr>
      <vt:lpstr>dependencia39</vt:lpstr>
      <vt:lpstr>dependencia4</vt:lpstr>
      <vt:lpstr>dependencia40</vt:lpstr>
      <vt:lpstr>dependencia41</vt:lpstr>
      <vt:lpstr>dependencia42</vt:lpstr>
      <vt:lpstr>dependencia43</vt:lpstr>
      <vt:lpstr>dependencia5</vt:lpstr>
      <vt:lpstr>dependencia6</vt:lpstr>
      <vt:lpstr>dependencia7</vt:lpstr>
      <vt:lpstr>dependencia8</vt:lpstr>
      <vt:lpstr>dependencia9</vt:lpstr>
      <vt:lpstr>Despacho_del_Ministro_de_Vivienda_Ciudad_y_Territorio</vt:lpstr>
      <vt:lpstr>Despacho_del_Viceministerio_de_Vivienda</vt:lpstr>
      <vt:lpstr>Despacho_del_Viceministro_de_Agua_y_Saneamiento_Básico</vt:lpstr>
      <vt:lpstr>Dirección_de_Desarrollo_Sectorial</vt:lpstr>
      <vt:lpstr>Dirección_de_Espacio_Urbano_y_Territorial</vt:lpstr>
      <vt:lpstr>Dirección_de_Inversiones_en_Vivienda_de_Interes_Social</vt:lpstr>
      <vt:lpstr>Dirección_de_Programas</vt:lpstr>
      <vt:lpstr>Dirección_del_Sistema_Habitacional</vt:lpstr>
      <vt:lpstr>Direccionamiento_Estratégico</vt:lpstr>
      <vt:lpstr>Direccionamiento_Estratégico1</vt:lpstr>
      <vt:lpstr>Evaluación_Independiente_y_Asesoría</vt:lpstr>
      <vt:lpstr>Evaluación_Independiente_y_Asesoría1</vt:lpstr>
      <vt:lpstr>Fondo_Nacional_de_Vivienda_FONVIVIENDA</vt:lpstr>
      <vt:lpstr>FORMATO</vt:lpstr>
      <vt:lpstr>FORMATO1</vt:lpstr>
      <vt:lpstr>geo</vt:lpstr>
      <vt:lpstr>Gestión_a_la_Política_de_Agua_Potable_y_Saneamiento_Básico</vt:lpstr>
      <vt:lpstr>Gestión_a_la_Política_de_Espacio_Urbano_y_Territorial</vt:lpstr>
      <vt:lpstr>Gestión_a_la_Política_de_Vivienda</vt:lpstr>
      <vt:lpstr>Gestión_de_Comunicaciones_Internas_y_Externas</vt:lpstr>
      <vt:lpstr>Gestión_de_Comunicaciones_Internas_y_Externas1</vt:lpstr>
      <vt:lpstr>Gestión_de_Contratación</vt:lpstr>
      <vt:lpstr>Gestión_de_Recursos_Físicos</vt:lpstr>
      <vt:lpstr>Gestión_de_Tecnologías_de_la_Información_y_las_Comunicaciones</vt:lpstr>
      <vt:lpstr>Gestión_Documental</vt:lpstr>
      <vt:lpstr>Gestión_Estratégica_del_Talento_Humano</vt:lpstr>
      <vt:lpstr>Gestión_Financiera</vt:lpstr>
      <vt:lpstr>Grupo_de_Atención_al_Usuario_y_Archivo</vt:lpstr>
      <vt:lpstr>Grupo_de_Comunicaciones_Estrategicas</vt:lpstr>
      <vt:lpstr>Grupo_de_Conceptos</vt:lpstr>
      <vt:lpstr>Grupo_de_Contabilidad</vt:lpstr>
      <vt:lpstr>Grupo_de_Contratos</vt:lpstr>
      <vt:lpstr>Grupo_de_Control_Interno_Disciplinario</vt:lpstr>
      <vt:lpstr>Grupo_de_Desarrollo_Sostenible</vt:lpstr>
      <vt:lpstr>Grupo_de_Evaluación_de_Proyectos</vt:lpstr>
      <vt:lpstr>Grupo_de_Gestión_de_Recursos_y_Presupuesto</vt:lpstr>
      <vt:lpstr>Grupo_de_Monitoreo_del_SGP_de_Agua_Potable_y_Saneamiento_Básico</vt:lpstr>
      <vt:lpstr>Grupo_de_Política_Sectorial</vt:lpstr>
      <vt:lpstr>Grupo_de_Presupuesto_y_Cuentas</vt:lpstr>
      <vt:lpstr>Grupo_de_Procesos_Judiciales</vt:lpstr>
      <vt:lpstr>Grupo_de_Recursos_Físicos</vt:lpstr>
      <vt:lpstr>Grupo_de_Seguimiento_y_Evaluación</vt:lpstr>
      <vt:lpstr>Grupo_de_Soporte_Técnico_y_Apoyo_Informático</vt:lpstr>
      <vt:lpstr>Grupo_de_Talento_Humano</vt:lpstr>
      <vt:lpstr>Grupo_de_Tesoreriía</vt:lpstr>
      <vt:lpstr>Grupo_de_Titulación_y_Saneamiento_Predial</vt:lpstr>
      <vt:lpstr>idioma</vt:lpstr>
      <vt:lpstr>ley_1581</vt:lpstr>
      <vt:lpstr>Oficina_Asesora_Jurídica</vt:lpstr>
      <vt:lpstr>Oficina_de_Tecnologias_de_la_Información_y_las_Comunicaciones</vt:lpstr>
      <vt:lpstr>PROCESOS</vt:lpstr>
      <vt:lpstr>Procesos_Disciplinarios</vt:lpstr>
      <vt:lpstr>Procesos_Judiciales_y_Acciones_Constitucionales</vt:lpstr>
      <vt:lpstr>Relaciones_Estratégicas</vt:lpstr>
      <vt:lpstr>Saneamiento_de_activos_de_los_extintos_ICT_INURBE</vt:lpstr>
      <vt:lpstr>Secretaria_General</vt:lpstr>
      <vt:lpstr>Seguimiento_y_Mejora_Continua</vt:lpstr>
      <vt:lpstr>Servicio_al_Ciudadano</vt:lpstr>
      <vt:lpstr>SINO</vt:lpstr>
      <vt:lpstr>Subdirección_de_Asistencia_Técnica_y_Operaciones_Urbanas_Integrales</vt:lpstr>
      <vt:lpstr>Subdirección_de_Estructuración_de_Programas</vt:lpstr>
      <vt:lpstr>Subdirección_de_Gestión_Empresarial</vt:lpstr>
      <vt:lpstr>Subdirección_de_Políticas_de_Desarrollo_Urbano_y_Territorial</vt:lpstr>
      <vt:lpstr>Subdirección_de_Promoción_y_Apoyo_Técnico</vt:lpstr>
      <vt:lpstr>Subdirección_de_Proyectos</vt:lpstr>
      <vt:lpstr>Subdirección_de_Servicios_Administrativos</vt:lpstr>
      <vt:lpstr>Subdirección_de_Subsidio_Familiar_de_Vivienda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Admin_VSR</dc:creator>
  <cp:lastModifiedBy>Gabriel Leonardo Mendez Urrego</cp:lastModifiedBy>
  <cp:revision/>
  <cp:lastPrinted>2019-09-10T21:43:23Z</cp:lastPrinted>
  <dcterms:created xsi:type="dcterms:W3CDTF">2013-10-31T22:24:55Z</dcterms:created>
  <dcterms:modified xsi:type="dcterms:W3CDTF">2021-08-31T16:22:06Z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0x010100ECE7CF4BC734774B938A1B6DF122BE9F</vt:lpwstr>
  </property>
</Properties>
</file>