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codeName="ThisWorkbook" defaultThemeVersion="124226"/>
  <mc:AlternateContent xmlns:mc="http://schemas.openxmlformats.org/markup-compatibility/2006">
    <mc:Choice Requires="x15">
      <x15ac:absPath xmlns:x15ac="http://schemas.microsoft.com/office/spreadsheetml/2010/11/ac" url="C:\Users\LNino\Downloads\Publicaciones\"/>
    </mc:Choice>
  </mc:AlternateContent>
  <xr:revisionPtr revIDLastSave="0" documentId="8_{545692C0-601D-414C-9B53-86DED3CAC6B2}" xr6:coauthVersionLast="47" xr6:coauthVersionMax="47" xr10:uidLastSave="{00000000-0000-0000-0000-000000000000}"/>
  <bookViews>
    <workbookView xWindow="-108" yWindow="-108" windowWidth="23256" windowHeight="13896" firstSheet="2" activeTab="3" xr2:uid="{00000000-000D-0000-FFFF-FFFF00000000}"/>
  </bookViews>
  <sheets>
    <sheet name="Instructivo" sheetId="20" state="hidden" r:id="rId1"/>
    <sheet name="INVENTARIO" sheetId="1" state="hidden" r:id="rId2"/>
    <sheet name="Trasparencia" sheetId="12" r:id="rId3"/>
    <sheet name="INVENTARIO (2)" sheetId="21" r:id="rId4"/>
    <sheet name="TRD" sheetId="14" state="hidden" r:id="rId5"/>
    <sheet name="dependencas" sheetId="15" state="hidden" r:id="rId6"/>
    <sheet name="Hoja2" sheetId="19" state="hidden" r:id="rId7"/>
    <sheet name="TRD_ORI" sheetId="13" state="hidden" r:id="rId8"/>
    <sheet name="Hoja1" sheetId="18" state="hidden" r:id="rId9"/>
    <sheet name="dependencas 2021" sheetId="17" state="hidden" r:id="rId10"/>
    <sheet name="Indice" sheetId="2" state="hidden" r:id="rId11"/>
    <sheet name="Valores" sheetId="6" state="hidden" r:id="rId12"/>
  </sheets>
  <definedNames>
    <definedName name="_xlnm._FilterDatabase" localSheetId="1" hidden="1">INVENTARIO!$A$8:$AV$220</definedName>
    <definedName name="_xlnm._FilterDatabase" localSheetId="3" hidden="1">'INVENTARIO (2)'!$A$8:$AN$331</definedName>
    <definedName name="_xlnm._FilterDatabase" localSheetId="2" hidden="1">Trasparencia!$B$6:$AB$218</definedName>
    <definedName name="_xlnm.Print_Area" localSheetId="1">INVENTARIO!$C$2:$AV$61</definedName>
    <definedName name="_xlnm.Print_Area" localSheetId="3">'INVENTARIO (2)'!$A$2:$AN$72</definedName>
    <definedName name="clasificacion">Indice!$B$40:$B$43</definedName>
    <definedName name="Conceptos_Jurídicos">Valores!$G$1:$G$2</definedName>
    <definedName name="dEPENDENCIA">Valores!$E$2:$E$3</definedName>
    <definedName name="dependencia1" localSheetId="9">'dependencas 2021'!$D$2:$D$6</definedName>
    <definedName name="dependencia1">dependencas!$D$2:$D$4</definedName>
    <definedName name="dependencia10" localSheetId="9">'dependencas 2021'!$M$2:$M$10</definedName>
    <definedName name="dependencia10">dependencas!$M$2:$M$9</definedName>
    <definedName name="dependencia11" localSheetId="9">'dependencas 2021'!$N$2:$N$8</definedName>
    <definedName name="dependencia11">dependencas!$N$2:$N$9</definedName>
    <definedName name="dependencia12" localSheetId="9">'dependencas 2021'!$O$2:$O$7</definedName>
    <definedName name="dependencia12">dependencas!$O$2:$O$10</definedName>
    <definedName name="dependencia13" localSheetId="9">'dependencas 2021'!$P$2:$P$6</definedName>
    <definedName name="dependencia13">dependencas!$P$2:$P$5</definedName>
    <definedName name="dependencia14" localSheetId="9">'dependencas 2021'!$Q$2:$Q$9</definedName>
    <definedName name="dependencia14">dependencas!$Q$2:$Q$9</definedName>
    <definedName name="dependencia15" localSheetId="9">'dependencas 2021'!$R$2:$R$9</definedName>
    <definedName name="dependencia15">dependencas!$R$2:$R$9</definedName>
    <definedName name="dependencia16" localSheetId="9">'dependencas 2021'!$S$2:$S$7</definedName>
    <definedName name="dependencia16">dependencas!$S$2:$S$7</definedName>
    <definedName name="dependencia17" localSheetId="9">'dependencas 2021'!$T$2:$T$6</definedName>
    <definedName name="dependencia17">dependencas!$T$2:$T$6</definedName>
    <definedName name="dependencia18" localSheetId="9">'dependencas 2021'!$U$2:$U$4</definedName>
    <definedName name="dependencia18">dependencas!$U$2:$U$4</definedName>
    <definedName name="dependencia19" localSheetId="9">'dependencas 2021'!$V$2:$V$13</definedName>
    <definedName name="dependencia19">dependencas!$V$2:$V$12</definedName>
    <definedName name="dependencia2" localSheetId="9">'dependencas 2021'!$E$2:$E$6</definedName>
    <definedName name="dependencia2">dependencas!$E$2:$E$7</definedName>
    <definedName name="dependencia20" localSheetId="9">'dependencas 2021'!$W$2:$W$14</definedName>
    <definedName name="dependencia20">dependencas!$W$2:$W$21</definedName>
    <definedName name="dependencia21" localSheetId="9">'dependencas 2021'!$X$2:$X$6</definedName>
    <definedName name="dependencia21">dependencas!$X$2:$X$8</definedName>
    <definedName name="dependencia22" localSheetId="9">'dependencas 2021'!$Y$2:$Y$11</definedName>
    <definedName name="dependencia22">dependencas!$Y$2:$Y$6</definedName>
    <definedName name="dependencia23" localSheetId="9">'dependencas 2021'!$Z$2:$Z$3</definedName>
    <definedName name="dependencia23">dependencas!$Z$2:$Z$7</definedName>
    <definedName name="dependencia24" localSheetId="9">'dependencas 2021'!$AA$2:$AA$4</definedName>
    <definedName name="dependencia24">dependencas!$AA$2:$AA$10</definedName>
    <definedName name="dependencia25" localSheetId="9">'dependencas 2021'!$AB$2:$AB$7</definedName>
    <definedName name="dependencia25">dependencas!$AB$2:$AB$4</definedName>
    <definedName name="dependencia26" localSheetId="9">'dependencas 2021'!$AC$2:$AC$9</definedName>
    <definedName name="dependencia26">dependencas!$AC$2:$AC$8</definedName>
    <definedName name="dependencia27" localSheetId="9">'dependencas 2021'!$AD$2:$AD$12</definedName>
    <definedName name="dependencia27">dependencas!$AD$2:$AD$4</definedName>
    <definedName name="dependencia28" localSheetId="9">'dependencas 2021'!$AE$2:$AE$5</definedName>
    <definedName name="dependencia28">dependencas!$AE$2:$AE$3</definedName>
    <definedName name="dependencia29" localSheetId="9">'dependencas 2021'!$AF$2:$AF$7</definedName>
    <definedName name="dependencia29">dependencas!$AF$2:$AF$5</definedName>
    <definedName name="dependencia3" localSheetId="9">'dependencas 2021'!$F$2:$F$3</definedName>
    <definedName name="dependencia3">dependencas!$F$2:$F$3</definedName>
    <definedName name="dependencia30" localSheetId="9">'dependencas 2021'!$AG$2:$AG$7</definedName>
    <definedName name="dependencia30">dependencas!$AG$2:$AG$8</definedName>
    <definedName name="dependencia31" localSheetId="9">'dependencas 2021'!$AH$2:$AH$5</definedName>
    <definedName name="dependencia31">dependencas!$AH$2:$AH$9</definedName>
    <definedName name="dependencia32" localSheetId="9">'dependencas 2021'!$AI$2:$AI$3</definedName>
    <definedName name="dependencia32">dependencas!$AI$2:$AI$6</definedName>
    <definedName name="dependencia33" localSheetId="9">'dependencas 2021'!$AJ$2:$AJ$9</definedName>
    <definedName name="dependencia33">dependencas!$AJ$2:$AJ$5</definedName>
    <definedName name="dependencia34" localSheetId="9">'dependencas 2021'!$AK$2:$AK$4</definedName>
    <definedName name="dependencia34">dependencas!$AK$2:$AK$7</definedName>
    <definedName name="dependencia35" localSheetId="9">'dependencas 2021'!$AL$2:$AL$18</definedName>
    <definedName name="dependencia35">dependencas!$AL$2:$AL$6</definedName>
    <definedName name="dependencia36" localSheetId="9">'dependencas 2021'!$AM$2:$AM$3</definedName>
    <definedName name="dependencia36">dependencas!$AM$2:$AM$6</definedName>
    <definedName name="dependencia37" localSheetId="9">'dependencas 2021'!$AN$2:$AN$3</definedName>
    <definedName name="dependencia37">dependencas!$AN$2:$AN$4</definedName>
    <definedName name="dependencia38" localSheetId="9">'dependencas 2021'!$AO$2:$AO$3</definedName>
    <definedName name="dependencia38">dependencas!$AO$2:$AO$11</definedName>
    <definedName name="dependencia39" localSheetId="9">'dependencas 2021'!$AP$2</definedName>
    <definedName name="dependencia39">dependencas!$AP$2:$AP$4</definedName>
    <definedName name="dependencia4" localSheetId="9">'dependencas 2021'!$G$2:$G$9</definedName>
    <definedName name="dependencia4">dependencas!$G$2:$G$8</definedName>
    <definedName name="dependencia40" localSheetId="9">'dependencas 2021'!$AQ$2:$AQ$4</definedName>
    <definedName name="dependencia40">dependencas!$AQ$2:$AQ$27</definedName>
    <definedName name="dependencia41" localSheetId="9">'dependencas 2021'!$AR$2:$AR$23</definedName>
    <definedName name="dependencia41">dependencas!$AR$2:$AR$3</definedName>
    <definedName name="dependencia42" localSheetId="9">'dependencas 2021'!$AS$2:$AS$13</definedName>
    <definedName name="dependencia42">dependencas!$AS$2:$AS$13</definedName>
    <definedName name="dependencia43" localSheetId="9">'dependencas 2021'!$AT$2:$AT$16</definedName>
    <definedName name="dependencia43">dependencas!$AT$2:$AT$3</definedName>
    <definedName name="dependencia44">dependencas!$AU$2:$AU$10</definedName>
    <definedName name="dependencia45">dependencas!$AV$1:$AV$7</definedName>
    <definedName name="dependencia46">dependencas!$AW$2:$AW$23</definedName>
    <definedName name="dependencia47">dependencas!$AX$1:$AX$19</definedName>
    <definedName name="dependencia48">dependencas!$AY$2:$AY$17</definedName>
    <definedName name="dependencia5" localSheetId="9">'dependencas 2021'!$H$2:$H$4</definedName>
    <definedName name="dependencia5">dependencas!$H$2:$H$4</definedName>
    <definedName name="dependencia6" localSheetId="9">'dependencas 2021'!$I$2:$I$27</definedName>
    <definedName name="dependencia6">dependencas!$I$2:$I$26</definedName>
    <definedName name="dependencia7" localSheetId="9">'dependencas 2021'!$J$2:$J$7</definedName>
    <definedName name="dependencia7">dependencas!$J$2:$J$12</definedName>
    <definedName name="dependencia8" localSheetId="9">'dependencas 2021'!$K$2:$K$7</definedName>
    <definedName name="dependencia8">dependencas!$K$2:$K$8</definedName>
    <definedName name="dependencia9" localSheetId="9">'dependencas 2021'!$L$2:$L$7</definedName>
    <definedName name="dependencia9">dependencas!$L$2:$L$6</definedName>
    <definedName name="Direccionamiento_Estratégico">Valores!$H$1:$H$4</definedName>
    <definedName name="Evaluación_Independiente_y_Asesoría">Valores!$I$1</definedName>
    <definedName name="FORMATO">Valores!$A$74:$A$82</definedName>
    <definedName name="FORMATO1">Valores!$A$84:$A$88</definedName>
    <definedName name="geo">Valores!$A$89:$A$92</definedName>
    <definedName name="Gestión_a_la_Política_de_Agua_Potable_y_Saneamiento_Básico">Valores!$X$1:$X$10</definedName>
    <definedName name="Gestión_a_la_Política_de_Espacio_Urbano_y_Territorial">Valores!$Y$1:$Y$4</definedName>
    <definedName name="Gestión_a_la_Política_de_Vivienda">Valores!$W$1:$W$11</definedName>
    <definedName name="Gestión_de_Comunicaciones_Internas_y_Externas">Valores!$J$1</definedName>
    <definedName name="Gestión_de_Contratación">Valores!$K$1:$K$2</definedName>
    <definedName name="Gestión_de_Recursos_Físicos">Valores!$L$1:$L$2</definedName>
    <definedName name="Gestión_de_Tecnologías_de_la_Información_y_las_Comunicaciones">Valores!$M$1:$M$2</definedName>
    <definedName name="Gestión_Documental">Valores!$N$1:$N$2</definedName>
    <definedName name="Gestión_Estratégica_del_Talento_Humano">Valores!$O$1:$O$2</definedName>
    <definedName name="Gestión_Financiera">Valores!$P$1:$P$5</definedName>
    <definedName name="idioma">Valores!$A$115:$A$117</definedName>
    <definedName name="ley_1581">Indice!$A$40:$A$43</definedName>
    <definedName name="PROCESOS">Valores!$A$1:$A$19</definedName>
    <definedName name="Procesos_Disciplinarios">Valores!$Q$1:$Q$2</definedName>
    <definedName name="Procesos_Judiciales_y_Acciones_Constitucionales">Valores!$R$1:$R$3</definedName>
    <definedName name="Relaciones_Estratégicas">Valores!$S$1</definedName>
    <definedName name="Saneamiento_de_activos_de_los_extintos_ICT_INURBE">Valores!$T$1</definedName>
    <definedName name="Seguimiento_y_Mejora_Continua">Valores!$U$1:$U$2</definedName>
    <definedName name="Servicio_al_Ciudadano">Valores!$V$1:$V$2</definedName>
    <definedName name="SINO">Valores!$F$24:$F$25</definedName>
    <definedName name="Z_70BCCCD0_0555_4A3F_B704_23175ACFFA82_.wvu.Cols" localSheetId="1" hidden="1">INVENTARIO!$AP:$AP,INVENTARIO!$AR:$AR,INVENTARIO!$AT:$AU</definedName>
    <definedName name="Z_70BCCCD0_0555_4A3F_B704_23175ACFFA82_.wvu.Cols" localSheetId="3" hidden="1">'INVENTARIO (2)'!#REF!,'INVENTARIO (2)'!#REF!,'INVENTARIO (2)'!#REF!</definedName>
  </definedNames>
  <calcPr calcId="191028"/>
  <customWorkbookViews>
    <customWorkbookView name="Cindy Lorena Vanegas Herrera - Vista personalizada" guid="{70BCCCD0-0555-4A3F-B704-23175ACFFA82}" mergeInterval="0" personalView="1" maximized="1" windowWidth="996" windowHeight="669"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2" l="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8" i="12"/>
  <c r="B8" i="12"/>
  <c r="C8" i="12"/>
  <c r="D8" i="12"/>
  <c r="E8" i="12"/>
  <c r="F8" i="12"/>
  <c r="G8" i="12"/>
  <c r="H8" i="12"/>
  <c r="I8" i="12"/>
  <c r="J8" i="12"/>
  <c r="K8" i="12"/>
  <c r="L8" i="12"/>
  <c r="M8" i="12"/>
  <c r="N8" i="12"/>
  <c r="O8" i="12"/>
  <c r="P8" i="12"/>
  <c r="Q8" i="12"/>
  <c r="R8" i="12"/>
  <c r="S8" i="12"/>
  <c r="T8" i="12"/>
  <c r="U8" i="12"/>
  <c r="V8" i="12"/>
  <c r="X8" i="12" s="1"/>
  <c r="Z8" i="12"/>
  <c r="AA8" i="12"/>
  <c r="AB8" i="12"/>
  <c r="B9" i="12"/>
  <c r="C9" i="12"/>
  <c r="D9" i="12"/>
  <c r="E9" i="12"/>
  <c r="F9" i="12"/>
  <c r="G9" i="12"/>
  <c r="H9" i="12"/>
  <c r="I9" i="12" s="1"/>
  <c r="J9" i="12"/>
  <c r="K9" i="12"/>
  <c r="L9" i="12"/>
  <c r="M9" i="12"/>
  <c r="N9" i="12"/>
  <c r="O9" i="12"/>
  <c r="P9" i="12"/>
  <c r="Q9" i="12"/>
  <c r="R9" i="12"/>
  <c r="S9" i="12"/>
  <c r="T9" i="12"/>
  <c r="U9" i="12"/>
  <c r="V9" i="12"/>
  <c r="W9" i="12" s="1"/>
  <c r="AB9" i="12"/>
  <c r="B10" i="12"/>
  <c r="C10" i="12"/>
  <c r="D10" i="12"/>
  <c r="E10" i="12"/>
  <c r="F10" i="12"/>
  <c r="G10" i="12"/>
  <c r="H10" i="12"/>
  <c r="I10" i="12"/>
  <c r="J10" i="12"/>
  <c r="K10" i="12"/>
  <c r="L10" i="12"/>
  <c r="M10" i="12"/>
  <c r="N10" i="12"/>
  <c r="O10" i="12"/>
  <c r="P10" i="12"/>
  <c r="Q10" i="12"/>
  <c r="R10" i="12"/>
  <c r="S10" i="12"/>
  <c r="T10" i="12"/>
  <c r="U10" i="12"/>
  <c r="V10" i="12"/>
  <c r="W10" i="12" s="1"/>
  <c r="AB10" i="12"/>
  <c r="B11" i="12"/>
  <c r="C11" i="12"/>
  <c r="D11" i="12"/>
  <c r="E11" i="12"/>
  <c r="F11" i="12"/>
  <c r="G11" i="12"/>
  <c r="H11" i="12"/>
  <c r="I11" i="12" s="1"/>
  <c r="J11" i="12"/>
  <c r="K11" i="12"/>
  <c r="L11" i="12"/>
  <c r="M11" i="12"/>
  <c r="N11" i="12"/>
  <c r="O11" i="12"/>
  <c r="P11" i="12"/>
  <c r="Q11" i="12"/>
  <c r="R11" i="12"/>
  <c r="S11" i="12"/>
  <c r="T11" i="12"/>
  <c r="U11" i="12"/>
  <c r="V11" i="12"/>
  <c r="B12" i="12"/>
  <c r="C12" i="12"/>
  <c r="D12" i="12"/>
  <c r="E12" i="12"/>
  <c r="F12" i="12"/>
  <c r="G12" i="12"/>
  <c r="H12" i="12"/>
  <c r="I12" i="12" s="1"/>
  <c r="J12" i="12"/>
  <c r="K12" i="12"/>
  <c r="L12" i="12"/>
  <c r="M12" i="12"/>
  <c r="N12" i="12"/>
  <c r="O12" i="12"/>
  <c r="P12" i="12"/>
  <c r="Q12" i="12"/>
  <c r="R12" i="12"/>
  <c r="S12" i="12"/>
  <c r="T12" i="12"/>
  <c r="U12" i="12"/>
  <c r="V12" i="12"/>
  <c r="B13" i="12"/>
  <c r="C13" i="12"/>
  <c r="D13" i="12"/>
  <c r="E13" i="12"/>
  <c r="F13" i="12"/>
  <c r="G13" i="12"/>
  <c r="H13" i="12"/>
  <c r="I13" i="12" s="1"/>
  <c r="J13" i="12"/>
  <c r="K13" i="12"/>
  <c r="L13" i="12"/>
  <c r="M13" i="12"/>
  <c r="N13" i="12"/>
  <c r="O13" i="12"/>
  <c r="P13" i="12"/>
  <c r="Q13" i="12"/>
  <c r="R13" i="12"/>
  <c r="S13" i="12"/>
  <c r="T13" i="12"/>
  <c r="U13" i="12"/>
  <c r="V13" i="12"/>
  <c r="Y13" i="12" s="1"/>
  <c r="W13" i="12"/>
  <c r="X13" i="12"/>
  <c r="Z13" i="12"/>
  <c r="AA13" i="12"/>
  <c r="AB13" i="12"/>
  <c r="B14" i="12"/>
  <c r="C14" i="12"/>
  <c r="D14" i="12"/>
  <c r="E14" i="12"/>
  <c r="F14" i="12"/>
  <c r="G14" i="12"/>
  <c r="H14" i="12"/>
  <c r="I14" i="12" s="1"/>
  <c r="J14" i="12"/>
  <c r="K14" i="12"/>
  <c r="L14" i="12"/>
  <c r="M14" i="12"/>
  <c r="N14" i="12"/>
  <c r="O14" i="12"/>
  <c r="P14" i="12"/>
  <c r="Q14" i="12"/>
  <c r="R14" i="12"/>
  <c r="S14" i="12"/>
  <c r="T14" i="12"/>
  <c r="U14" i="12"/>
  <c r="V14" i="12"/>
  <c r="B15" i="12"/>
  <c r="C15" i="12"/>
  <c r="D15" i="12"/>
  <c r="E15" i="12"/>
  <c r="F15" i="12"/>
  <c r="G15" i="12"/>
  <c r="H15" i="12"/>
  <c r="I15" i="12" s="1"/>
  <c r="J15" i="12"/>
  <c r="K15" i="12"/>
  <c r="L15" i="12"/>
  <c r="M15" i="12"/>
  <c r="N15" i="12"/>
  <c r="O15" i="12"/>
  <c r="P15" i="12"/>
  <c r="Q15" i="12"/>
  <c r="R15" i="12"/>
  <c r="S15" i="12"/>
  <c r="T15" i="12"/>
  <c r="U15" i="12"/>
  <c r="V15" i="12"/>
  <c r="W15" i="12" s="1"/>
  <c r="B16" i="12"/>
  <c r="C16" i="12"/>
  <c r="D16" i="12"/>
  <c r="E16" i="12"/>
  <c r="F16" i="12"/>
  <c r="G16" i="12"/>
  <c r="H16" i="12"/>
  <c r="I16" i="12" s="1"/>
  <c r="J16" i="12"/>
  <c r="K16" i="12"/>
  <c r="L16" i="12"/>
  <c r="M16" i="12"/>
  <c r="N16" i="12"/>
  <c r="O16" i="12"/>
  <c r="P16" i="12"/>
  <c r="Q16" i="12"/>
  <c r="R16" i="12"/>
  <c r="S16" i="12"/>
  <c r="T16" i="12"/>
  <c r="U16" i="12"/>
  <c r="V16" i="12"/>
  <c r="B17" i="12"/>
  <c r="C17" i="12"/>
  <c r="D17" i="12"/>
  <c r="E17" i="12"/>
  <c r="F17" i="12"/>
  <c r="G17" i="12"/>
  <c r="H17" i="12"/>
  <c r="I17" i="12" s="1"/>
  <c r="J17" i="12"/>
  <c r="K17" i="12"/>
  <c r="L17" i="12"/>
  <c r="M17" i="12"/>
  <c r="N17" i="12"/>
  <c r="O17" i="12"/>
  <c r="P17" i="12"/>
  <c r="Q17" i="12"/>
  <c r="R17" i="12"/>
  <c r="S17" i="12"/>
  <c r="T17" i="12"/>
  <c r="U17" i="12"/>
  <c r="V17" i="12"/>
  <c r="Y17" i="12" s="1"/>
  <c r="B18" i="12"/>
  <c r="C18" i="12"/>
  <c r="D18" i="12"/>
  <c r="E18" i="12"/>
  <c r="F18" i="12"/>
  <c r="G18" i="12"/>
  <c r="H18" i="12"/>
  <c r="I18" i="12" s="1"/>
  <c r="J18" i="12"/>
  <c r="K18" i="12"/>
  <c r="L18" i="12"/>
  <c r="M18" i="12"/>
  <c r="N18" i="12"/>
  <c r="O18" i="12"/>
  <c r="P18" i="12"/>
  <c r="Q18" i="12"/>
  <c r="R18" i="12"/>
  <c r="S18" i="12"/>
  <c r="T18" i="12"/>
  <c r="U18" i="12"/>
  <c r="V18" i="12"/>
  <c r="X18" i="12" s="1"/>
  <c r="B19" i="12"/>
  <c r="C19" i="12"/>
  <c r="D19" i="12"/>
  <c r="E19" i="12"/>
  <c r="F19" i="12"/>
  <c r="G19" i="12"/>
  <c r="H19" i="12"/>
  <c r="I19" i="12"/>
  <c r="J19" i="12"/>
  <c r="K19" i="12"/>
  <c r="L19" i="12"/>
  <c r="M19" i="12"/>
  <c r="N19" i="12"/>
  <c r="O19" i="12"/>
  <c r="P19" i="12"/>
  <c r="Q19" i="12"/>
  <c r="R19" i="12"/>
  <c r="S19" i="12"/>
  <c r="T19" i="12"/>
  <c r="U19" i="12"/>
  <c r="V19" i="12"/>
  <c r="Z19" i="12" s="1"/>
  <c r="B20" i="12"/>
  <c r="C20" i="12"/>
  <c r="D20" i="12"/>
  <c r="E20" i="12"/>
  <c r="F20" i="12"/>
  <c r="G20" i="12"/>
  <c r="H20" i="12"/>
  <c r="I20" i="12" s="1"/>
  <c r="J20" i="12"/>
  <c r="K20" i="12"/>
  <c r="L20" i="12"/>
  <c r="M20" i="12"/>
  <c r="N20" i="12"/>
  <c r="O20" i="12"/>
  <c r="P20" i="12"/>
  <c r="Q20" i="12"/>
  <c r="R20" i="12"/>
  <c r="S20" i="12"/>
  <c r="T20" i="12"/>
  <c r="U20" i="12"/>
  <c r="V20" i="12"/>
  <c r="B21" i="12"/>
  <c r="C21" i="12"/>
  <c r="D21" i="12"/>
  <c r="E21" i="12"/>
  <c r="F21" i="12"/>
  <c r="G21" i="12"/>
  <c r="H21" i="12"/>
  <c r="I21" i="12" s="1"/>
  <c r="J21" i="12"/>
  <c r="K21" i="12"/>
  <c r="L21" i="12"/>
  <c r="M21" i="12"/>
  <c r="N21" i="12"/>
  <c r="O21" i="12"/>
  <c r="P21" i="12"/>
  <c r="Q21" i="12"/>
  <c r="R21" i="12"/>
  <c r="S21" i="12"/>
  <c r="T21" i="12"/>
  <c r="U21" i="12"/>
  <c r="V21" i="12"/>
  <c r="W21" i="12" s="1"/>
  <c r="AA21" i="12"/>
  <c r="AB21" i="12"/>
  <c r="B22" i="12"/>
  <c r="C22" i="12"/>
  <c r="D22" i="12"/>
  <c r="E22" i="12"/>
  <c r="F22" i="12"/>
  <c r="G22" i="12"/>
  <c r="H22" i="12"/>
  <c r="I22" i="12" s="1"/>
  <c r="J22" i="12"/>
  <c r="K22" i="12"/>
  <c r="L22" i="12"/>
  <c r="M22" i="12"/>
  <c r="N22" i="12"/>
  <c r="O22" i="12"/>
  <c r="P22" i="12"/>
  <c r="Q22" i="12"/>
  <c r="R22" i="12"/>
  <c r="S22" i="12"/>
  <c r="T22" i="12"/>
  <c r="U22" i="12"/>
  <c r="V22" i="12"/>
  <c r="AA22" i="12" s="1"/>
  <c r="X22" i="12"/>
  <c r="Y22" i="12"/>
  <c r="Z22" i="12"/>
  <c r="B23" i="12"/>
  <c r="C23" i="12"/>
  <c r="D23" i="12"/>
  <c r="E23" i="12"/>
  <c r="F23" i="12"/>
  <c r="G23" i="12"/>
  <c r="H23" i="12"/>
  <c r="I23" i="12" s="1"/>
  <c r="J23" i="12"/>
  <c r="K23" i="12"/>
  <c r="L23" i="12"/>
  <c r="M23" i="12"/>
  <c r="N23" i="12"/>
  <c r="O23" i="12"/>
  <c r="P23" i="12"/>
  <c r="Q23" i="12"/>
  <c r="R23" i="12"/>
  <c r="S23" i="12"/>
  <c r="T23" i="12"/>
  <c r="U23" i="12"/>
  <c r="V23" i="12"/>
  <c r="Z23" i="12" s="1"/>
  <c r="B24" i="12"/>
  <c r="C24" i="12"/>
  <c r="D24" i="12"/>
  <c r="E24" i="12"/>
  <c r="F24" i="12"/>
  <c r="G24" i="12"/>
  <c r="H24" i="12"/>
  <c r="I24" i="12" s="1"/>
  <c r="J24" i="12"/>
  <c r="K24" i="12"/>
  <c r="L24" i="12"/>
  <c r="M24" i="12"/>
  <c r="N24" i="12"/>
  <c r="O24" i="12"/>
  <c r="P24" i="12"/>
  <c r="Q24" i="12"/>
  <c r="R24" i="12"/>
  <c r="S24" i="12"/>
  <c r="T24" i="12"/>
  <c r="U24" i="12"/>
  <c r="V24" i="12"/>
  <c r="X24" i="12" s="1"/>
  <c r="Y24" i="12"/>
  <c r="Z24" i="12"/>
  <c r="AA24" i="12"/>
  <c r="AB24" i="12"/>
  <c r="B25" i="12"/>
  <c r="C25" i="12"/>
  <c r="D25" i="12"/>
  <c r="E25" i="12"/>
  <c r="F25" i="12"/>
  <c r="G25" i="12"/>
  <c r="H25" i="12"/>
  <c r="I25" i="12" s="1"/>
  <c r="J25" i="12"/>
  <c r="K25" i="12"/>
  <c r="L25" i="12"/>
  <c r="M25" i="12"/>
  <c r="N25" i="12"/>
  <c r="O25" i="12"/>
  <c r="P25" i="12"/>
  <c r="Q25" i="12"/>
  <c r="R25" i="12"/>
  <c r="S25" i="12"/>
  <c r="T25" i="12"/>
  <c r="U25" i="12"/>
  <c r="V25" i="12"/>
  <c r="Y25" i="12" s="1"/>
  <c r="W25" i="12"/>
  <c r="X25" i="12"/>
  <c r="AB25" i="12"/>
  <c r="B26" i="12"/>
  <c r="C26" i="12"/>
  <c r="D26" i="12"/>
  <c r="E26" i="12"/>
  <c r="F26" i="12"/>
  <c r="G26" i="12"/>
  <c r="H26" i="12"/>
  <c r="I26" i="12"/>
  <c r="J26" i="12"/>
  <c r="K26" i="12"/>
  <c r="L26" i="12"/>
  <c r="M26" i="12"/>
  <c r="N26" i="12"/>
  <c r="O26" i="12"/>
  <c r="P26" i="12"/>
  <c r="Q26" i="12"/>
  <c r="R26" i="12"/>
  <c r="S26" i="12"/>
  <c r="T26" i="12"/>
  <c r="U26" i="12"/>
  <c r="V26" i="12"/>
  <c r="X26" i="12" s="1"/>
  <c r="W26" i="12"/>
  <c r="Y26" i="12"/>
  <c r="AA26" i="12"/>
  <c r="AB26" i="12"/>
  <c r="B27" i="12"/>
  <c r="C27" i="12"/>
  <c r="D27" i="12"/>
  <c r="E27" i="12"/>
  <c r="F27" i="12"/>
  <c r="G27" i="12"/>
  <c r="H27" i="12"/>
  <c r="I27" i="12" s="1"/>
  <c r="J27" i="12"/>
  <c r="K27" i="12"/>
  <c r="L27" i="12"/>
  <c r="M27" i="12"/>
  <c r="N27" i="12"/>
  <c r="O27" i="12"/>
  <c r="P27" i="12"/>
  <c r="Q27" i="12"/>
  <c r="R27" i="12"/>
  <c r="S27" i="12"/>
  <c r="T27" i="12"/>
  <c r="U27" i="12"/>
  <c r="V27" i="12"/>
  <c r="Z27" i="12" s="1"/>
  <c r="B28" i="12"/>
  <c r="C28" i="12"/>
  <c r="D28" i="12"/>
  <c r="E28" i="12"/>
  <c r="F28" i="12"/>
  <c r="G28" i="12"/>
  <c r="H28" i="12"/>
  <c r="I28" i="12" s="1"/>
  <c r="J28" i="12"/>
  <c r="K28" i="12"/>
  <c r="L28" i="12"/>
  <c r="M28" i="12"/>
  <c r="N28" i="12"/>
  <c r="O28" i="12"/>
  <c r="P28" i="12"/>
  <c r="Q28" i="12"/>
  <c r="R28" i="12"/>
  <c r="S28" i="12"/>
  <c r="T28" i="12"/>
  <c r="U28" i="12"/>
  <c r="V28" i="12"/>
  <c r="X28" i="12" s="1"/>
  <c r="W28" i="12"/>
  <c r="AA28" i="12"/>
  <c r="B29" i="12"/>
  <c r="C29" i="12"/>
  <c r="D29" i="12"/>
  <c r="E29" i="12"/>
  <c r="F29" i="12"/>
  <c r="G29" i="12"/>
  <c r="H29" i="12"/>
  <c r="I29" i="12" s="1"/>
  <c r="J29" i="12"/>
  <c r="K29" i="12"/>
  <c r="L29" i="12"/>
  <c r="M29" i="12"/>
  <c r="N29" i="12"/>
  <c r="O29" i="12"/>
  <c r="P29" i="12"/>
  <c r="Q29" i="12"/>
  <c r="R29" i="12"/>
  <c r="S29" i="12"/>
  <c r="T29" i="12"/>
  <c r="U29" i="12"/>
  <c r="V29" i="12"/>
  <c r="W29" i="12" s="1"/>
  <c r="AA29" i="12"/>
  <c r="AB29" i="12"/>
  <c r="B30" i="12"/>
  <c r="C30" i="12"/>
  <c r="D30" i="12"/>
  <c r="E30" i="12"/>
  <c r="F30" i="12"/>
  <c r="G30" i="12"/>
  <c r="H30" i="12"/>
  <c r="I30" i="12" s="1"/>
  <c r="J30" i="12"/>
  <c r="K30" i="12"/>
  <c r="L30" i="12"/>
  <c r="M30" i="12"/>
  <c r="N30" i="12"/>
  <c r="O30" i="12"/>
  <c r="P30" i="12"/>
  <c r="Q30" i="12"/>
  <c r="R30" i="12"/>
  <c r="S30" i="12"/>
  <c r="T30" i="12"/>
  <c r="U30" i="12"/>
  <c r="V30" i="12"/>
  <c r="W30" i="12" s="1"/>
  <c r="X30" i="12"/>
  <c r="Y30" i="12"/>
  <c r="Z30" i="12"/>
  <c r="AA30" i="12"/>
  <c r="AB30" i="12"/>
  <c r="B31" i="12"/>
  <c r="C31" i="12"/>
  <c r="D31" i="12"/>
  <c r="E31" i="12"/>
  <c r="F31" i="12"/>
  <c r="G31" i="12"/>
  <c r="H31" i="12"/>
  <c r="I31" i="12" s="1"/>
  <c r="J31" i="12"/>
  <c r="K31" i="12"/>
  <c r="L31" i="12"/>
  <c r="M31" i="12"/>
  <c r="N31" i="12"/>
  <c r="O31" i="12"/>
  <c r="P31" i="12"/>
  <c r="Q31" i="12"/>
  <c r="R31" i="12"/>
  <c r="S31" i="12"/>
  <c r="T31" i="12"/>
  <c r="U31" i="12"/>
  <c r="V31" i="12"/>
  <c r="Z31" i="12" s="1"/>
  <c r="B32" i="12"/>
  <c r="C32" i="12"/>
  <c r="D32" i="12"/>
  <c r="E32" i="12"/>
  <c r="F32" i="12"/>
  <c r="G32" i="12"/>
  <c r="H32" i="12"/>
  <c r="I32" i="12" s="1"/>
  <c r="J32" i="12"/>
  <c r="K32" i="12"/>
  <c r="L32" i="12"/>
  <c r="M32" i="12"/>
  <c r="N32" i="12"/>
  <c r="O32" i="12"/>
  <c r="P32" i="12"/>
  <c r="Q32" i="12"/>
  <c r="R32" i="12"/>
  <c r="S32" i="12"/>
  <c r="T32" i="12"/>
  <c r="U32" i="12"/>
  <c r="V32" i="12"/>
  <c r="X32" i="12" s="1"/>
  <c r="Y32" i="12"/>
  <c r="Z32" i="12"/>
  <c r="AA32" i="12"/>
  <c r="AB32" i="12"/>
  <c r="B33" i="12"/>
  <c r="C33" i="12"/>
  <c r="D33" i="12"/>
  <c r="E33" i="12"/>
  <c r="F33" i="12"/>
  <c r="G33" i="12"/>
  <c r="H33" i="12"/>
  <c r="I33" i="12" s="1"/>
  <c r="J33" i="12"/>
  <c r="K33" i="12"/>
  <c r="L33" i="12"/>
  <c r="M33" i="12"/>
  <c r="N33" i="12"/>
  <c r="O33" i="12"/>
  <c r="P33" i="12"/>
  <c r="Q33" i="12"/>
  <c r="R33" i="12"/>
  <c r="S33" i="12"/>
  <c r="T33" i="12"/>
  <c r="U33" i="12"/>
  <c r="V33" i="12"/>
  <c r="Y33" i="12" s="1"/>
  <c r="W33" i="12"/>
  <c r="X33" i="12"/>
  <c r="Z33" i="12"/>
  <c r="AB33" i="12"/>
  <c r="B34" i="12"/>
  <c r="C34" i="12"/>
  <c r="D34" i="12"/>
  <c r="E34" i="12"/>
  <c r="F34" i="12"/>
  <c r="G34" i="12"/>
  <c r="H34" i="12"/>
  <c r="I34" i="12" s="1"/>
  <c r="J34" i="12"/>
  <c r="K34" i="12"/>
  <c r="L34" i="12"/>
  <c r="M34" i="12"/>
  <c r="N34" i="12"/>
  <c r="O34" i="12"/>
  <c r="P34" i="12"/>
  <c r="Q34" i="12"/>
  <c r="R34" i="12"/>
  <c r="S34" i="12"/>
  <c r="T34" i="12"/>
  <c r="U34" i="12"/>
  <c r="V34" i="12"/>
  <c r="X34" i="12" s="1"/>
  <c r="Y34" i="12"/>
  <c r="AA34" i="12"/>
  <c r="AB34" i="12"/>
  <c r="B35" i="12"/>
  <c r="C35" i="12"/>
  <c r="D35" i="12"/>
  <c r="E35" i="12"/>
  <c r="F35" i="12"/>
  <c r="G35" i="12"/>
  <c r="H35" i="12"/>
  <c r="I35" i="12" s="1"/>
  <c r="J35" i="12"/>
  <c r="K35" i="12"/>
  <c r="L35" i="12"/>
  <c r="M35" i="12"/>
  <c r="N35" i="12"/>
  <c r="O35" i="12"/>
  <c r="P35" i="12"/>
  <c r="Q35" i="12"/>
  <c r="R35" i="12"/>
  <c r="S35" i="12"/>
  <c r="T35" i="12"/>
  <c r="U35" i="12"/>
  <c r="V35" i="12"/>
  <c r="B36" i="12"/>
  <c r="C36" i="12"/>
  <c r="D36" i="12"/>
  <c r="E36" i="12"/>
  <c r="F36" i="12"/>
  <c r="G36" i="12"/>
  <c r="H36" i="12"/>
  <c r="I36" i="12" s="1"/>
  <c r="J36" i="12"/>
  <c r="K36" i="12"/>
  <c r="L36" i="12"/>
  <c r="M36" i="12"/>
  <c r="N36" i="12"/>
  <c r="O36" i="12"/>
  <c r="P36" i="12"/>
  <c r="Q36" i="12"/>
  <c r="R36" i="12"/>
  <c r="S36" i="12"/>
  <c r="T36" i="12"/>
  <c r="U36" i="12"/>
  <c r="V36" i="12"/>
  <c r="B37" i="12"/>
  <c r="C37" i="12"/>
  <c r="D37" i="12"/>
  <c r="E37" i="12"/>
  <c r="F37" i="12"/>
  <c r="G37" i="12"/>
  <c r="H37" i="12"/>
  <c r="I37" i="12" s="1"/>
  <c r="J37" i="12"/>
  <c r="K37" i="12"/>
  <c r="L37" i="12"/>
  <c r="M37" i="12"/>
  <c r="N37" i="12"/>
  <c r="O37" i="12"/>
  <c r="P37" i="12"/>
  <c r="Q37" i="12"/>
  <c r="R37" i="12"/>
  <c r="S37" i="12"/>
  <c r="T37" i="12"/>
  <c r="U37" i="12"/>
  <c r="V37" i="12"/>
  <c r="B38" i="12"/>
  <c r="C38" i="12"/>
  <c r="D38" i="12"/>
  <c r="E38" i="12"/>
  <c r="F38" i="12"/>
  <c r="G38" i="12"/>
  <c r="H38" i="12"/>
  <c r="I38" i="12" s="1"/>
  <c r="J38" i="12"/>
  <c r="K38" i="12"/>
  <c r="L38" i="12"/>
  <c r="M38" i="12"/>
  <c r="N38" i="12"/>
  <c r="O38" i="12"/>
  <c r="P38" i="12"/>
  <c r="Q38" i="12"/>
  <c r="R38" i="12"/>
  <c r="S38" i="12"/>
  <c r="T38" i="12"/>
  <c r="U38" i="12"/>
  <c r="V38" i="12"/>
  <c r="B39" i="12"/>
  <c r="C39" i="12"/>
  <c r="D39" i="12"/>
  <c r="E39" i="12"/>
  <c r="F39" i="12"/>
  <c r="G39" i="12"/>
  <c r="H39" i="12"/>
  <c r="I39" i="12" s="1"/>
  <c r="J39" i="12"/>
  <c r="K39" i="12"/>
  <c r="L39" i="12"/>
  <c r="M39" i="12"/>
  <c r="N39" i="12"/>
  <c r="O39" i="12"/>
  <c r="P39" i="12"/>
  <c r="Q39" i="12"/>
  <c r="R39" i="12"/>
  <c r="S39" i="12"/>
  <c r="T39" i="12"/>
  <c r="U39" i="12"/>
  <c r="V39" i="12"/>
  <c r="X39" i="12" s="1"/>
  <c r="B40" i="12"/>
  <c r="C40" i="12"/>
  <c r="D40" i="12"/>
  <c r="E40" i="12"/>
  <c r="F40" i="12"/>
  <c r="G40" i="12"/>
  <c r="H40" i="12"/>
  <c r="I40" i="12" s="1"/>
  <c r="J40" i="12"/>
  <c r="K40" i="12"/>
  <c r="L40" i="12"/>
  <c r="M40" i="12"/>
  <c r="N40" i="12"/>
  <c r="O40" i="12"/>
  <c r="P40" i="12"/>
  <c r="Q40" i="12"/>
  <c r="R40" i="12"/>
  <c r="S40" i="12"/>
  <c r="T40" i="12"/>
  <c r="U40" i="12"/>
  <c r="V40" i="12"/>
  <c r="X40" i="12" s="1"/>
  <c r="B41" i="12"/>
  <c r="C41" i="12"/>
  <c r="D41" i="12"/>
  <c r="E41" i="12"/>
  <c r="F41" i="12"/>
  <c r="G41" i="12"/>
  <c r="H41" i="12"/>
  <c r="I41" i="12" s="1"/>
  <c r="J41" i="12"/>
  <c r="K41" i="12"/>
  <c r="L41" i="12"/>
  <c r="M41" i="12"/>
  <c r="N41" i="12"/>
  <c r="O41" i="12"/>
  <c r="P41" i="12"/>
  <c r="Q41" i="12"/>
  <c r="R41" i="12"/>
  <c r="S41" i="12"/>
  <c r="T41" i="12"/>
  <c r="U41" i="12"/>
  <c r="V41" i="12"/>
  <c r="AA41" i="12" s="1"/>
  <c r="B42" i="12"/>
  <c r="C42" i="12"/>
  <c r="D42" i="12"/>
  <c r="E42" i="12"/>
  <c r="F42" i="12"/>
  <c r="G42" i="12"/>
  <c r="H42" i="12"/>
  <c r="I42" i="12" s="1"/>
  <c r="J42" i="12"/>
  <c r="K42" i="12"/>
  <c r="L42" i="12"/>
  <c r="M42" i="12"/>
  <c r="N42" i="12"/>
  <c r="O42" i="12"/>
  <c r="P42" i="12"/>
  <c r="Q42" i="12"/>
  <c r="R42" i="12"/>
  <c r="S42" i="12"/>
  <c r="T42" i="12"/>
  <c r="U42" i="12"/>
  <c r="V42" i="12"/>
  <c r="B43" i="12"/>
  <c r="C43" i="12"/>
  <c r="D43" i="12"/>
  <c r="E43" i="12"/>
  <c r="F43" i="12"/>
  <c r="G43" i="12"/>
  <c r="H43" i="12"/>
  <c r="I43" i="12" s="1"/>
  <c r="J43" i="12"/>
  <c r="K43" i="12"/>
  <c r="L43" i="12"/>
  <c r="M43" i="12"/>
  <c r="N43" i="12"/>
  <c r="O43" i="12"/>
  <c r="P43" i="12"/>
  <c r="Q43" i="12"/>
  <c r="R43" i="12"/>
  <c r="S43" i="12"/>
  <c r="T43" i="12"/>
  <c r="U43" i="12"/>
  <c r="V43" i="12"/>
  <c r="W43" i="12" s="1"/>
  <c r="AA43" i="12"/>
  <c r="AB43" i="12"/>
  <c r="B44" i="12"/>
  <c r="C44" i="12"/>
  <c r="D44" i="12"/>
  <c r="E44" i="12"/>
  <c r="F44" i="12"/>
  <c r="G44" i="12"/>
  <c r="H44" i="12"/>
  <c r="I44" i="12" s="1"/>
  <c r="J44" i="12"/>
  <c r="K44" i="12"/>
  <c r="L44" i="12"/>
  <c r="M44" i="12"/>
  <c r="N44" i="12"/>
  <c r="O44" i="12"/>
  <c r="P44" i="12"/>
  <c r="Q44" i="12"/>
  <c r="R44" i="12"/>
  <c r="S44" i="12"/>
  <c r="T44" i="12"/>
  <c r="U44" i="12"/>
  <c r="V44" i="12"/>
  <c r="W44" i="12" s="1"/>
  <c r="X44" i="12"/>
  <c r="Y44" i="12"/>
  <c r="AA44" i="12"/>
  <c r="B45" i="12"/>
  <c r="C45" i="12"/>
  <c r="D45" i="12"/>
  <c r="E45" i="12"/>
  <c r="F45" i="12"/>
  <c r="G45" i="12"/>
  <c r="H45" i="12"/>
  <c r="I45" i="12" s="1"/>
  <c r="J45" i="12"/>
  <c r="K45" i="12"/>
  <c r="L45" i="12"/>
  <c r="M45" i="12"/>
  <c r="N45" i="12"/>
  <c r="O45" i="12"/>
  <c r="P45" i="12"/>
  <c r="Q45" i="12"/>
  <c r="R45" i="12"/>
  <c r="S45" i="12"/>
  <c r="T45" i="12"/>
  <c r="U45" i="12"/>
  <c r="V45" i="12"/>
  <c r="X45" i="12" s="1"/>
  <c r="Z45" i="12"/>
  <c r="AA45" i="12"/>
  <c r="AB45" i="12"/>
  <c r="B46" i="12"/>
  <c r="C46" i="12"/>
  <c r="D46" i="12"/>
  <c r="E46" i="12"/>
  <c r="F46" i="12"/>
  <c r="G46" i="12"/>
  <c r="H46" i="12"/>
  <c r="I46" i="12" s="1"/>
  <c r="J46" i="12"/>
  <c r="K46" i="12"/>
  <c r="L46" i="12"/>
  <c r="M46" i="12"/>
  <c r="N46" i="12"/>
  <c r="O46" i="12"/>
  <c r="P46" i="12"/>
  <c r="Q46" i="12"/>
  <c r="R46" i="12"/>
  <c r="S46" i="12"/>
  <c r="T46" i="12"/>
  <c r="U46" i="12"/>
  <c r="V46" i="12"/>
  <c r="AA46" i="12" s="1"/>
  <c r="X46" i="12"/>
  <c r="Y46" i="12"/>
  <c r="Z46" i="12"/>
  <c r="B47" i="12"/>
  <c r="C47" i="12"/>
  <c r="D47" i="12"/>
  <c r="E47" i="12"/>
  <c r="F47" i="12"/>
  <c r="G47" i="12"/>
  <c r="H47" i="12"/>
  <c r="I47" i="12" s="1"/>
  <c r="J47" i="12"/>
  <c r="K47" i="12"/>
  <c r="L47" i="12"/>
  <c r="M47" i="12"/>
  <c r="N47" i="12"/>
  <c r="O47" i="12"/>
  <c r="P47" i="12"/>
  <c r="Q47" i="12"/>
  <c r="R47" i="12"/>
  <c r="S47" i="12"/>
  <c r="T47" i="12"/>
  <c r="U47" i="12"/>
  <c r="V47" i="12"/>
  <c r="B48" i="12"/>
  <c r="C48" i="12"/>
  <c r="D48" i="12"/>
  <c r="E48" i="12"/>
  <c r="F48" i="12"/>
  <c r="G48" i="12"/>
  <c r="H48" i="12"/>
  <c r="I48" i="12" s="1"/>
  <c r="J48" i="12"/>
  <c r="K48" i="12"/>
  <c r="L48" i="12"/>
  <c r="M48" i="12"/>
  <c r="N48" i="12"/>
  <c r="O48" i="12"/>
  <c r="P48" i="12"/>
  <c r="Q48" i="12"/>
  <c r="R48" i="12"/>
  <c r="S48" i="12"/>
  <c r="T48" i="12"/>
  <c r="U48" i="12"/>
  <c r="V48" i="12"/>
  <c r="X48" i="12" s="1"/>
  <c r="AA48" i="12"/>
  <c r="AB48" i="12"/>
  <c r="B49" i="12"/>
  <c r="C49" i="12"/>
  <c r="D49" i="12"/>
  <c r="E49" i="12"/>
  <c r="F49" i="12"/>
  <c r="G49" i="12"/>
  <c r="H49" i="12"/>
  <c r="I49" i="12" s="1"/>
  <c r="J49" i="12"/>
  <c r="K49" i="12"/>
  <c r="L49" i="12"/>
  <c r="M49" i="12"/>
  <c r="N49" i="12"/>
  <c r="O49" i="12"/>
  <c r="P49" i="12"/>
  <c r="Q49" i="12"/>
  <c r="R49" i="12"/>
  <c r="S49" i="12"/>
  <c r="T49" i="12"/>
  <c r="U49" i="12"/>
  <c r="V49" i="12"/>
  <c r="AA49" i="12" s="1"/>
  <c r="X49" i="12"/>
  <c r="Y49" i="12"/>
  <c r="Z49" i="12"/>
  <c r="B50" i="12"/>
  <c r="C50" i="12"/>
  <c r="D50" i="12"/>
  <c r="E50" i="12"/>
  <c r="F50" i="12"/>
  <c r="G50" i="12"/>
  <c r="H50" i="12"/>
  <c r="I50" i="12" s="1"/>
  <c r="J50" i="12"/>
  <c r="K50" i="12"/>
  <c r="L50" i="12"/>
  <c r="M50" i="12"/>
  <c r="N50" i="12"/>
  <c r="O50" i="12"/>
  <c r="P50" i="12"/>
  <c r="Q50" i="12"/>
  <c r="R50" i="12"/>
  <c r="S50" i="12"/>
  <c r="T50" i="12"/>
  <c r="U50" i="12"/>
  <c r="V50" i="12"/>
  <c r="Z50" i="12" s="1"/>
  <c r="B51" i="12"/>
  <c r="C51" i="12"/>
  <c r="D51" i="12"/>
  <c r="E51" i="12"/>
  <c r="F51" i="12"/>
  <c r="G51" i="12"/>
  <c r="H51" i="12"/>
  <c r="I51" i="12"/>
  <c r="J51" i="12"/>
  <c r="K51" i="12"/>
  <c r="L51" i="12"/>
  <c r="M51" i="12"/>
  <c r="N51" i="12"/>
  <c r="O51" i="12"/>
  <c r="P51" i="12"/>
  <c r="Q51" i="12"/>
  <c r="R51" i="12"/>
  <c r="S51" i="12"/>
  <c r="T51" i="12"/>
  <c r="U51" i="12"/>
  <c r="V51" i="12"/>
  <c r="W51" i="12" s="1"/>
  <c r="AA51" i="12"/>
  <c r="AB51" i="12"/>
  <c r="B52" i="12"/>
  <c r="C52" i="12"/>
  <c r="D52" i="12"/>
  <c r="E52" i="12"/>
  <c r="F52" i="12"/>
  <c r="G52" i="12"/>
  <c r="H52" i="12"/>
  <c r="I52" i="12" s="1"/>
  <c r="J52" i="12"/>
  <c r="K52" i="12"/>
  <c r="L52" i="12"/>
  <c r="M52" i="12"/>
  <c r="N52" i="12"/>
  <c r="O52" i="12"/>
  <c r="P52" i="12"/>
  <c r="Q52" i="12"/>
  <c r="R52" i="12"/>
  <c r="S52" i="12"/>
  <c r="T52" i="12"/>
  <c r="U52" i="12"/>
  <c r="V52" i="12"/>
  <c r="AB52" i="12" s="1"/>
  <c r="Y52" i="12"/>
  <c r="Z52" i="12"/>
  <c r="AA52" i="12"/>
  <c r="B53" i="12"/>
  <c r="C53" i="12"/>
  <c r="D53" i="12"/>
  <c r="E53" i="12"/>
  <c r="F53" i="12"/>
  <c r="G53" i="12"/>
  <c r="H53" i="12"/>
  <c r="I53" i="12" s="1"/>
  <c r="J53" i="12"/>
  <c r="K53" i="12"/>
  <c r="L53" i="12"/>
  <c r="M53" i="12"/>
  <c r="N53" i="12"/>
  <c r="O53" i="12"/>
  <c r="P53" i="12"/>
  <c r="Q53" i="12"/>
  <c r="R53" i="12"/>
  <c r="S53" i="12"/>
  <c r="T53" i="12"/>
  <c r="U53" i="12"/>
  <c r="V53" i="12"/>
  <c r="Y53" i="12" s="1"/>
  <c r="W53" i="12"/>
  <c r="X53" i="12"/>
  <c r="Z53" i="12"/>
  <c r="AA53" i="12"/>
  <c r="AB53" i="12"/>
  <c r="B54" i="12"/>
  <c r="C54" i="12"/>
  <c r="D54" i="12"/>
  <c r="E54" i="12"/>
  <c r="F54" i="12"/>
  <c r="G54" i="12"/>
  <c r="H54" i="12"/>
  <c r="I54" i="12" s="1"/>
  <c r="J54" i="12"/>
  <c r="K54" i="12"/>
  <c r="L54" i="12"/>
  <c r="M54" i="12"/>
  <c r="N54" i="12"/>
  <c r="O54" i="12"/>
  <c r="P54" i="12"/>
  <c r="Q54" i="12"/>
  <c r="R54" i="12"/>
  <c r="S54" i="12"/>
  <c r="T54" i="12"/>
  <c r="U54" i="12"/>
  <c r="V54" i="12"/>
  <c r="W54" i="12"/>
  <c r="X54" i="12"/>
  <c r="Y54" i="12"/>
  <c r="Z54" i="12"/>
  <c r="AA54" i="12"/>
  <c r="AB54" i="12"/>
  <c r="B55" i="12"/>
  <c r="C55" i="12"/>
  <c r="D55" i="12"/>
  <c r="E55" i="12"/>
  <c r="F55" i="12"/>
  <c r="G55" i="12"/>
  <c r="H55" i="12"/>
  <c r="I55" i="12" s="1"/>
  <c r="J55" i="12"/>
  <c r="K55" i="12"/>
  <c r="L55" i="12"/>
  <c r="M55" i="12"/>
  <c r="N55" i="12"/>
  <c r="O55" i="12"/>
  <c r="P55" i="12"/>
  <c r="Q55" i="12"/>
  <c r="R55" i="12"/>
  <c r="S55" i="12"/>
  <c r="T55" i="12"/>
  <c r="U55" i="12"/>
  <c r="V55" i="12"/>
  <c r="AA55" i="12" s="1"/>
  <c r="Z55" i="12"/>
  <c r="AB55" i="12"/>
  <c r="B56" i="12"/>
  <c r="C56" i="12"/>
  <c r="D56" i="12"/>
  <c r="E56" i="12"/>
  <c r="F56" i="12"/>
  <c r="G56" i="12"/>
  <c r="H56" i="12"/>
  <c r="I56" i="12" s="1"/>
  <c r="J56" i="12"/>
  <c r="K56" i="12"/>
  <c r="L56" i="12"/>
  <c r="M56" i="12"/>
  <c r="N56" i="12"/>
  <c r="O56" i="12"/>
  <c r="P56" i="12"/>
  <c r="Q56" i="12"/>
  <c r="R56" i="12"/>
  <c r="S56" i="12"/>
  <c r="T56" i="12"/>
  <c r="U56" i="12"/>
  <c r="V56" i="12"/>
  <c r="X56" i="12" s="1"/>
  <c r="Y56" i="12"/>
  <c r="Z56" i="12"/>
  <c r="AA56" i="12"/>
  <c r="AB56" i="12"/>
  <c r="B57" i="12"/>
  <c r="C57" i="12"/>
  <c r="D57" i="12"/>
  <c r="E57" i="12"/>
  <c r="F57" i="12"/>
  <c r="G57" i="12"/>
  <c r="H57" i="12"/>
  <c r="I57" i="12" s="1"/>
  <c r="J57" i="12"/>
  <c r="K57" i="12"/>
  <c r="L57" i="12"/>
  <c r="M57" i="12"/>
  <c r="N57" i="12"/>
  <c r="O57" i="12"/>
  <c r="P57" i="12"/>
  <c r="Q57" i="12"/>
  <c r="R57" i="12"/>
  <c r="S57" i="12"/>
  <c r="T57" i="12"/>
  <c r="U57" i="12"/>
  <c r="V57" i="12"/>
  <c r="B58" i="12"/>
  <c r="C58" i="12"/>
  <c r="D58" i="12"/>
  <c r="E58" i="12"/>
  <c r="F58" i="12"/>
  <c r="G58" i="12"/>
  <c r="H58" i="12"/>
  <c r="I58" i="12" s="1"/>
  <c r="J58" i="12"/>
  <c r="K58" i="12"/>
  <c r="L58" i="12"/>
  <c r="M58" i="12"/>
  <c r="N58" i="12"/>
  <c r="O58" i="12"/>
  <c r="P58" i="12"/>
  <c r="Q58" i="12"/>
  <c r="R58" i="12"/>
  <c r="S58" i="12"/>
  <c r="T58" i="12"/>
  <c r="U58" i="12"/>
  <c r="V58" i="12"/>
  <c r="Z58" i="12" s="1"/>
  <c r="B59" i="12"/>
  <c r="C59" i="12"/>
  <c r="D59" i="12"/>
  <c r="E59" i="12"/>
  <c r="F59" i="12"/>
  <c r="G59" i="12"/>
  <c r="H59" i="12"/>
  <c r="I59" i="12" s="1"/>
  <c r="J59" i="12"/>
  <c r="K59" i="12"/>
  <c r="L59" i="12"/>
  <c r="M59" i="12"/>
  <c r="N59" i="12"/>
  <c r="O59" i="12"/>
  <c r="P59" i="12"/>
  <c r="Q59" i="12"/>
  <c r="R59" i="12"/>
  <c r="S59" i="12"/>
  <c r="T59" i="12"/>
  <c r="U59" i="12"/>
  <c r="V59" i="12"/>
  <c r="B60" i="12"/>
  <c r="C60" i="12"/>
  <c r="D60" i="12"/>
  <c r="E60" i="12"/>
  <c r="F60" i="12"/>
  <c r="G60" i="12"/>
  <c r="H60" i="12"/>
  <c r="I60" i="12" s="1"/>
  <c r="J60" i="12"/>
  <c r="K60" i="12"/>
  <c r="L60" i="12"/>
  <c r="M60" i="12"/>
  <c r="N60" i="12"/>
  <c r="O60" i="12"/>
  <c r="P60" i="12"/>
  <c r="Q60" i="12"/>
  <c r="R60" i="12"/>
  <c r="S60" i="12"/>
  <c r="T60" i="12"/>
  <c r="U60" i="12"/>
  <c r="V60" i="12"/>
  <c r="B61" i="12"/>
  <c r="C61" i="12"/>
  <c r="D61" i="12"/>
  <c r="E61" i="12"/>
  <c r="F61" i="12"/>
  <c r="G61" i="12"/>
  <c r="H61" i="12"/>
  <c r="I61" i="12" s="1"/>
  <c r="J61" i="12"/>
  <c r="K61" i="12"/>
  <c r="L61" i="12"/>
  <c r="M61" i="12"/>
  <c r="N61" i="12"/>
  <c r="O61" i="12"/>
  <c r="P61" i="12"/>
  <c r="Q61" i="12"/>
  <c r="R61" i="12"/>
  <c r="S61" i="12"/>
  <c r="T61" i="12"/>
  <c r="U61" i="12"/>
  <c r="V61" i="12"/>
  <c r="B62" i="12"/>
  <c r="C62" i="12"/>
  <c r="D62" i="12"/>
  <c r="E62" i="12"/>
  <c r="F62" i="12"/>
  <c r="G62" i="12"/>
  <c r="H62" i="12"/>
  <c r="I62" i="12" s="1"/>
  <c r="J62" i="12"/>
  <c r="K62" i="12"/>
  <c r="L62" i="12"/>
  <c r="M62" i="12"/>
  <c r="N62" i="12"/>
  <c r="O62" i="12"/>
  <c r="P62" i="12"/>
  <c r="Q62" i="12"/>
  <c r="R62" i="12"/>
  <c r="S62" i="12"/>
  <c r="T62" i="12"/>
  <c r="U62" i="12"/>
  <c r="V62" i="12"/>
  <c r="W62" i="12"/>
  <c r="X62" i="12"/>
  <c r="Y62" i="12"/>
  <c r="Z62" i="12"/>
  <c r="AA62" i="12"/>
  <c r="AB62" i="12"/>
  <c r="B63" i="12"/>
  <c r="C63" i="12"/>
  <c r="D63" i="12"/>
  <c r="E63" i="12"/>
  <c r="F63" i="12"/>
  <c r="G63" i="12"/>
  <c r="H63" i="12"/>
  <c r="I63" i="12" s="1"/>
  <c r="J63" i="12"/>
  <c r="K63" i="12"/>
  <c r="L63" i="12"/>
  <c r="M63" i="12"/>
  <c r="N63" i="12"/>
  <c r="O63" i="12"/>
  <c r="P63" i="12"/>
  <c r="Q63" i="12"/>
  <c r="R63" i="12"/>
  <c r="S63" i="12"/>
  <c r="T63" i="12"/>
  <c r="U63" i="12"/>
  <c r="V63" i="12"/>
  <c r="B64" i="12"/>
  <c r="C64" i="12"/>
  <c r="D64" i="12"/>
  <c r="E64" i="12"/>
  <c r="F64" i="12"/>
  <c r="G64" i="12"/>
  <c r="H64" i="12"/>
  <c r="I64" i="12" s="1"/>
  <c r="J64" i="12"/>
  <c r="K64" i="12"/>
  <c r="L64" i="12"/>
  <c r="M64" i="12"/>
  <c r="N64" i="12"/>
  <c r="O64" i="12"/>
  <c r="P64" i="12"/>
  <c r="Q64" i="12"/>
  <c r="R64" i="12"/>
  <c r="S64" i="12"/>
  <c r="T64" i="12"/>
  <c r="U64" i="12"/>
  <c r="V64" i="12"/>
  <c r="B65" i="12"/>
  <c r="C65" i="12"/>
  <c r="D65" i="12"/>
  <c r="E65" i="12"/>
  <c r="F65" i="12"/>
  <c r="G65" i="12"/>
  <c r="H65" i="12"/>
  <c r="I65" i="12" s="1"/>
  <c r="J65" i="12"/>
  <c r="K65" i="12"/>
  <c r="L65" i="12"/>
  <c r="M65" i="12"/>
  <c r="N65" i="12"/>
  <c r="O65" i="12"/>
  <c r="P65" i="12"/>
  <c r="Q65" i="12"/>
  <c r="R65" i="12"/>
  <c r="S65" i="12"/>
  <c r="T65" i="12"/>
  <c r="U65" i="12"/>
  <c r="V65" i="12"/>
  <c r="Y65" i="12" s="1"/>
  <c r="B66" i="12"/>
  <c r="C66" i="12"/>
  <c r="D66" i="12"/>
  <c r="E66" i="12"/>
  <c r="F66" i="12"/>
  <c r="G66" i="12"/>
  <c r="H66" i="12"/>
  <c r="I66" i="12" s="1"/>
  <c r="J66" i="12"/>
  <c r="K66" i="12"/>
  <c r="L66" i="12"/>
  <c r="M66" i="12"/>
  <c r="N66" i="12"/>
  <c r="O66" i="12"/>
  <c r="P66" i="12"/>
  <c r="Q66" i="12"/>
  <c r="R66" i="12"/>
  <c r="S66" i="12"/>
  <c r="T66" i="12"/>
  <c r="U66" i="12"/>
  <c r="V66" i="12"/>
  <c r="Z66" i="12" s="1"/>
  <c r="AA66" i="12"/>
  <c r="AB66" i="12"/>
  <c r="B67" i="12"/>
  <c r="C67" i="12"/>
  <c r="D67" i="12"/>
  <c r="E67" i="12"/>
  <c r="F67" i="12"/>
  <c r="G67" i="12"/>
  <c r="H67" i="12"/>
  <c r="I67" i="12" s="1"/>
  <c r="J67" i="12"/>
  <c r="K67" i="12"/>
  <c r="L67" i="12"/>
  <c r="M67" i="12"/>
  <c r="N67" i="12"/>
  <c r="O67" i="12"/>
  <c r="P67" i="12"/>
  <c r="Q67" i="12"/>
  <c r="R67" i="12"/>
  <c r="S67" i="12"/>
  <c r="T67" i="12"/>
  <c r="U67" i="12"/>
  <c r="V67" i="12"/>
  <c r="W67" i="12" s="1"/>
  <c r="Y67" i="12"/>
  <c r="Z67" i="12"/>
  <c r="AA67" i="12"/>
  <c r="AB67" i="12"/>
  <c r="B68" i="12"/>
  <c r="C68" i="12"/>
  <c r="D68" i="12"/>
  <c r="E68" i="12"/>
  <c r="F68" i="12"/>
  <c r="G68" i="12"/>
  <c r="H68" i="12"/>
  <c r="I68" i="12" s="1"/>
  <c r="J68" i="12"/>
  <c r="K68" i="12"/>
  <c r="L68" i="12"/>
  <c r="M68" i="12"/>
  <c r="N68" i="12"/>
  <c r="O68" i="12"/>
  <c r="P68" i="12"/>
  <c r="Q68" i="12"/>
  <c r="R68" i="12"/>
  <c r="S68" i="12"/>
  <c r="T68" i="12"/>
  <c r="U68" i="12"/>
  <c r="V68" i="12"/>
  <c r="X68" i="12"/>
  <c r="B69" i="12"/>
  <c r="C69" i="12"/>
  <c r="D69" i="12"/>
  <c r="E69" i="12"/>
  <c r="F69" i="12"/>
  <c r="G69" i="12"/>
  <c r="H69" i="12"/>
  <c r="I69" i="12" s="1"/>
  <c r="J69" i="12"/>
  <c r="K69" i="12"/>
  <c r="L69" i="12"/>
  <c r="M69" i="12"/>
  <c r="N69" i="12"/>
  <c r="O69" i="12"/>
  <c r="P69" i="12"/>
  <c r="Q69" i="12"/>
  <c r="R69" i="12"/>
  <c r="S69" i="12"/>
  <c r="T69" i="12"/>
  <c r="U69" i="12"/>
  <c r="V69" i="12"/>
  <c r="Y69" i="12" s="1"/>
  <c r="B70" i="12"/>
  <c r="C70" i="12"/>
  <c r="D70" i="12"/>
  <c r="E70" i="12"/>
  <c r="F70" i="12"/>
  <c r="G70" i="12"/>
  <c r="H70" i="12"/>
  <c r="I70" i="12" s="1"/>
  <c r="J70" i="12"/>
  <c r="K70" i="12"/>
  <c r="L70" i="12"/>
  <c r="M70" i="12"/>
  <c r="N70" i="12"/>
  <c r="O70" i="12"/>
  <c r="P70" i="12"/>
  <c r="Q70" i="12"/>
  <c r="R70" i="12"/>
  <c r="S70" i="12"/>
  <c r="T70" i="12"/>
  <c r="U70" i="12"/>
  <c r="V70" i="12"/>
  <c r="W70" i="12" s="1"/>
  <c r="B71" i="12"/>
  <c r="C71" i="12"/>
  <c r="D71" i="12"/>
  <c r="E71" i="12"/>
  <c r="F71" i="12"/>
  <c r="G71" i="12"/>
  <c r="H71" i="12"/>
  <c r="I71" i="12"/>
  <c r="J71" i="12"/>
  <c r="K71" i="12"/>
  <c r="L71" i="12"/>
  <c r="M71" i="12"/>
  <c r="N71" i="12"/>
  <c r="O71" i="12"/>
  <c r="P71" i="12"/>
  <c r="Q71" i="12"/>
  <c r="R71" i="12"/>
  <c r="S71" i="12"/>
  <c r="T71" i="12"/>
  <c r="U71" i="12"/>
  <c r="V71" i="12"/>
  <c r="AA71" i="12" s="1"/>
  <c r="Z71" i="12"/>
  <c r="AB71" i="12"/>
  <c r="B72" i="12"/>
  <c r="C72" i="12"/>
  <c r="D72" i="12"/>
  <c r="E72" i="12"/>
  <c r="F72" i="12"/>
  <c r="G72" i="12"/>
  <c r="H72" i="12"/>
  <c r="I72" i="12"/>
  <c r="J72" i="12"/>
  <c r="K72" i="12"/>
  <c r="L72" i="12"/>
  <c r="M72" i="12"/>
  <c r="N72" i="12"/>
  <c r="O72" i="12"/>
  <c r="P72" i="12"/>
  <c r="Q72" i="12"/>
  <c r="R72" i="12"/>
  <c r="S72" i="12"/>
  <c r="T72" i="12"/>
  <c r="U72" i="12"/>
  <c r="V72" i="12"/>
  <c r="W72" i="12"/>
  <c r="Y72" i="12"/>
  <c r="Z72" i="12"/>
  <c r="B73" i="12"/>
  <c r="C73" i="12"/>
  <c r="D73" i="12"/>
  <c r="E73" i="12"/>
  <c r="F73" i="12"/>
  <c r="G73" i="12"/>
  <c r="H73" i="12"/>
  <c r="I73" i="12" s="1"/>
  <c r="J73" i="12"/>
  <c r="K73" i="12"/>
  <c r="L73" i="12"/>
  <c r="M73" i="12"/>
  <c r="N73" i="12"/>
  <c r="O73" i="12"/>
  <c r="P73" i="12"/>
  <c r="Q73" i="12"/>
  <c r="R73" i="12"/>
  <c r="S73" i="12"/>
  <c r="T73" i="12"/>
  <c r="U73" i="12"/>
  <c r="V73" i="12"/>
  <c r="W73" i="12" s="1"/>
  <c r="B74" i="12"/>
  <c r="C74" i="12"/>
  <c r="D74" i="12"/>
  <c r="E74" i="12"/>
  <c r="F74" i="12"/>
  <c r="G74" i="12"/>
  <c r="H74" i="12"/>
  <c r="I74" i="12" s="1"/>
  <c r="J74" i="12"/>
  <c r="K74" i="12"/>
  <c r="L74" i="12"/>
  <c r="M74" i="12"/>
  <c r="N74" i="12"/>
  <c r="O74" i="12"/>
  <c r="P74" i="12"/>
  <c r="Q74" i="12"/>
  <c r="R74" i="12"/>
  <c r="S74" i="12"/>
  <c r="T74" i="12"/>
  <c r="U74" i="12"/>
  <c r="V74" i="12"/>
  <c r="Y74" i="12" s="1"/>
  <c r="B75" i="12"/>
  <c r="C75" i="12"/>
  <c r="D75" i="12"/>
  <c r="E75" i="12"/>
  <c r="F75" i="12"/>
  <c r="G75" i="12"/>
  <c r="H75" i="12"/>
  <c r="I75" i="12" s="1"/>
  <c r="J75" i="12"/>
  <c r="K75" i="12"/>
  <c r="L75" i="12"/>
  <c r="M75" i="12"/>
  <c r="N75" i="12"/>
  <c r="O75" i="12"/>
  <c r="P75" i="12"/>
  <c r="Q75" i="12"/>
  <c r="R75" i="12"/>
  <c r="S75" i="12"/>
  <c r="T75" i="12"/>
  <c r="U75" i="12"/>
  <c r="V75" i="12"/>
  <c r="X75" i="12"/>
  <c r="B76" i="12"/>
  <c r="C76" i="12"/>
  <c r="D76" i="12"/>
  <c r="E76" i="12"/>
  <c r="F76" i="12"/>
  <c r="G76" i="12"/>
  <c r="H76" i="12"/>
  <c r="I76" i="12" s="1"/>
  <c r="J76" i="12"/>
  <c r="K76" i="12"/>
  <c r="L76" i="12"/>
  <c r="M76" i="12"/>
  <c r="N76" i="12"/>
  <c r="O76" i="12"/>
  <c r="P76" i="12"/>
  <c r="Q76" i="12"/>
  <c r="R76" i="12"/>
  <c r="S76" i="12"/>
  <c r="T76" i="12"/>
  <c r="U76" i="12"/>
  <c r="V76" i="12"/>
  <c r="W76" i="12" s="1"/>
  <c r="B77" i="12"/>
  <c r="C77" i="12"/>
  <c r="D77" i="12"/>
  <c r="E77" i="12"/>
  <c r="F77" i="12"/>
  <c r="G77" i="12"/>
  <c r="H77" i="12"/>
  <c r="I77" i="12" s="1"/>
  <c r="J77" i="12"/>
  <c r="K77" i="12"/>
  <c r="L77" i="12"/>
  <c r="M77" i="12"/>
  <c r="N77" i="12"/>
  <c r="O77" i="12"/>
  <c r="P77" i="12"/>
  <c r="Q77" i="12"/>
  <c r="R77" i="12"/>
  <c r="S77" i="12"/>
  <c r="T77" i="12"/>
  <c r="U77" i="12"/>
  <c r="V77" i="12"/>
  <c r="W77" i="12" s="1"/>
  <c r="B78" i="12"/>
  <c r="C78" i="12"/>
  <c r="D78" i="12"/>
  <c r="E78" i="12"/>
  <c r="F78" i="12"/>
  <c r="G78" i="12"/>
  <c r="H78" i="12"/>
  <c r="I78" i="12" s="1"/>
  <c r="J78" i="12"/>
  <c r="K78" i="12"/>
  <c r="L78" i="12"/>
  <c r="M78" i="12"/>
  <c r="N78" i="12"/>
  <c r="O78" i="12"/>
  <c r="P78" i="12"/>
  <c r="Q78" i="12"/>
  <c r="R78" i="12"/>
  <c r="S78" i="12"/>
  <c r="T78" i="12"/>
  <c r="U78" i="12"/>
  <c r="V78" i="12"/>
  <c r="B79" i="12"/>
  <c r="C79" i="12"/>
  <c r="D79" i="12"/>
  <c r="E79" i="12"/>
  <c r="F79" i="12"/>
  <c r="G79" i="12"/>
  <c r="H79" i="12"/>
  <c r="I79" i="12" s="1"/>
  <c r="J79" i="12"/>
  <c r="K79" i="12"/>
  <c r="L79" i="12"/>
  <c r="M79" i="12"/>
  <c r="N79" i="12"/>
  <c r="O79" i="12"/>
  <c r="P79" i="12"/>
  <c r="Q79" i="12"/>
  <c r="R79" i="12"/>
  <c r="S79" i="12"/>
  <c r="T79" i="12"/>
  <c r="U79" i="12"/>
  <c r="V79" i="12"/>
  <c r="AA79" i="12" s="1"/>
  <c r="Y79" i="12"/>
  <c r="Z79" i="12"/>
  <c r="AB79" i="12"/>
  <c r="B80" i="12"/>
  <c r="C80" i="12"/>
  <c r="D80" i="12"/>
  <c r="E80" i="12"/>
  <c r="F80" i="12"/>
  <c r="G80" i="12"/>
  <c r="H80" i="12"/>
  <c r="I80" i="12"/>
  <c r="J80" i="12"/>
  <c r="K80" i="12"/>
  <c r="L80" i="12"/>
  <c r="M80" i="12"/>
  <c r="N80" i="12"/>
  <c r="O80" i="12"/>
  <c r="P80" i="12"/>
  <c r="Q80" i="12"/>
  <c r="R80" i="12"/>
  <c r="S80" i="12"/>
  <c r="T80" i="12"/>
  <c r="U80" i="12"/>
  <c r="V80" i="12"/>
  <c r="W80" i="12" s="1"/>
  <c r="B81" i="12"/>
  <c r="C81" i="12"/>
  <c r="D81" i="12"/>
  <c r="E81" i="12"/>
  <c r="F81" i="12"/>
  <c r="G81" i="12"/>
  <c r="H81" i="12"/>
  <c r="I81" i="12" s="1"/>
  <c r="J81" i="12"/>
  <c r="K81" i="12"/>
  <c r="L81" i="12"/>
  <c r="M81" i="12"/>
  <c r="N81" i="12"/>
  <c r="O81" i="12"/>
  <c r="P81" i="12"/>
  <c r="Q81" i="12"/>
  <c r="R81" i="12"/>
  <c r="S81" i="12"/>
  <c r="T81" i="12"/>
  <c r="U81" i="12"/>
  <c r="V81" i="12"/>
  <c r="AA81" i="12" s="1"/>
  <c r="B82" i="12"/>
  <c r="C82" i="12"/>
  <c r="D82" i="12"/>
  <c r="E82" i="12"/>
  <c r="F82" i="12"/>
  <c r="G82" i="12"/>
  <c r="H82" i="12"/>
  <c r="I82" i="12"/>
  <c r="J82" i="12"/>
  <c r="K82" i="12"/>
  <c r="L82" i="12"/>
  <c r="M82" i="12"/>
  <c r="N82" i="12"/>
  <c r="O82" i="12"/>
  <c r="P82" i="12"/>
  <c r="Q82" i="12"/>
  <c r="R82" i="12"/>
  <c r="S82" i="12"/>
  <c r="T82" i="12"/>
  <c r="U82" i="12"/>
  <c r="V82" i="12"/>
  <c r="Z82" i="12" s="1"/>
  <c r="W82" i="12"/>
  <c r="X82" i="12"/>
  <c r="Y82" i="12"/>
  <c r="AA82" i="12"/>
  <c r="B83" i="12"/>
  <c r="C83" i="12"/>
  <c r="D83" i="12"/>
  <c r="E83" i="12"/>
  <c r="F83" i="12"/>
  <c r="G83" i="12"/>
  <c r="H83" i="12"/>
  <c r="I83" i="12" s="1"/>
  <c r="J83" i="12"/>
  <c r="K83" i="12"/>
  <c r="L83" i="12"/>
  <c r="M83" i="12"/>
  <c r="N83" i="12"/>
  <c r="O83" i="12"/>
  <c r="P83" i="12"/>
  <c r="Q83" i="12"/>
  <c r="R83" i="12"/>
  <c r="S83" i="12"/>
  <c r="T83" i="12"/>
  <c r="U83" i="12"/>
  <c r="V83" i="12"/>
  <c r="X83" i="12"/>
  <c r="Y83" i="12"/>
  <c r="Z83" i="12"/>
  <c r="B84" i="12"/>
  <c r="C84" i="12"/>
  <c r="D84" i="12"/>
  <c r="E84" i="12"/>
  <c r="F84" i="12"/>
  <c r="G84" i="12"/>
  <c r="H84" i="12"/>
  <c r="I84" i="12" s="1"/>
  <c r="J84" i="12"/>
  <c r="K84" i="12"/>
  <c r="L84" i="12"/>
  <c r="M84" i="12"/>
  <c r="N84" i="12"/>
  <c r="O84" i="12"/>
  <c r="P84" i="12"/>
  <c r="Q84" i="12"/>
  <c r="R84" i="12"/>
  <c r="S84" i="12"/>
  <c r="T84" i="12"/>
  <c r="U84" i="12"/>
  <c r="V84" i="12"/>
  <c r="W84" i="12" s="1"/>
  <c r="B85" i="12"/>
  <c r="C85" i="12"/>
  <c r="D85" i="12"/>
  <c r="E85" i="12"/>
  <c r="F85" i="12"/>
  <c r="G85" i="12"/>
  <c r="H85" i="12"/>
  <c r="I85" i="12" s="1"/>
  <c r="J85" i="12"/>
  <c r="K85" i="12"/>
  <c r="L85" i="12"/>
  <c r="M85" i="12"/>
  <c r="N85" i="12"/>
  <c r="O85" i="12"/>
  <c r="P85" i="12"/>
  <c r="Q85" i="12"/>
  <c r="R85" i="12"/>
  <c r="S85" i="12"/>
  <c r="T85" i="12"/>
  <c r="U85" i="12"/>
  <c r="V85" i="12"/>
  <c r="AB85" i="12" s="1"/>
  <c r="B86" i="12"/>
  <c r="C86" i="12"/>
  <c r="D86" i="12"/>
  <c r="E86" i="12"/>
  <c r="F86" i="12"/>
  <c r="G86" i="12"/>
  <c r="H86" i="12"/>
  <c r="I86" i="12" s="1"/>
  <c r="J86" i="12"/>
  <c r="K86" i="12"/>
  <c r="L86" i="12"/>
  <c r="M86" i="12"/>
  <c r="N86" i="12"/>
  <c r="O86" i="12"/>
  <c r="P86" i="12"/>
  <c r="Q86" i="12"/>
  <c r="R86" i="12"/>
  <c r="S86" i="12"/>
  <c r="T86" i="12"/>
  <c r="U86" i="12"/>
  <c r="V86" i="12"/>
  <c r="Z86" i="12" s="1"/>
  <c r="W86" i="12"/>
  <c r="X86" i="12"/>
  <c r="Y86" i="12"/>
  <c r="B87" i="12"/>
  <c r="C87" i="12"/>
  <c r="D87" i="12"/>
  <c r="E87" i="12"/>
  <c r="F87" i="12"/>
  <c r="G87" i="12"/>
  <c r="H87" i="12"/>
  <c r="I87" i="12" s="1"/>
  <c r="J87" i="12"/>
  <c r="K87" i="12"/>
  <c r="L87" i="12"/>
  <c r="M87" i="12"/>
  <c r="N87" i="12"/>
  <c r="O87" i="12"/>
  <c r="P87" i="12"/>
  <c r="Q87" i="12"/>
  <c r="R87" i="12"/>
  <c r="S87" i="12"/>
  <c r="T87" i="12"/>
  <c r="U87" i="12"/>
  <c r="V87" i="12"/>
  <c r="B88" i="12"/>
  <c r="C88" i="12"/>
  <c r="D88" i="12"/>
  <c r="E88" i="12"/>
  <c r="F88" i="12"/>
  <c r="G88" i="12"/>
  <c r="H88" i="12"/>
  <c r="I88" i="12" s="1"/>
  <c r="J88" i="12"/>
  <c r="K88" i="12"/>
  <c r="L88" i="12"/>
  <c r="M88" i="12"/>
  <c r="N88" i="12"/>
  <c r="O88" i="12"/>
  <c r="P88" i="12"/>
  <c r="Q88" i="12"/>
  <c r="R88" i="12"/>
  <c r="S88" i="12"/>
  <c r="T88" i="12"/>
  <c r="U88" i="12"/>
  <c r="V88" i="12"/>
  <c r="W88" i="12"/>
  <c r="B89" i="12"/>
  <c r="C89" i="12"/>
  <c r="D89" i="12"/>
  <c r="E89" i="12"/>
  <c r="F89" i="12"/>
  <c r="G89" i="12"/>
  <c r="H89" i="12"/>
  <c r="I89" i="12" s="1"/>
  <c r="J89" i="12"/>
  <c r="K89" i="12"/>
  <c r="L89" i="12"/>
  <c r="M89" i="12"/>
  <c r="N89" i="12"/>
  <c r="O89" i="12"/>
  <c r="P89" i="12"/>
  <c r="Q89" i="12"/>
  <c r="R89" i="12"/>
  <c r="S89" i="12"/>
  <c r="T89" i="12"/>
  <c r="U89" i="12"/>
  <c r="V89" i="12"/>
  <c r="W89" i="12" s="1"/>
  <c r="Z89" i="12"/>
  <c r="AA89" i="12"/>
  <c r="AB89" i="12"/>
  <c r="B90" i="12"/>
  <c r="C90" i="12"/>
  <c r="D90" i="12"/>
  <c r="E90" i="12"/>
  <c r="F90" i="12"/>
  <c r="G90" i="12"/>
  <c r="H90" i="12"/>
  <c r="I90" i="12" s="1"/>
  <c r="J90" i="12"/>
  <c r="K90" i="12"/>
  <c r="L90" i="12"/>
  <c r="M90" i="12"/>
  <c r="N90" i="12"/>
  <c r="O90" i="12"/>
  <c r="P90" i="12"/>
  <c r="Q90" i="12"/>
  <c r="R90" i="12"/>
  <c r="S90" i="12"/>
  <c r="T90" i="12"/>
  <c r="U90" i="12"/>
  <c r="V90" i="12"/>
  <c r="Z90" i="12" s="1"/>
  <c r="X90" i="12"/>
  <c r="Y90" i="12"/>
  <c r="AA90" i="12"/>
  <c r="AB90" i="12"/>
  <c r="B91" i="12"/>
  <c r="C91" i="12"/>
  <c r="D91" i="12"/>
  <c r="E91" i="12"/>
  <c r="F91" i="12"/>
  <c r="G91" i="12"/>
  <c r="H91" i="12"/>
  <c r="I91" i="12" s="1"/>
  <c r="J91" i="12"/>
  <c r="K91" i="12"/>
  <c r="L91" i="12"/>
  <c r="M91" i="12"/>
  <c r="N91" i="12"/>
  <c r="O91" i="12"/>
  <c r="P91" i="12"/>
  <c r="Q91" i="12"/>
  <c r="R91" i="12"/>
  <c r="S91" i="12"/>
  <c r="T91" i="12"/>
  <c r="U91" i="12"/>
  <c r="V91" i="12"/>
  <c r="X91" i="12"/>
  <c r="Y91" i="12"/>
  <c r="B92" i="12"/>
  <c r="C92" i="12"/>
  <c r="D92" i="12"/>
  <c r="E92" i="12"/>
  <c r="F92" i="12"/>
  <c r="G92" i="12"/>
  <c r="H92" i="12"/>
  <c r="I92" i="12" s="1"/>
  <c r="J92" i="12"/>
  <c r="K92" i="12"/>
  <c r="L92" i="12"/>
  <c r="M92" i="12"/>
  <c r="N92" i="12"/>
  <c r="O92" i="12"/>
  <c r="P92" i="12"/>
  <c r="Q92" i="12"/>
  <c r="R92" i="12"/>
  <c r="S92" i="12"/>
  <c r="T92" i="12"/>
  <c r="U92" i="12"/>
  <c r="V92" i="12"/>
  <c r="AA92" i="12" s="1"/>
  <c r="B93" i="12"/>
  <c r="C93" i="12"/>
  <c r="D93" i="12"/>
  <c r="E93" i="12"/>
  <c r="F93" i="12"/>
  <c r="G93" i="12"/>
  <c r="H93" i="12"/>
  <c r="I93" i="12" s="1"/>
  <c r="J93" i="12"/>
  <c r="K93" i="12"/>
  <c r="L93" i="12"/>
  <c r="M93" i="12"/>
  <c r="N93" i="12"/>
  <c r="O93" i="12"/>
  <c r="P93" i="12"/>
  <c r="Q93" i="12"/>
  <c r="R93" i="12"/>
  <c r="S93" i="12"/>
  <c r="T93" i="12"/>
  <c r="U93" i="12"/>
  <c r="V93" i="12"/>
  <c r="Y93" i="12" s="1"/>
  <c r="AA93" i="12"/>
  <c r="AB93" i="12"/>
  <c r="B94" i="12"/>
  <c r="C94" i="12"/>
  <c r="D94" i="12"/>
  <c r="E94" i="12"/>
  <c r="F94" i="12"/>
  <c r="G94" i="12"/>
  <c r="H94" i="12"/>
  <c r="I94" i="12" s="1"/>
  <c r="J94" i="12"/>
  <c r="K94" i="12"/>
  <c r="L94" i="12"/>
  <c r="M94" i="12"/>
  <c r="N94" i="12"/>
  <c r="O94" i="12"/>
  <c r="P94" i="12"/>
  <c r="Q94" i="12"/>
  <c r="R94" i="12"/>
  <c r="S94" i="12"/>
  <c r="T94" i="12"/>
  <c r="U94" i="12"/>
  <c r="V94" i="12"/>
  <c r="W94" i="12"/>
  <c r="X94" i="12"/>
  <c r="Y94" i="12"/>
  <c r="Z94" i="12"/>
  <c r="AA94" i="12"/>
  <c r="AB94" i="12"/>
  <c r="B95" i="12"/>
  <c r="C95" i="12"/>
  <c r="D95" i="12"/>
  <c r="E95" i="12"/>
  <c r="F95" i="12"/>
  <c r="G95" i="12"/>
  <c r="H95" i="12"/>
  <c r="I95" i="12" s="1"/>
  <c r="J95" i="12"/>
  <c r="K95" i="12"/>
  <c r="L95" i="12"/>
  <c r="M95" i="12"/>
  <c r="N95" i="12"/>
  <c r="O95" i="12"/>
  <c r="P95" i="12"/>
  <c r="Q95" i="12"/>
  <c r="R95" i="12"/>
  <c r="S95" i="12"/>
  <c r="T95" i="12"/>
  <c r="U95" i="12"/>
  <c r="V95" i="12"/>
  <c r="W95" i="12" s="1"/>
  <c r="X95" i="12"/>
  <c r="B96" i="12"/>
  <c r="C96" i="12"/>
  <c r="D96" i="12"/>
  <c r="E96" i="12"/>
  <c r="F96" i="12"/>
  <c r="G96" i="12"/>
  <c r="H96" i="12"/>
  <c r="I96" i="12"/>
  <c r="J96" i="12"/>
  <c r="K96" i="12"/>
  <c r="L96" i="12"/>
  <c r="M96" i="12"/>
  <c r="N96" i="12"/>
  <c r="O96" i="12"/>
  <c r="P96" i="12"/>
  <c r="Q96" i="12"/>
  <c r="R96" i="12"/>
  <c r="S96" i="12"/>
  <c r="T96" i="12"/>
  <c r="U96" i="12"/>
  <c r="V96" i="12"/>
  <c r="B97" i="12"/>
  <c r="C97" i="12"/>
  <c r="D97" i="12"/>
  <c r="E97" i="12"/>
  <c r="F97" i="12"/>
  <c r="G97" i="12"/>
  <c r="H97" i="12"/>
  <c r="I97" i="12" s="1"/>
  <c r="J97" i="12"/>
  <c r="K97" i="12"/>
  <c r="L97" i="12"/>
  <c r="M97" i="12"/>
  <c r="N97" i="12"/>
  <c r="O97" i="12"/>
  <c r="P97" i="12"/>
  <c r="Q97" i="12"/>
  <c r="R97" i="12"/>
  <c r="S97" i="12"/>
  <c r="T97" i="12"/>
  <c r="U97" i="12"/>
  <c r="V97" i="12"/>
  <c r="W97" i="12" s="1"/>
  <c r="B98" i="12"/>
  <c r="C98" i="12"/>
  <c r="D98" i="12"/>
  <c r="E98" i="12"/>
  <c r="F98" i="12"/>
  <c r="G98" i="12"/>
  <c r="H98" i="12"/>
  <c r="I98" i="12" s="1"/>
  <c r="J98" i="12"/>
  <c r="K98" i="12"/>
  <c r="L98" i="12"/>
  <c r="M98" i="12"/>
  <c r="N98" i="12"/>
  <c r="O98" i="12"/>
  <c r="P98" i="12"/>
  <c r="Q98" i="12"/>
  <c r="R98" i="12"/>
  <c r="S98" i="12"/>
  <c r="T98" i="12"/>
  <c r="U98" i="12"/>
  <c r="V98" i="12"/>
  <c r="W98" i="12" s="1"/>
  <c r="B99" i="12"/>
  <c r="C99" i="12"/>
  <c r="D99" i="12"/>
  <c r="E99" i="12"/>
  <c r="F99" i="12"/>
  <c r="G99" i="12"/>
  <c r="H99" i="12"/>
  <c r="I99" i="12" s="1"/>
  <c r="J99" i="12"/>
  <c r="K99" i="12"/>
  <c r="L99" i="12"/>
  <c r="M99" i="12"/>
  <c r="N99" i="12"/>
  <c r="O99" i="12"/>
  <c r="P99" i="12"/>
  <c r="Q99" i="12"/>
  <c r="R99" i="12"/>
  <c r="S99" i="12"/>
  <c r="T99" i="12"/>
  <c r="U99" i="12"/>
  <c r="V99" i="12"/>
  <c r="X99" i="12" s="1"/>
  <c r="B100" i="12"/>
  <c r="C100" i="12"/>
  <c r="D100" i="12"/>
  <c r="E100" i="12"/>
  <c r="F100" i="12"/>
  <c r="G100" i="12"/>
  <c r="H100" i="12"/>
  <c r="I100" i="12"/>
  <c r="J100" i="12"/>
  <c r="K100" i="12"/>
  <c r="L100" i="12"/>
  <c r="M100" i="12"/>
  <c r="N100" i="12"/>
  <c r="O100" i="12"/>
  <c r="P100" i="12"/>
  <c r="Q100" i="12"/>
  <c r="R100" i="12"/>
  <c r="S100" i="12"/>
  <c r="T100" i="12"/>
  <c r="U100" i="12"/>
  <c r="V100" i="12"/>
  <c r="AB100" i="12" s="1"/>
  <c r="Z100" i="12"/>
  <c r="AA100" i="12"/>
  <c r="B101" i="12"/>
  <c r="C101" i="12"/>
  <c r="D101" i="12"/>
  <c r="E101" i="12"/>
  <c r="F101" i="12"/>
  <c r="G101" i="12"/>
  <c r="H101" i="12"/>
  <c r="I101" i="12" s="1"/>
  <c r="J101" i="12"/>
  <c r="K101" i="12"/>
  <c r="L101" i="12"/>
  <c r="M101" i="12"/>
  <c r="N101" i="12"/>
  <c r="O101" i="12"/>
  <c r="P101" i="12"/>
  <c r="Q101" i="12"/>
  <c r="R101" i="12"/>
  <c r="S101" i="12"/>
  <c r="T101" i="12"/>
  <c r="U101" i="12"/>
  <c r="V101" i="12"/>
  <c r="Y101" i="12" s="1"/>
  <c r="B102" i="12"/>
  <c r="C102" i="12"/>
  <c r="D102" i="12"/>
  <c r="E102" i="12"/>
  <c r="F102" i="12"/>
  <c r="G102" i="12"/>
  <c r="H102" i="12"/>
  <c r="I102" i="12" s="1"/>
  <c r="J102" i="12"/>
  <c r="K102" i="12"/>
  <c r="L102" i="12"/>
  <c r="M102" i="12"/>
  <c r="N102" i="12"/>
  <c r="O102" i="12"/>
  <c r="P102" i="12"/>
  <c r="Q102" i="12"/>
  <c r="R102" i="12"/>
  <c r="S102" i="12"/>
  <c r="T102" i="12"/>
  <c r="U102" i="12"/>
  <c r="V102" i="12"/>
  <c r="B103" i="12"/>
  <c r="C103" i="12"/>
  <c r="D103" i="12"/>
  <c r="E103" i="12"/>
  <c r="F103" i="12"/>
  <c r="G103" i="12"/>
  <c r="H103" i="12"/>
  <c r="I103" i="12" s="1"/>
  <c r="J103" i="12"/>
  <c r="K103" i="12"/>
  <c r="L103" i="12"/>
  <c r="M103" i="12"/>
  <c r="N103" i="12"/>
  <c r="O103" i="12"/>
  <c r="P103" i="12"/>
  <c r="Q103" i="12"/>
  <c r="R103" i="12"/>
  <c r="S103" i="12"/>
  <c r="T103" i="12"/>
  <c r="U103" i="12"/>
  <c r="V103" i="12"/>
  <c r="W103" i="12" s="1"/>
  <c r="B104" i="12"/>
  <c r="C104" i="12"/>
  <c r="D104" i="12"/>
  <c r="E104" i="12"/>
  <c r="F104" i="12"/>
  <c r="G104" i="12"/>
  <c r="H104" i="12"/>
  <c r="I104" i="12" s="1"/>
  <c r="J104" i="12"/>
  <c r="K104" i="12"/>
  <c r="L104" i="12"/>
  <c r="M104" i="12"/>
  <c r="N104" i="12"/>
  <c r="O104" i="12"/>
  <c r="P104" i="12"/>
  <c r="Q104" i="12"/>
  <c r="R104" i="12"/>
  <c r="S104" i="12"/>
  <c r="T104" i="12"/>
  <c r="U104" i="12"/>
  <c r="V104" i="12"/>
  <c r="AA104" i="12" s="1"/>
  <c r="B105" i="12"/>
  <c r="C105" i="12"/>
  <c r="D105" i="12"/>
  <c r="E105" i="12"/>
  <c r="F105" i="12"/>
  <c r="G105" i="12"/>
  <c r="H105" i="12"/>
  <c r="I105" i="12" s="1"/>
  <c r="J105" i="12"/>
  <c r="K105" i="12"/>
  <c r="L105" i="12"/>
  <c r="M105" i="12"/>
  <c r="N105" i="12"/>
  <c r="O105" i="12"/>
  <c r="P105" i="12"/>
  <c r="Q105" i="12"/>
  <c r="R105" i="12"/>
  <c r="S105" i="12"/>
  <c r="T105" i="12"/>
  <c r="U105" i="12"/>
  <c r="V105" i="12"/>
  <c r="AA105" i="12" s="1"/>
  <c r="W105" i="12"/>
  <c r="X105" i="12"/>
  <c r="Y105" i="12"/>
  <c r="Z105" i="12"/>
  <c r="B106" i="12"/>
  <c r="C106" i="12"/>
  <c r="D106" i="12"/>
  <c r="E106" i="12"/>
  <c r="F106" i="12"/>
  <c r="G106" i="12"/>
  <c r="H106" i="12"/>
  <c r="I106" i="12" s="1"/>
  <c r="J106" i="12"/>
  <c r="K106" i="12"/>
  <c r="L106" i="12"/>
  <c r="M106" i="12"/>
  <c r="N106" i="12"/>
  <c r="O106" i="12"/>
  <c r="P106" i="12"/>
  <c r="Q106" i="12"/>
  <c r="R106" i="12"/>
  <c r="S106" i="12"/>
  <c r="T106" i="12"/>
  <c r="U106" i="12"/>
  <c r="V106" i="12"/>
  <c r="W106" i="12" s="1"/>
  <c r="B107" i="12"/>
  <c r="C107" i="12"/>
  <c r="D107" i="12"/>
  <c r="E107" i="12"/>
  <c r="F107" i="12"/>
  <c r="G107" i="12"/>
  <c r="H107" i="12"/>
  <c r="I107" i="12"/>
  <c r="J107" i="12"/>
  <c r="K107" i="12"/>
  <c r="L107" i="12"/>
  <c r="M107" i="12"/>
  <c r="N107" i="12"/>
  <c r="O107" i="12"/>
  <c r="P107" i="12"/>
  <c r="Q107" i="12"/>
  <c r="R107" i="12"/>
  <c r="S107" i="12"/>
  <c r="T107" i="12"/>
  <c r="U107" i="12"/>
  <c r="V107" i="12"/>
  <c r="W107" i="12" s="1"/>
  <c r="Z107" i="12"/>
  <c r="AA107" i="12"/>
  <c r="AB107" i="12"/>
  <c r="B108" i="12"/>
  <c r="C108" i="12"/>
  <c r="D108" i="12"/>
  <c r="E108" i="12"/>
  <c r="F108" i="12"/>
  <c r="G108" i="12"/>
  <c r="H108" i="12"/>
  <c r="I108" i="12" s="1"/>
  <c r="J108" i="12"/>
  <c r="K108" i="12"/>
  <c r="L108" i="12"/>
  <c r="M108" i="12"/>
  <c r="N108" i="12"/>
  <c r="O108" i="12"/>
  <c r="P108" i="12"/>
  <c r="Q108" i="12"/>
  <c r="R108" i="12"/>
  <c r="S108" i="12"/>
  <c r="T108" i="12"/>
  <c r="U108" i="12"/>
  <c r="V108" i="12"/>
  <c r="W108" i="12"/>
  <c r="X108" i="12"/>
  <c r="Y108" i="12"/>
  <c r="Z108" i="12"/>
  <c r="AA108" i="12"/>
  <c r="AB108" i="12"/>
  <c r="B109" i="12"/>
  <c r="C109" i="12"/>
  <c r="D109" i="12"/>
  <c r="E109" i="12"/>
  <c r="F109" i="12"/>
  <c r="G109" i="12"/>
  <c r="H109" i="12"/>
  <c r="I109" i="12" s="1"/>
  <c r="J109" i="12"/>
  <c r="K109" i="12"/>
  <c r="L109" i="12"/>
  <c r="M109" i="12"/>
  <c r="N109" i="12"/>
  <c r="O109" i="12"/>
  <c r="P109" i="12"/>
  <c r="Q109" i="12"/>
  <c r="R109" i="12"/>
  <c r="S109" i="12"/>
  <c r="T109" i="12"/>
  <c r="U109" i="12"/>
  <c r="V109" i="12"/>
  <c r="W109" i="12" s="1"/>
  <c r="X109" i="12"/>
  <c r="AB109" i="12"/>
  <c r="B110" i="12"/>
  <c r="C110" i="12"/>
  <c r="D110" i="12"/>
  <c r="E110" i="12"/>
  <c r="F110" i="12"/>
  <c r="G110" i="12"/>
  <c r="H110" i="12"/>
  <c r="I110" i="12"/>
  <c r="J110" i="12"/>
  <c r="K110" i="12"/>
  <c r="L110" i="12"/>
  <c r="M110" i="12"/>
  <c r="N110" i="12"/>
  <c r="O110" i="12"/>
  <c r="P110" i="12"/>
  <c r="Q110" i="12"/>
  <c r="R110" i="12"/>
  <c r="S110" i="12"/>
  <c r="T110" i="12"/>
  <c r="U110" i="12"/>
  <c r="V110" i="12"/>
  <c r="W110" i="12" s="1"/>
  <c r="Y110" i="12"/>
  <c r="Z110" i="12"/>
  <c r="AA110" i="12"/>
  <c r="AB110" i="12"/>
  <c r="B111" i="12"/>
  <c r="C111" i="12"/>
  <c r="D111" i="12"/>
  <c r="E111" i="12"/>
  <c r="F111" i="12"/>
  <c r="G111" i="12"/>
  <c r="H111" i="12"/>
  <c r="I111" i="12" s="1"/>
  <c r="J111" i="12"/>
  <c r="K111" i="12"/>
  <c r="L111" i="12"/>
  <c r="M111" i="12"/>
  <c r="N111" i="12"/>
  <c r="O111" i="12"/>
  <c r="P111" i="12"/>
  <c r="Q111" i="12"/>
  <c r="R111" i="12"/>
  <c r="S111" i="12"/>
  <c r="T111" i="12"/>
  <c r="U111" i="12"/>
  <c r="V111" i="12"/>
  <c r="W111" i="12"/>
  <c r="X111" i="12"/>
  <c r="Y111" i="12"/>
  <c r="Z111" i="12"/>
  <c r="B112" i="12"/>
  <c r="C112" i="12"/>
  <c r="D112" i="12"/>
  <c r="E112" i="12"/>
  <c r="F112" i="12"/>
  <c r="G112" i="12"/>
  <c r="H112" i="12"/>
  <c r="I112" i="12" s="1"/>
  <c r="J112" i="12"/>
  <c r="K112" i="12"/>
  <c r="L112" i="12"/>
  <c r="M112" i="12"/>
  <c r="N112" i="12"/>
  <c r="O112" i="12"/>
  <c r="P112" i="12"/>
  <c r="Q112" i="12"/>
  <c r="R112" i="12"/>
  <c r="S112" i="12"/>
  <c r="T112" i="12"/>
  <c r="U112" i="12"/>
  <c r="V112" i="12"/>
  <c r="W112" i="12"/>
  <c r="AA112" i="12"/>
  <c r="AB112" i="12"/>
  <c r="B113" i="12"/>
  <c r="C113" i="12"/>
  <c r="D113" i="12"/>
  <c r="E113" i="12"/>
  <c r="F113" i="12"/>
  <c r="G113" i="12"/>
  <c r="H113" i="12"/>
  <c r="I113" i="12" s="1"/>
  <c r="J113" i="12"/>
  <c r="K113" i="12"/>
  <c r="L113" i="12"/>
  <c r="M113" i="12"/>
  <c r="N113" i="12"/>
  <c r="O113" i="12"/>
  <c r="P113" i="12"/>
  <c r="Q113" i="12"/>
  <c r="R113" i="12"/>
  <c r="S113" i="12"/>
  <c r="T113" i="12"/>
  <c r="U113" i="12"/>
  <c r="V113" i="12"/>
  <c r="W113" i="12"/>
  <c r="X113" i="12"/>
  <c r="Y113" i="12"/>
  <c r="Z113" i="12"/>
  <c r="AA113" i="12"/>
  <c r="AB113" i="12"/>
  <c r="B114" i="12"/>
  <c r="C114" i="12"/>
  <c r="D114" i="12"/>
  <c r="E114" i="12"/>
  <c r="F114" i="12"/>
  <c r="G114" i="12"/>
  <c r="H114" i="12"/>
  <c r="I114" i="12" s="1"/>
  <c r="J114" i="12"/>
  <c r="K114" i="12"/>
  <c r="L114" i="12"/>
  <c r="M114" i="12"/>
  <c r="N114" i="12"/>
  <c r="O114" i="12"/>
  <c r="P114" i="12"/>
  <c r="Q114" i="12"/>
  <c r="R114" i="12"/>
  <c r="S114" i="12"/>
  <c r="T114" i="12"/>
  <c r="U114" i="12"/>
  <c r="V114" i="12"/>
  <c r="W114" i="12" s="1"/>
  <c r="B115" i="12"/>
  <c r="C115" i="12"/>
  <c r="D115" i="12"/>
  <c r="E115" i="12"/>
  <c r="F115" i="12"/>
  <c r="G115" i="12"/>
  <c r="H115" i="12"/>
  <c r="I115" i="12"/>
  <c r="J115" i="12"/>
  <c r="K115" i="12"/>
  <c r="L115" i="12"/>
  <c r="M115" i="12"/>
  <c r="N115" i="12"/>
  <c r="O115" i="12"/>
  <c r="P115" i="12"/>
  <c r="Q115" i="12"/>
  <c r="R115" i="12"/>
  <c r="S115" i="12"/>
  <c r="T115" i="12"/>
  <c r="U115" i="12"/>
  <c r="V115" i="12"/>
  <c r="Z115" i="12"/>
  <c r="B116" i="12"/>
  <c r="C116" i="12"/>
  <c r="D116" i="12"/>
  <c r="E116" i="12"/>
  <c r="F116" i="12"/>
  <c r="G116" i="12"/>
  <c r="H116" i="12"/>
  <c r="I116" i="12"/>
  <c r="J116" i="12"/>
  <c r="K116" i="12"/>
  <c r="L116" i="12"/>
  <c r="M116" i="12"/>
  <c r="N116" i="12"/>
  <c r="O116" i="12"/>
  <c r="P116" i="12"/>
  <c r="Q116" i="12"/>
  <c r="R116" i="12"/>
  <c r="S116" i="12"/>
  <c r="T116" i="12"/>
  <c r="U116" i="12"/>
  <c r="V116" i="12"/>
  <c r="AA116" i="12"/>
  <c r="AB116" i="12"/>
  <c r="B117" i="12"/>
  <c r="C117" i="12"/>
  <c r="D117" i="12"/>
  <c r="E117" i="12"/>
  <c r="F117" i="12"/>
  <c r="G117" i="12"/>
  <c r="H117" i="12"/>
  <c r="I117" i="12" s="1"/>
  <c r="J117" i="12"/>
  <c r="K117" i="12"/>
  <c r="L117" i="12"/>
  <c r="M117" i="12"/>
  <c r="N117" i="12"/>
  <c r="O117" i="12"/>
  <c r="P117" i="12"/>
  <c r="Q117" i="12"/>
  <c r="R117" i="12"/>
  <c r="S117" i="12"/>
  <c r="T117" i="12"/>
  <c r="U117" i="12"/>
  <c r="V117" i="12"/>
  <c r="W117" i="12"/>
  <c r="X117" i="12"/>
  <c r="AB117" i="12"/>
  <c r="B118" i="12"/>
  <c r="C118" i="12"/>
  <c r="D118" i="12"/>
  <c r="E118" i="12"/>
  <c r="F118" i="12"/>
  <c r="G118" i="12"/>
  <c r="H118" i="12"/>
  <c r="I118" i="12"/>
  <c r="J118" i="12"/>
  <c r="K118" i="12"/>
  <c r="L118" i="12"/>
  <c r="M118" i="12"/>
  <c r="N118" i="12"/>
  <c r="O118" i="12"/>
  <c r="P118" i="12"/>
  <c r="Q118" i="12"/>
  <c r="R118" i="12"/>
  <c r="S118" i="12"/>
  <c r="T118" i="12"/>
  <c r="U118" i="12"/>
  <c r="V118" i="12"/>
  <c r="W118" i="12" s="1"/>
  <c r="Y118" i="12"/>
  <c r="Z118" i="12"/>
  <c r="AA118" i="12"/>
  <c r="AB118" i="12"/>
  <c r="B119" i="12"/>
  <c r="C119" i="12"/>
  <c r="D119" i="12"/>
  <c r="E119" i="12"/>
  <c r="F119" i="12"/>
  <c r="G119" i="12"/>
  <c r="H119" i="12"/>
  <c r="I119" i="12" s="1"/>
  <c r="J119" i="12"/>
  <c r="K119" i="12"/>
  <c r="L119" i="12"/>
  <c r="M119" i="12"/>
  <c r="N119" i="12"/>
  <c r="O119" i="12"/>
  <c r="P119" i="12"/>
  <c r="Q119" i="12"/>
  <c r="R119" i="12"/>
  <c r="S119" i="12"/>
  <c r="T119" i="12"/>
  <c r="U119" i="12"/>
  <c r="V119" i="12"/>
  <c r="W119" i="12" s="1"/>
  <c r="Y119" i="12"/>
  <c r="Z119" i="12"/>
  <c r="B120" i="12"/>
  <c r="C120" i="12"/>
  <c r="D120" i="12"/>
  <c r="E120" i="12"/>
  <c r="F120" i="12"/>
  <c r="G120" i="12"/>
  <c r="H120" i="12"/>
  <c r="I120" i="12" s="1"/>
  <c r="J120" i="12"/>
  <c r="K120" i="12"/>
  <c r="L120" i="12"/>
  <c r="M120" i="12"/>
  <c r="N120" i="12"/>
  <c r="O120" i="12"/>
  <c r="P120" i="12"/>
  <c r="Q120" i="12"/>
  <c r="R120" i="12"/>
  <c r="S120" i="12"/>
  <c r="T120" i="12"/>
  <c r="U120" i="12"/>
  <c r="V120" i="12"/>
  <c r="W120" i="12" s="1"/>
  <c r="B121" i="12"/>
  <c r="C121" i="12"/>
  <c r="D121" i="12"/>
  <c r="E121" i="12"/>
  <c r="F121" i="12"/>
  <c r="G121" i="12"/>
  <c r="H121" i="12"/>
  <c r="I121" i="12" s="1"/>
  <c r="J121" i="12"/>
  <c r="K121" i="12"/>
  <c r="L121" i="12"/>
  <c r="M121" i="12"/>
  <c r="N121" i="12"/>
  <c r="O121" i="12"/>
  <c r="P121" i="12"/>
  <c r="Q121" i="12"/>
  <c r="R121" i="12"/>
  <c r="S121" i="12"/>
  <c r="T121" i="12"/>
  <c r="U121" i="12"/>
  <c r="V121" i="12"/>
  <c r="W121" i="12" s="1"/>
  <c r="AB121" i="12"/>
  <c r="B122" i="12"/>
  <c r="C122" i="12"/>
  <c r="D122" i="12"/>
  <c r="E122" i="12"/>
  <c r="F122" i="12"/>
  <c r="G122" i="12"/>
  <c r="H122" i="12"/>
  <c r="I122" i="12" s="1"/>
  <c r="J122" i="12"/>
  <c r="K122" i="12"/>
  <c r="L122" i="12"/>
  <c r="M122" i="12"/>
  <c r="N122" i="12"/>
  <c r="O122" i="12"/>
  <c r="P122" i="12"/>
  <c r="Q122" i="12"/>
  <c r="R122" i="12"/>
  <c r="S122" i="12"/>
  <c r="T122" i="12"/>
  <c r="U122" i="12"/>
  <c r="V122" i="12"/>
  <c r="W122" i="12" s="1"/>
  <c r="Y122" i="12"/>
  <c r="B123" i="12"/>
  <c r="C123" i="12"/>
  <c r="D123" i="12"/>
  <c r="E123" i="12"/>
  <c r="F123" i="12"/>
  <c r="G123" i="12"/>
  <c r="H123" i="12"/>
  <c r="I123" i="12"/>
  <c r="J123" i="12"/>
  <c r="K123" i="12"/>
  <c r="L123" i="12"/>
  <c r="M123" i="12"/>
  <c r="N123" i="12"/>
  <c r="O123" i="12"/>
  <c r="P123" i="12"/>
  <c r="Q123" i="12"/>
  <c r="R123" i="12"/>
  <c r="S123" i="12"/>
  <c r="T123" i="12"/>
  <c r="U123" i="12"/>
  <c r="V123" i="12"/>
  <c r="Z123" i="12" s="1"/>
  <c r="AB123" i="12"/>
  <c r="B124" i="12"/>
  <c r="C124" i="12"/>
  <c r="D124" i="12"/>
  <c r="E124" i="12"/>
  <c r="F124" i="12"/>
  <c r="G124" i="12"/>
  <c r="H124" i="12"/>
  <c r="I124" i="12" s="1"/>
  <c r="J124" i="12"/>
  <c r="K124" i="12"/>
  <c r="L124" i="12"/>
  <c r="M124" i="12"/>
  <c r="N124" i="12"/>
  <c r="O124" i="12"/>
  <c r="P124" i="12"/>
  <c r="Q124" i="12"/>
  <c r="R124" i="12"/>
  <c r="S124" i="12"/>
  <c r="T124" i="12"/>
  <c r="U124" i="12"/>
  <c r="V124" i="12"/>
  <c r="AB124" i="12" s="1"/>
  <c r="AA124" i="12"/>
  <c r="B125" i="12"/>
  <c r="C125" i="12"/>
  <c r="D125" i="12"/>
  <c r="E125" i="12"/>
  <c r="F125" i="12"/>
  <c r="G125" i="12"/>
  <c r="H125" i="12"/>
  <c r="I125" i="12" s="1"/>
  <c r="J125" i="12"/>
  <c r="K125" i="12"/>
  <c r="L125" i="12"/>
  <c r="M125" i="12"/>
  <c r="N125" i="12"/>
  <c r="O125" i="12"/>
  <c r="P125" i="12"/>
  <c r="Q125" i="12"/>
  <c r="R125" i="12"/>
  <c r="S125" i="12"/>
  <c r="T125" i="12"/>
  <c r="U125" i="12"/>
  <c r="V125" i="12"/>
  <c r="W125" i="12" s="1"/>
  <c r="B126" i="12"/>
  <c r="C126" i="12"/>
  <c r="D126" i="12"/>
  <c r="E126" i="12"/>
  <c r="F126" i="12"/>
  <c r="G126" i="12"/>
  <c r="H126" i="12"/>
  <c r="I126" i="12" s="1"/>
  <c r="J126" i="12"/>
  <c r="K126" i="12"/>
  <c r="L126" i="12"/>
  <c r="M126" i="12"/>
  <c r="N126" i="12"/>
  <c r="O126" i="12"/>
  <c r="P126" i="12"/>
  <c r="Q126" i="12"/>
  <c r="R126" i="12"/>
  <c r="S126" i="12"/>
  <c r="T126" i="12"/>
  <c r="U126" i="12"/>
  <c r="V126" i="12"/>
  <c r="Y126" i="12"/>
  <c r="B127" i="12"/>
  <c r="C127" i="12"/>
  <c r="D127" i="12"/>
  <c r="E127" i="12"/>
  <c r="F127" i="12"/>
  <c r="G127" i="12"/>
  <c r="H127" i="12"/>
  <c r="I127" i="12" s="1"/>
  <c r="J127" i="12"/>
  <c r="K127" i="12"/>
  <c r="L127" i="12"/>
  <c r="M127" i="12"/>
  <c r="N127" i="12"/>
  <c r="O127" i="12"/>
  <c r="P127" i="12"/>
  <c r="Q127" i="12"/>
  <c r="R127" i="12"/>
  <c r="S127" i="12"/>
  <c r="T127" i="12"/>
  <c r="U127" i="12"/>
  <c r="V127" i="12"/>
  <c r="X127" i="12" s="1"/>
  <c r="B128" i="12"/>
  <c r="C128" i="12"/>
  <c r="D128" i="12"/>
  <c r="E128" i="12"/>
  <c r="F128" i="12"/>
  <c r="G128" i="12"/>
  <c r="H128" i="12"/>
  <c r="I128" i="12" s="1"/>
  <c r="J128" i="12"/>
  <c r="K128" i="12"/>
  <c r="L128" i="12"/>
  <c r="M128" i="12"/>
  <c r="N128" i="12"/>
  <c r="O128" i="12"/>
  <c r="P128" i="12"/>
  <c r="Q128" i="12"/>
  <c r="R128" i="12"/>
  <c r="S128" i="12"/>
  <c r="T128" i="12"/>
  <c r="U128" i="12"/>
  <c r="V128" i="12"/>
  <c r="AA128" i="12" s="1"/>
  <c r="B129" i="12"/>
  <c r="C129" i="12"/>
  <c r="D129" i="12"/>
  <c r="E129" i="12"/>
  <c r="F129" i="12"/>
  <c r="G129" i="12"/>
  <c r="H129" i="12"/>
  <c r="I129" i="12" s="1"/>
  <c r="J129" i="12"/>
  <c r="K129" i="12"/>
  <c r="L129" i="12"/>
  <c r="M129" i="12"/>
  <c r="N129" i="12"/>
  <c r="O129" i="12"/>
  <c r="P129" i="12"/>
  <c r="Q129" i="12"/>
  <c r="R129" i="12"/>
  <c r="S129" i="12"/>
  <c r="T129" i="12"/>
  <c r="U129" i="12"/>
  <c r="V129" i="12"/>
  <c r="AB129" i="12" s="1"/>
  <c r="AA129" i="12"/>
  <c r="B130" i="12"/>
  <c r="C130" i="12"/>
  <c r="D130" i="12"/>
  <c r="E130" i="12"/>
  <c r="F130" i="12"/>
  <c r="G130" i="12"/>
  <c r="H130" i="12"/>
  <c r="I130" i="12" s="1"/>
  <c r="J130" i="12"/>
  <c r="K130" i="12"/>
  <c r="L130" i="12"/>
  <c r="M130" i="12"/>
  <c r="N130" i="12"/>
  <c r="O130" i="12"/>
  <c r="P130" i="12"/>
  <c r="Q130" i="12"/>
  <c r="R130" i="12"/>
  <c r="S130" i="12"/>
  <c r="T130" i="12"/>
  <c r="U130" i="12"/>
  <c r="V130" i="12"/>
  <c r="W130" i="12" s="1"/>
  <c r="X130" i="12"/>
  <c r="Y130" i="12"/>
  <c r="B131" i="12"/>
  <c r="C131" i="12"/>
  <c r="D131" i="12"/>
  <c r="E131" i="12"/>
  <c r="F131" i="12"/>
  <c r="G131" i="12"/>
  <c r="H131" i="12"/>
  <c r="I131" i="12"/>
  <c r="J131" i="12"/>
  <c r="K131" i="12"/>
  <c r="L131" i="12"/>
  <c r="M131" i="12"/>
  <c r="N131" i="12"/>
  <c r="O131" i="12"/>
  <c r="P131" i="12"/>
  <c r="Q131" i="12"/>
  <c r="R131" i="12"/>
  <c r="S131" i="12"/>
  <c r="T131" i="12"/>
  <c r="U131" i="12"/>
  <c r="V131" i="12"/>
  <c r="Z131" i="12" s="1"/>
  <c r="AA131" i="12"/>
  <c r="AB131" i="12"/>
  <c r="B132" i="12"/>
  <c r="C132" i="12"/>
  <c r="D132" i="12"/>
  <c r="E132" i="12"/>
  <c r="F132" i="12"/>
  <c r="G132" i="12"/>
  <c r="H132" i="12"/>
  <c r="I132" i="12" s="1"/>
  <c r="J132" i="12"/>
  <c r="K132" i="12"/>
  <c r="L132" i="12"/>
  <c r="M132" i="12"/>
  <c r="N132" i="12"/>
  <c r="O132" i="12"/>
  <c r="P132" i="12"/>
  <c r="Q132" i="12"/>
  <c r="R132" i="12"/>
  <c r="S132" i="12"/>
  <c r="T132" i="12"/>
  <c r="U132" i="12"/>
  <c r="V132" i="12"/>
  <c r="AA132" i="12"/>
  <c r="B133" i="12"/>
  <c r="C133" i="12"/>
  <c r="D133" i="12"/>
  <c r="E133" i="12"/>
  <c r="F133" i="12"/>
  <c r="G133" i="12"/>
  <c r="H133" i="12"/>
  <c r="I133" i="12" s="1"/>
  <c r="J133" i="12"/>
  <c r="K133" i="12"/>
  <c r="L133" i="12"/>
  <c r="M133" i="12"/>
  <c r="N133" i="12"/>
  <c r="O133" i="12"/>
  <c r="P133" i="12"/>
  <c r="Q133" i="12"/>
  <c r="R133" i="12"/>
  <c r="S133" i="12"/>
  <c r="T133" i="12"/>
  <c r="U133" i="12"/>
  <c r="V133" i="12"/>
  <c r="W133" i="12" s="1"/>
  <c r="X133" i="12"/>
  <c r="AB133" i="12"/>
  <c r="B134" i="12"/>
  <c r="C134" i="12"/>
  <c r="D134" i="12"/>
  <c r="E134" i="12"/>
  <c r="F134" i="12"/>
  <c r="G134" i="12"/>
  <c r="H134" i="12"/>
  <c r="I134" i="12"/>
  <c r="J134" i="12"/>
  <c r="K134" i="12"/>
  <c r="L134" i="12"/>
  <c r="M134" i="12"/>
  <c r="N134" i="12"/>
  <c r="O134" i="12"/>
  <c r="P134" i="12"/>
  <c r="Q134" i="12"/>
  <c r="R134" i="12"/>
  <c r="S134" i="12"/>
  <c r="T134" i="12"/>
  <c r="U134" i="12"/>
  <c r="V134" i="12"/>
  <c r="W134" i="12" s="1"/>
  <c r="AA134" i="12"/>
  <c r="AB134" i="12"/>
  <c r="B135" i="12"/>
  <c r="C135" i="12"/>
  <c r="D135" i="12"/>
  <c r="E135" i="12"/>
  <c r="F135" i="12"/>
  <c r="G135" i="12"/>
  <c r="H135" i="12"/>
  <c r="I135" i="12" s="1"/>
  <c r="J135" i="12"/>
  <c r="K135" i="12"/>
  <c r="L135" i="12"/>
  <c r="M135" i="12"/>
  <c r="N135" i="12"/>
  <c r="O135" i="12"/>
  <c r="P135" i="12"/>
  <c r="Q135" i="12"/>
  <c r="R135" i="12"/>
  <c r="S135" i="12"/>
  <c r="T135" i="12"/>
  <c r="U135" i="12"/>
  <c r="V135" i="12"/>
  <c r="W135" i="12" s="1"/>
  <c r="B136" i="12"/>
  <c r="C136" i="12"/>
  <c r="D136" i="12"/>
  <c r="E136" i="12"/>
  <c r="F136" i="12"/>
  <c r="G136" i="12"/>
  <c r="H136" i="12"/>
  <c r="I136" i="12" s="1"/>
  <c r="J136" i="12"/>
  <c r="K136" i="12"/>
  <c r="L136" i="12"/>
  <c r="M136" i="12"/>
  <c r="N136" i="12"/>
  <c r="O136" i="12"/>
  <c r="P136" i="12"/>
  <c r="Q136" i="12"/>
  <c r="R136" i="12"/>
  <c r="S136" i="12"/>
  <c r="T136" i="12"/>
  <c r="U136" i="12"/>
  <c r="V136" i="12"/>
  <c r="AA136" i="12" s="1"/>
  <c r="W136" i="12"/>
  <c r="B137" i="12"/>
  <c r="C137" i="12"/>
  <c r="D137" i="12"/>
  <c r="E137" i="12"/>
  <c r="F137" i="12"/>
  <c r="G137" i="12"/>
  <c r="H137" i="12"/>
  <c r="I137" i="12" s="1"/>
  <c r="J137" i="12"/>
  <c r="K137" i="12"/>
  <c r="L137" i="12"/>
  <c r="M137" i="12"/>
  <c r="N137" i="12"/>
  <c r="O137" i="12"/>
  <c r="P137" i="12"/>
  <c r="Q137" i="12"/>
  <c r="R137" i="12"/>
  <c r="S137" i="12"/>
  <c r="T137" i="12"/>
  <c r="U137" i="12"/>
  <c r="V137" i="12"/>
  <c r="AA137" i="12" s="1"/>
  <c r="W137" i="12"/>
  <c r="X137" i="12"/>
  <c r="Y137" i="12"/>
  <c r="Z137" i="12"/>
  <c r="B138" i="12"/>
  <c r="C138" i="12"/>
  <c r="D138" i="12"/>
  <c r="E138" i="12"/>
  <c r="F138" i="12"/>
  <c r="G138" i="12"/>
  <c r="H138" i="12"/>
  <c r="I138" i="12" s="1"/>
  <c r="J138" i="12"/>
  <c r="K138" i="12"/>
  <c r="L138" i="12"/>
  <c r="M138" i="12"/>
  <c r="N138" i="12"/>
  <c r="O138" i="12"/>
  <c r="P138" i="12"/>
  <c r="Q138" i="12"/>
  <c r="R138" i="12"/>
  <c r="S138" i="12"/>
  <c r="T138" i="12"/>
  <c r="U138" i="12"/>
  <c r="V138" i="12"/>
  <c r="Y138" i="12" s="1"/>
  <c r="W138" i="12"/>
  <c r="B139" i="12"/>
  <c r="C139" i="12"/>
  <c r="D139" i="12"/>
  <c r="E139" i="12"/>
  <c r="F139" i="12"/>
  <c r="G139" i="12"/>
  <c r="H139" i="12"/>
  <c r="I139" i="12" s="1"/>
  <c r="J139" i="12"/>
  <c r="K139" i="12"/>
  <c r="L139" i="12"/>
  <c r="M139" i="12"/>
  <c r="N139" i="12"/>
  <c r="O139" i="12"/>
  <c r="P139" i="12"/>
  <c r="Q139" i="12"/>
  <c r="R139" i="12"/>
  <c r="S139" i="12"/>
  <c r="T139" i="12"/>
  <c r="U139" i="12"/>
  <c r="V139" i="12"/>
  <c r="AA139" i="12" s="1"/>
  <c r="B140" i="12"/>
  <c r="C140" i="12"/>
  <c r="D140" i="12"/>
  <c r="E140" i="12"/>
  <c r="F140" i="12"/>
  <c r="G140" i="12"/>
  <c r="H140" i="12"/>
  <c r="I140" i="12" s="1"/>
  <c r="J140" i="12"/>
  <c r="K140" i="12"/>
  <c r="L140" i="12"/>
  <c r="M140" i="12"/>
  <c r="N140" i="12"/>
  <c r="O140" i="12"/>
  <c r="P140" i="12"/>
  <c r="Q140" i="12"/>
  <c r="R140" i="12"/>
  <c r="S140" i="12"/>
  <c r="T140" i="12"/>
  <c r="U140" i="12"/>
  <c r="V140" i="12"/>
  <c r="W140" i="12" s="1"/>
  <c r="Y140" i="12"/>
  <c r="Z140" i="12"/>
  <c r="AA140" i="12"/>
  <c r="AB140" i="12"/>
  <c r="B141" i="12"/>
  <c r="C141" i="12"/>
  <c r="D141" i="12"/>
  <c r="E141" i="12"/>
  <c r="F141" i="12"/>
  <c r="G141" i="12"/>
  <c r="H141" i="12"/>
  <c r="I141" i="12" s="1"/>
  <c r="J141" i="12"/>
  <c r="K141" i="12"/>
  <c r="L141" i="12"/>
  <c r="M141" i="12"/>
  <c r="N141" i="12"/>
  <c r="O141" i="12"/>
  <c r="P141" i="12"/>
  <c r="Q141" i="12"/>
  <c r="R141" i="12"/>
  <c r="S141" i="12"/>
  <c r="T141" i="12"/>
  <c r="U141" i="12"/>
  <c r="V141" i="12"/>
  <c r="W141" i="12" s="1"/>
  <c r="X141" i="12"/>
  <c r="Y141" i="12"/>
  <c r="AB141" i="12"/>
  <c r="B142" i="12"/>
  <c r="C142" i="12"/>
  <c r="D142" i="12"/>
  <c r="E142" i="12"/>
  <c r="F142" i="12"/>
  <c r="G142" i="12"/>
  <c r="H142" i="12"/>
  <c r="I142" i="12"/>
  <c r="J142" i="12"/>
  <c r="K142" i="12"/>
  <c r="L142" i="12"/>
  <c r="M142" i="12"/>
  <c r="N142" i="12"/>
  <c r="O142" i="12"/>
  <c r="P142" i="12"/>
  <c r="Q142" i="12"/>
  <c r="R142" i="12"/>
  <c r="S142" i="12"/>
  <c r="T142" i="12"/>
  <c r="U142" i="12"/>
  <c r="V142" i="12"/>
  <c r="Y142" i="12"/>
  <c r="Z142" i="12"/>
  <c r="AA142" i="12"/>
  <c r="AB142" i="12"/>
  <c r="B143" i="12"/>
  <c r="C143" i="12"/>
  <c r="D143" i="12"/>
  <c r="E143" i="12"/>
  <c r="F143" i="12"/>
  <c r="G143" i="12"/>
  <c r="H143" i="12"/>
  <c r="I143" i="12" s="1"/>
  <c r="J143" i="12"/>
  <c r="K143" i="12"/>
  <c r="L143" i="12"/>
  <c r="M143" i="12"/>
  <c r="N143" i="12"/>
  <c r="O143" i="12"/>
  <c r="P143" i="12"/>
  <c r="Q143" i="12"/>
  <c r="R143" i="12"/>
  <c r="S143" i="12"/>
  <c r="T143" i="12"/>
  <c r="U143" i="12"/>
  <c r="V143" i="12"/>
  <c r="W143" i="12"/>
  <c r="X143" i="12"/>
  <c r="Y143" i="12"/>
  <c r="AA143" i="12"/>
  <c r="B144" i="12"/>
  <c r="C144" i="12"/>
  <c r="D144" i="12"/>
  <c r="E144" i="12"/>
  <c r="F144" i="12"/>
  <c r="G144" i="12"/>
  <c r="H144" i="12"/>
  <c r="I144" i="12" s="1"/>
  <c r="J144" i="12"/>
  <c r="K144" i="12"/>
  <c r="L144" i="12"/>
  <c r="M144" i="12"/>
  <c r="N144" i="12"/>
  <c r="O144" i="12"/>
  <c r="P144" i="12"/>
  <c r="Q144" i="12"/>
  <c r="R144" i="12"/>
  <c r="S144" i="12"/>
  <c r="T144" i="12"/>
  <c r="U144" i="12"/>
  <c r="V144" i="12"/>
  <c r="W144" i="12"/>
  <c r="X144" i="12"/>
  <c r="AB144" i="12"/>
  <c r="B145" i="12"/>
  <c r="C145" i="12"/>
  <c r="D145" i="12"/>
  <c r="E145" i="12"/>
  <c r="F145" i="12"/>
  <c r="G145" i="12"/>
  <c r="H145" i="12"/>
  <c r="I145" i="12" s="1"/>
  <c r="J145" i="12"/>
  <c r="K145" i="12"/>
  <c r="L145" i="12"/>
  <c r="M145" i="12"/>
  <c r="N145" i="12"/>
  <c r="O145" i="12"/>
  <c r="P145" i="12"/>
  <c r="Q145" i="12"/>
  <c r="R145" i="12"/>
  <c r="S145" i="12"/>
  <c r="T145" i="12"/>
  <c r="U145" i="12"/>
  <c r="V145" i="12"/>
  <c r="W145" i="12" s="1"/>
  <c r="X145" i="12"/>
  <c r="Y145" i="12"/>
  <c r="Z145" i="12"/>
  <c r="AA145" i="12"/>
  <c r="B146" i="12"/>
  <c r="C146" i="12"/>
  <c r="D146" i="12"/>
  <c r="E146" i="12"/>
  <c r="F146" i="12"/>
  <c r="G146" i="12"/>
  <c r="H146" i="12"/>
  <c r="I146" i="12" s="1"/>
  <c r="J146" i="12"/>
  <c r="K146" i="12"/>
  <c r="L146" i="12"/>
  <c r="M146" i="12"/>
  <c r="N146" i="12"/>
  <c r="O146" i="12"/>
  <c r="P146" i="12"/>
  <c r="Q146" i="12"/>
  <c r="R146" i="12"/>
  <c r="S146" i="12"/>
  <c r="T146" i="12"/>
  <c r="U146" i="12"/>
  <c r="V146" i="12"/>
  <c r="Z146" i="12" s="1"/>
  <c r="W146" i="12"/>
  <c r="X146" i="12"/>
  <c r="B147" i="12"/>
  <c r="C147" i="12"/>
  <c r="D147" i="12"/>
  <c r="E147" i="12"/>
  <c r="F147" i="12"/>
  <c r="G147" i="12"/>
  <c r="H147" i="12"/>
  <c r="I147" i="12" s="1"/>
  <c r="J147" i="12"/>
  <c r="K147" i="12"/>
  <c r="L147" i="12"/>
  <c r="M147" i="12"/>
  <c r="N147" i="12"/>
  <c r="O147" i="12"/>
  <c r="P147" i="12"/>
  <c r="Q147" i="12"/>
  <c r="R147" i="12"/>
  <c r="S147" i="12"/>
  <c r="T147" i="12"/>
  <c r="U147" i="12"/>
  <c r="V147" i="12"/>
  <c r="AB147" i="12" s="1"/>
  <c r="W147" i="12"/>
  <c r="Z147" i="12"/>
  <c r="AA147" i="12"/>
  <c r="B148" i="12"/>
  <c r="C148" i="12"/>
  <c r="D148" i="12"/>
  <c r="E148" i="12"/>
  <c r="F148" i="12"/>
  <c r="G148" i="12"/>
  <c r="H148" i="12"/>
  <c r="I148" i="12" s="1"/>
  <c r="J148" i="12"/>
  <c r="K148" i="12"/>
  <c r="L148" i="12"/>
  <c r="M148" i="12"/>
  <c r="N148" i="12"/>
  <c r="O148" i="12"/>
  <c r="P148" i="12"/>
  <c r="Q148" i="12"/>
  <c r="R148" i="12"/>
  <c r="S148" i="12"/>
  <c r="T148" i="12"/>
  <c r="U148" i="12"/>
  <c r="V148" i="12"/>
  <c r="W148" i="12" s="1"/>
  <c r="B149" i="12"/>
  <c r="C149" i="12"/>
  <c r="D149" i="12"/>
  <c r="E149" i="12"/>
  <c r="F149" i="12"/>
  <c r="G149" i="12"/>
  <c r="H149" i="12"/>
  <c r="I149" i="12" s="1"/>
  <c r="J149" i="12"/>
  <c r="K149" i="12"/>
  <c r="L149" i="12"/>
  <c r="M149" i="12"/>
  <c r="N149" i="12"/>
  <c r="O149" i="12"/>
  <c r="P149" i="12"/>
  <c r="Q149" i="12"/>
  <c r="R149" i="12"/>
  <c r="S149" i="12"/>
  <c r="T149" i="12"/>
  <c r="U149" i="12"/>
  <c r="V149" i="12"/>
  <c r="B150" i="12"/>
  <c r="C150" i="12"/>
  <c r="D150" i="12"/>
  <c r="E150" i="12"/>
  <c r="F150" i="12"/>
  <c r="G150" i="12"/>
  <c r="H150" i="12"/>
  <c r="I150" i="12"/>
  <c r="J150" i="12"/>
  <c r="K150" i="12"/>
  <c r="L150" i="12"/>
  <c r="M150" i="12"/>
  <c r="N150" i="12"/>
  <c r="O150" i="12"/>
  <c r="P150" i="12"/>
  <c r="Q150" i="12"/>
  <c r="R150" i="12"/>
  <c r="S150" i="12"/>
  <c r="T150" i="12"/>
  <c r="U150" i="12"/>
  <c r="V150" i="12"/>
  <c r="B151" i="12"/>
  <c r="C151" i="12"/>
  <c r="D151" i="12"/>
  <c r="E151" i="12"/>
  <c r="F151" i="12"/>
  <c r="G151" i="12"/>
  <c r="H151" i="12"/>
  <c r="I151" i="12"/>
  <c r="J151" i="12"/>
  <c r="K151" i="12"/>
  <c r="L151" i="12"/>
  <c r="M151" i="12"/>
  <c r="N151" i="12"/>
  <c r="O151" i="12"/>
  <c r="P151" i="12"/>
  <c r="Q151" i="12"/>
  <c r="R151" i="12"/>
  <c r="S151" i="12"/>
  <c r="T151" i="12"/>
  <c r="U151" i="12"/>
  <c r="V151" i="12"/>
  <c r="B152" i="12"/>
  <c r="C152" i="12"/>
  <c r="D152" i="12"/>
  <c r="E152" i="12"/>
  <c r="F152" i="12"/>
  <c r="G152" i="12"/>
  <c r="H152" i="12"/>
  <c r="I152" i="12" s="1"/>
  <c r="J152" i="12"/>
  <c r="K152" i="12"/>
  <c r="L152" i="12"/>
  <c r="M152" i="12"/>
  <c r="N152" i="12"/>
  <c r="O152" i="12"/>
  <c r="P152" i="12"/>
  <c r="Q152" i="12"/>
  <c r="R152" i="12"/>
  <c r="S152" i="12"/>
  <c r="T152" i="12"/>
  <c r="U152" i="12"/>
  <c r="V152" i="12"/>
  <c r="X152" i="12" s="1"/>
  <c r="B153" i="12"/>
  <c r="C153" i="12"/>
  <c r="D153" i="12"/>
  <c r="E153" i="12"/>
  <c r="F153" i="12"/>
  <c r="G153" i="12"/>
  <c r="H153" i="12"/>
  <c r="I153" i="12"/>
  <c r="J153" i="12"/>
  <c r="K153" i="12"/>
  <c r="L153" i="12"/>
  <c r="M153" i="12"/>
  <c r="N153" i="12"/>
  <c r="O153" i="12"/>
  <c r="P153" i="12"/>
  <c r="Q153" i="12"/>
  <c r="R153" i="12"/>
  <c r="S153" i="12"/>
  <c r="T153" i="12"/>
  <c r="U153" i="12"/>
  <c r="V153" i="12"/>
  <c r="W153" i="12"/>
  <c r="B154" i="12"/>
  <c r="C154" i="12"/>
  <c r="D154" i="12"/>
  <c r="E154" i="12"/>
  <c r="F154" i="12"/>
  <c r="G154" i="12"/>
  <c r="H154" i="12"/>
  <c r="I154" i="12" s="1"/>
  <c r="J154" i="12"/>
  <c r="K154" i="12"/>
  <c r="L154" i="12"/>
  <c r="M154" i="12"/>
  <c r="N154" i="12"/>
  <c r="O154" i="12"/>
  <c r="P154" i="12"/>
  <c r="Q154" i="12"/>
  <c r="R154" i="12"/>
  <c r="S154" i="12"/>
  <c r="T154" i="12"/>
  <c r="U154" i="12"/>
  <c r="V154" i="12"/>
  <c r="W154" i="12" s="1"/>
  <c r="B155" i="12"/>
  <c r="C155" i="12"/>
  <c r="D155" i="12"/>
  <c r="E155" i="12"/>
  <c r="F155" i="12"/>
  <c r="G155" i="12"/>
  <c r="H155" i="12"/>
  <c r="I155" i="12"/>
  <c r="J155" i="12"/>
  <c r="K155" i="12"/>
  <c r="L155" i="12"/>
  <c r="M155" i="12"/>
  <c r="N155" i="12"/>
  <c r="O155" i="12"/>
  <c r="P155" i="12"/>
  <c r="Q155" i="12"/>
  <c r="R155" i="12"/>
  <c r="S155" i="12"/>
  <c r="T155" i="12"/>
  <c r="U155" i="12"/>
  <c r="V155" i="12"/>
  <c r="Y155" i="12" s="1"/>
  <c r="W155" i="12"/>
  <c r="B156" i="12"/>
  <c r="C156" i="12"/>
  <c r="D156" i="12"/>
  <c r="E156" i="12"/>
  <c r="F156" i="12"/>
  <c r="G156" i="12"/>
  <c r="H156" i="12"/>
  <c r="I156" i="12"/>
  <c r="J156" i="12"/>
  <c r="K156" i="12"/>
  <c r="L156" i="12"/>
  <c r="M156" i="12"/>
  <c r="N156" i="12"/>
  <c r="O156" i="12"/>
  <c r="P156" i="12"/>
  <c r="Q156" i="12"/>
  <c r="R156" i="12"/>
  <c r="S156" i="12"/>
  <c r="T156" i="12"/>
  <c r="U156" i="12"/>
  <c r="V156" i="12"/>
  <c r="X156" i="12" s="1"/>
  <c r="AB156" i="12"/>
  <c r="B157" i="12"/>
  <c r="C157" i="12"/>
  <c r="D157" i="12"/>
  <c r="E157" i="12"/>
  <c r="F157" i="12"/>
  <c r="G157" i="12"/>
  <c r="H157" i="12"/>
  <c r="I157" i="12"/>
  <c r="J157" i="12"/>
  <c r="K157" i="12"/>
  <c r="L157" i="12"/>
  <c r="M157" i="12"/>
  <c r="N157" i="12"/>
  <c r="O157" i="12"/>
  <c r="P157" i="12"/>
  <c r="Q157" i="12"/>
  <c r="R157" i="12"/>
  <c r="S157" i="12"/>
  <c r="T157" i="12"/>
  <c r="U157" i="12"/>
  <c r="V157" i="12"/>
  <c r="AA157" i="12"/>
  <c r="B158" i="12"/>
  <c r="C158" i="12"/>
  <c r="D158" i="12"/>
  <c r="E158" i="12"/>
  <c r="F158" i="12"/>
  <c r="G158" i="12"/>
  <c r="H158" i="12"/>
  <c r="I158" i="12" s="1"/>
  <c r="J158" i="12"/>
  <c r="K158" i="12"/>
  <c r="L158" i="12"/>
  <c r="M158" i="12"/>
  <c r="N158" i="12"/>
  <c r="O158" i="12"/>
  <c r="P158" i="12"/>
  <c r="Q158" i="12"/>
  <c r="R158" i="12"/>
  <c r="S158" i="12"/>
  <c r="T158" i="12"/>
  <c r="U158" i="12"/>
  <c r="V158" i="12"/>
  <c r="B159" i="12"/>
  <c r="C159" i="12"/>
  <c r="D159" i="12"/>
  <c r="E159" i="12"/>
  <c r="F159" i="12"/>
  <c r="G159" i="12"/>
  <c r="H159" i="12"/>
  <c r="I159" i="12" s="1"/>
  <c r="J159" i="12"/>
  <c r="K159" i="12"/>
  <c r="L159" i="12"/>
  <c r="M159" i="12"/>
  <c r="N159" i="12"/>
  <c r="O159" i="12"/>
  <c r="P159" i="12"/>
  <c r="Q159" i="12"/>
  <c r="R159" i="12"/>
  <c r="S159" i="12"/>
  <c r="T159" i="12"/>
  <c r="U159" i="12"/>
  <c r="V159" i="12"/>
  <c r="W159" i="12" s="1"/>
  <c r="B160" i="12"/>
  <c r="C160" i="12"/>
  <c r="D160" i="12"/>
  <c r="E160" i="12"/>
  <c r="F160" i="12"/>
  <c r="G160" i="12"/>
  <c r="H160" i="12"/>
  <c r="I160" i="12" s="1"/>
  <c r="J160" i="12"/>
  <c r="K160" i="12"/>
  <c r="L160" i="12"/>
  <c r="M160" i="12"/>
  <c r="N160" i="12"/>
  <c r="O160" i="12"/>
  <c r="P160" i="12"/>
  <c r="Q160" i="12"/>
  <c r="R160" i="12"/>
  <c r="S160" i="12"/>
  <c r="T160" i="12"/>
  <c r="U160" i="12"/>
  <c r="V160" i="12"/>
  <c r="AB160" i="12" s="1"/>
  <c r="X160" i="12"/>
  <c r="Y160" i="12"/>
  <c r="Z160" i="12"/>
  <c r="AA160" i="12"/>
  <c r="B161" i="12"/>
  <c r="C161" i="12"/>
  <c r="D161" i="12"/>
  <c r="E161" i="12"/>
  <c r="F161" i="12"/>
  <c r="G161" i="12"/>
  <c r="H161" i="12"/>
  <c r="I161" i="12" s="1"/>
  <c r="J161" i="12"/>
  <c r="K161" i="12"/>
  <c r="L161" i="12"/>
  <c r="M161" i="12"/>
  <c r="N161" i="12"/>
  <c r="O161" i="12"/>
  <c r="P161" i="12"/>
  <c r="Q161" i="12"/>
  <c r="R161" i="12"/>
  <c r="S161" i="12"/>
  <c r="T161" i="12"/>
  <c r="U161" i="12"/>
  <c r="V161" i="12"/>
  <c r="Y161" i="12" s="1"/>
  <c r="W161" i="12"/>
  <c r="X161" i="12"/>
  <c r="Z161" i="12"/>
  <c r="AA161" i="12"/>
  <c r="AB161" i="12"/>
  <c r="B162" i="12"/>
  <c r="C162" i="12"/>
  <c r="D162" i="12"/>
  <c r="E162" i="12"/>
  <c r="F162" i="12"/>
  <c r="G162" i="12"/>
  <c r="H162" i="12"/>
  <c r="I162" i="12" s="1"/>
  <c r="J162" i="12"/>
  <c r="K162" i="12"/>
  <c r="L162" i="12"/>
  <c r="M162" i="12"/>
  <c r="N162" i="12"/>
  <c r="O162" i="12"/>
  <c r="P162" i="12"/>
  <c r="Q162" i="12"/>
  <c r="R162" i="12"/>
  <c r="S162" i="12"/>
  <c r="T162" i="12"/>
  <c r="U162" i="12"/>
  <c r="V162" i="12"/>
  <c r="W162" i="12"/>
  <c r="X162" i="12"/>
  <c r="Y162" i="12"/>
  <c r="Z162" i="12"/>
  <c r="AA162" i="12"/>
  <c r="AB162" i="12"/>
  <c r="B163" i="12"/>
  <c r="C163" i="12"/>
  <c r="D163" i="12"/>
  <c r="E163" i="12"/>
  <c r="F163" i="12"/>
  <c r="G163" i="12"/>
  <c r="H163" i="12"/>
  <c r="I163" i="12" s="1"/>
  <c r="J163" i="12"/>
  <c r="K163" i="12"/>
  <c r="L163" i="12"/>
  <c r="M163" i="12"/>
  <c r="N163" i="12"/>
  <c r="O163" i="12"/>
  <c r="P163" i="12"/>
  <c r="Q163" i="12"/>
  <c r="R163" i="12"/>
  <c r="S163" i="12"/>
  <c r="T163" i="12"/>
  <c r="U163" i="12"/>
  <c r="V163" i="12"/>
  <c r="AA163" i="12" s="1"/>
  <c r="B164" i="12"/>
  <c r="C164" i="12"/>
  <c r="D164" i="12"/>
  <c r="E164" i="12"/>
  <c r="F164" i="12"/>
  <c r="G164" i="12"/>
  <c r="H164" i="12"/>
  <c r="I164" i="12"/>
  <c r="J164" i="12"/>
  <c r="K164" i="12"/>
  <c r="L164" i="12"/>
  <c r="M164" i="12"/>
  <c r="N164" i="12"/>
  <c r="O164" i="12"/>
  <c r="P164" i="12"/>
  <c r="Q164" i="12"/>
  <c r="R164" i="12"/>
  <c r="S164" i="12"/>
  <c r="T164" i="12"/>
  <c r="U164" i="12"/>
  <c r="V164" i="12"/>
  <c r="X164" i="12" s="1"/>
  <c r="Y164" i="12"/>
  <c r="Z164" i="12"/>
  <c r="AA164" i="12"/>
  <c r="AB164" i="12"/>
  <c r="B165" i="12"/>
  <c r="C165" i="12"/>
  <c r="D165" i="12"/>
  <c r="E165" i="12"/>
  <c r="F165" i="12"/>
  <c r="G165" i="12"/>
  <c r="H165" i="12"/>
  <c r="I165" i="12" s="1"/>
  <c r="J165" i="12"/>
  <c r="K165" i="12"/>
  <c r="L165" i="12"/>
  <c r="M165" i="12"/>
  <c r="N165" i="12"/>
  <c r="O165" i="12"/>
  <c r="P165" i="12"/>
  <c r="Q165" i="12"/>
  <c r="R165" i="12"/>
  <c r="S165" i="12"/>
  <c r="T165" i="12"/>
  <c r="U165" i="12"/>
  <c r="V165" i="12"/>
  <c r="AB165" i="12" s="1"/>
  <c r="W165" i="12"/>
  <c r="X165" i="12"/>
  <c r="Y165" i="12"/>
  <c r="Z165" i="12"/>
  <c r="AA165" i="12"/>
  <c r="B166" i="12"/>
  <c r="C166" i="12"/>
  <c r="D166" i="12"/>
  <c r="E166" i="12"/>
  <c r="F166" i="12"/>
  <c r="G166" i="12"/>
  <c r="H166" i="12"/>
  <c r="I166" i="12" s="1"/>
  <c r="J166" i="12"/>
  <c r="K166" i="12"/>
  <c r="L166" i="12"/>
  <c r="M166" i="12"/>
  <c r="N166" i="12"/>
  <c r="O166" i="12"/>
  <c r="P166" i="12"/>
  <c r="Q166" i="12"/>
  <c r="R166" i="12"/>
  <c r="S166" i="12"/>
  <c r="T166" i="12"/>
  <c r="U166" i="12"/>
  <c r="V166" i="12"/>
  <c r="Z166" i="12" s="1"/>
  <c r="B167" i="12"/>
  <c r="C167" i="12"/>
  <c r="D167" i="12"/>
  <c r="E167" i="12"/>
  <c r="F167" i="12"/>
  <c r="G167" i="12"/>
  <c r="H167" i="12"/>
  <c r="I167" i="12"/>
  <c r="J167" i="12"/>
  <c r="K167" i="12"/>
  <c r="L167" i="12"/>
  <c r="M167" i="12"/>
  <c r="N167" i="12"/>
  <c r="O167" i="12"/>
  <c r="P167" i="12"/>
  <c r="Q167" i="12"/>
  <c r="R167" i="12"/>
  <c r="S167" i="12"/>
  <c r="T167" i="12"/>
  <c r="U167" i="12"/>
  <c r="V167" i="12"/>
  <c r="B168" i="12"/>
  <c r="C168" i="12"/>
  <c r="D168" i="12"/>
  <c r="E168" i="12"/>
  <c r="F168" i="12"/>
  <c r="G168" i="12"/>
  <c r="H168" i="12"/>
  <c r="I168" i="12" s="1"/>
  <c r="J168" i="12"/>
  <c r="K168" i="12"/>
  <c r="L168" i="12"/>
  <c r="M168" i="12"/>
  <c r="N168" i="12"/>
  <c r="O168" i="12"/>
  <c r="P168" i="12"/>
  <c r="Q168" i="12"/>
  <c r="R168" i="12"/>
  <c r="S168" i="12"/>
  <c r="T168" i="12"/>
  <c r="U168" i="12"/>
  <c r="V168" i="12"/>
  <c r="W168" i="12"/>
  <c r="B169" i="12"/>
  <c r="C169" i="12"/>
  <c r="D169" i="12"/>
  <c r="E169" i="12"/>
  <c r="F169" i="12"/>
  <c r="G169" i="12"/>
  <c r="H169" i="12"/>
  <c r="I169" i="12" s="1"/>
  <c r="J169" i="12"/>
  <c r="K169" i="12"/>
  <c r="L169" i="12"/>
  <c r="M169" i="12"/>
  <c r="N169" i="12"/>
  <c r="O169" i="12"/>
  <c r="P169" i="12"/>
  <c r="Q169" i="12"/>
  <c r="R169" i="12"/>
  <c r="S169" i="12"/>
  <c r="T169" i="12"/>
  <c r="U169" i="12"/>
  <c r="V169" i="12"/>
  <c r="W169" i="12"/>
  <c r="B170" i="12"/>
  <c r="C170" i="12"/>
  <c r="D170" i="12"/>
  <c r="E170" i="12"/>
  <c r="F170" i="12"/>
  <c r="G170" i="12"/>
  <c r="H170" i="12"/>
  <c r="I170" i="12" s="1"/>
  <c r="J170" i="12"/>
  <c r="K170" i="12"/>
  <c r="L170" i="12"/>
  <c r="M170" i="12"/>
  <c r="N170" i="12"/>
  <c r="O170" i="12"/>
  <c r="P170" i="12"/>
  <c r="Q170" i="12"/>
  <c r="R170" i="12"/>
  <c r="S170" i="12"/>
  <c r="T170" i="12"/>
  <c r="U170" i="12"/>
  <c r="V170" i="12"/>
  <c r="AA170" i="12" s="1"/>
  <c r="AB170" i="12"/>
  <c r="B171" i="12"/>
  <c r="C171" i="12"/>
  <c r="D171" i="12"/>
  <c r="E171" i="12"/>
  <c r="F171" i="12"/>
  <c r="G171" i="12"/>
  <c r="H171" i="12"/>
  <c r="I171" i="12"/>
  <c r="J171" i="12"/>
  <c r="K171" i="12"/>
  <c r="L171" i="12"/>
  <c r="M171" i="12"/>
  <c r="N171" i="12"/>
  <c r="O171" i="12"/>
  <c r="P171" i="12"/>
  <c r="Q171" i="12"/>
  <c r="R171" i="12"/>
  <c r="S171" i="12"/>
  <c r="T171" i="12"/>
  <c r="U171" i="12"/>
  <c r="V171" i="12"/>
  <c r="AA171" i="12" s="1"/>
  <c r="AB171" i="12"/>
  <c r="B172" i="12"/>
  <c r="C172" i="12"/>
  <c r="D172" i="12"/>
  <c r="E172" i="12"/>
  <c r="F172" i="12"/>
  <c r="G172" i="12"/>
  <c r="H172" i="12"/>
  <c r="I172" i="12"/>
  <c r="J172" i="12"/>
  <c r="K172" i="12"/>
  <c r="L172" i="12"/>
  <c r="M172" i="12"/>
  <c r="N172" i="12"/>
  <c r="O172" i="12"/>
  <c r="P172" i="12"/>
  <c r="Q172" i="12"/>
  <c r="R172" i="12"/>
  <c r="S172" i="12"/>
  <c r="T172" i="12"/>
  <c r="U172" i="12"/>
  <c r="V172" i="12"/>
  <c r="X172" i="12" s="1"/>
  <c r="Z172" i="12"/>
  <c r="AA172" i="12"/>
  <c r="AB172" i="12"/>
  <c r="B173" i="12"/>
  <c r="C173" i="12"/>
  <c r="D173" i="12"/>
  <c r="E173" i="12"/>
  <c r="F173" i="12"/>
  <c r="G173" i="12"/>
  <c r="H173" i="12"/>
  <c r="I173" i="12" s="1"/>
  <c r="J173" i="12"/>
  <c r="K173" i="12"/>
  <c r="L173" i="12"/>
  <c r="M173" i="12"/>
  <c r="N173" i="12"/>
  <c r="O173" i="12"/>
  <c r="P173" i="12"/>
  <c r="Q173" i="12"/>
  <c r="R173" i="12"/>
  <c r="S173" i="12"/>
  <c r="T173" i="12"/>
  <c r="U173" i="12"/>
  <c r="V173" i="12"/>
  <c r="AA173" i="12" s="1"/>
  <c r="W173" i="12"/>
  <c r="X173" i="12"/>
  <c r="Y173" i="12"/>
  <c r="Z173" i="12"/>
  <c r="B174" i="12"/>
  <c r="C174" i="12"/>
  <c r="D174" i="12"/>
  <c r="E174" i="12"/>
  <c r="F174" i="12"/>
  <c r="G174" i="12"/>
  <c r="H174" i="12"/>
  <c r="I174" i="12" s="1"/>
  <c r="J174" i="12"/>
  <c r="K174" i="12"/>
  <c r="L174" i="12"/>
  <c r="M174" i="12"/>
  <c r="N174" i="12"/>
  <c r="O174" i="12"/>
  <c r="P174" i="12"/>
  <c r="Q174" i="12"/>
  <c r="R174" i="12"/>
  <c r="S174" i="12"/>
  <c r="T174" i="12"/>
  <c r="U174" i="12"/>
  <c r="V174" i="12"/>
  <c r="Z174" i="12" s="1"/>
  <c r="B175" i="12"/>
  <c r="C175" i="12"/>
  <c r="D175" i="12"/>
  <c r="E175" i="12"/>
  <c r="F175" i="12"/>
  <c r="G175" i="12"/>
  <c r="H175" i="12"/>
  <c r="I175" i="12" s="1"/>
  <c r="J175" i="12"/>
  <c r="K175" i="12"/>
  <c r="L175" i="12"/>
  <c r="M175" i="12"/>
  <c r="N175" i="12"/>
  <c r="O175" i="12"/>
  <c r="P175" i="12"/>
  <c r="Q175" i="12"/>
  <c r="R175" i="12"/>
  <c r="S175" i="12"/>
  <c r="T175" i="12"/>
  <c r="U175" i="12"/>
  <c r="V175" i="12"/>
  <c r="Y175" i="12" s="1"/>
  <c r="B176" i="12"/>
  <c r="C176" i="12"/>
  <c r="D176" i="12"/>
  <c r="E176" i="12"/>
  <c r="F176" i="12"/>
  <c r="G176" i="12"/>
  <c r="H176" i="12"/>
  <c r="I176" i="12"/>
  <c r="J176" i="12"/>
  <c r="K176" i="12"/>
  <c r="L176" i="12"/>
  <c r="M176" i="12"/>
  <c r="N176" i="12"/>
  <c r="O176" i="12"/>
  <c r="P176" i="12"/>
  <c r="Q176" i="12"/>
  <c r="R176" i="12"/>
  <c r="S176" i="12"/>
  <c r="T176" i="12"/>
  <c r="U176" i="12"/>
  <c r="V176" i="12"/>
  <c r="B177" i="12"/>
  <c r="C177" i="12"/>
  <c r="D177" i="12"/>
  <c r="E177" i="12"/>
  <c r="F177" i="12"/>
  <c r="G177" i="12"/>
  <c r="H177" i="12"/>
  <c r="I177" i="12" s="1"/>
  <c r="J177" i="12"/>
  <c r="K177" i="12"/>
  <c r="L177" i="12"/>
  <c r="M177" i="12"/>
  <c r="N177" i="12"/>
  <c r="O177" i="12"/>
  <c r="P177" i="12"/>
  <c r="Q177" i="12"/>
  <c r="R177" i="12"/>
  <c r="S177" i="12"/>
  <c r="T177" i="12"/>
  <c r="U177" i="12"/>
  <c r="V177" i="12"/>
  <c r="Y177" i="12" s="1"/>
  <c r="Z177" i="12"/>
  <c r="AA177" i="12"/>
  <c r="B178" i="12"/>
  <c r="C178" i="12"/>
  <c r="D178" i="12"/>
  <c r="E178" i="12"/>
  <c r="F178" i="12"/>
  <c r="G178" i="12"/>
  <c r="H178" i="12"/>
  <c r="I178" i="12" s="1"/>
  <c r="J178" i="12"/>
  <c r="K178" i="12"/>
  <c r="L178" i="12"/>
  <c r="M178" i="12"/>
  <c r="N178" i="12"/>
  <c r="O178" i="12"/>
  <c r="P178" i="12"/>
  <c r="Q178" i="12"/>
  <c r="R178" i="12"/>
  <c r="S178" i="12"/>
  <c r="T178" i="12"/>
  <c r="U178" i="12"/>
  <c r="V178" i="12"/>
  <c r="W178" i="12" s="1"/>
  <c r="Y178" i="12"/>
  <c r="Z178" i="12"/>
  <c r="AA178" i="12"/>
  <c r="AB178" i="12"/>
  <c r="B179" i="12"/>
  <c r="C179" i="12"/>
  <c r="D179" i="12"/>
  <c r="E179" i="12"/>
  <c r="F179" i="12"/>
  <c r="G179" i="12"/>
  <c r="H179" i="12"/>
  <c r="I179" i="12"/>
  <c r="J179" i="12"/>
  <c r="K179" i="12"/>
  <c r="L179" i="12"/>
  <c r="M179" i="12"/>
  <c r="N179" i="12"/>
  <c r="O179" i="12"/>
  <c r="P179" i="12"/>
  <c r="Q179" i="12"/>
  <c r="R179" i="12"/>
  <c r="S179" i="12"/>
  <c r="T179" i="12"/>
  <c r="U179" i="12"/>
  <c r="V179" i="12"/>
  <c r="AA179" i="12" s="1"/>
  <c r="X179" i="12"/>
  <c r="Y179" i="12"/>
  <c r="Z179" i="12"/>
  <c r="AB179" i="12"/>
  <c r="B180" i="12"/>
  <c r="C180" i="12"/>
  <c r="D180" i="12"/>
  <c r="E180" i="12"/>
  <c r="F180" i="12"/>
  <c r="G180" i="12"/>
  <c r="H180" i="12"/>
  <c r="I180" i="12"/>
  <c r="J180" i="12"/>
  <c r="K180" i="12"/>
  <c r="L180" i="12"/>
  <c r="M180" i="12"/>
  <c r="N180" i="12"/>
  <c r="O180" i="12"/>
  <c r="P180" i="12"/>
  <c r="Q180" i="12"/>
  <c r="R180" i="12"/>
  <c r="S180" i="12"/>
  <c r="T180" i="12"/>
  <c r="U180" i="12"/>
  <c r="V180" i="12"/>
  <c r="W180" i="12"/>
  <c r="Y180" i="12"/>
  <c r="Z180" i="12"/>
  <c r="B181" i="12"/>
  <c r="C181" i="12"/>
  <c r="D181" i="12"/>
  <c r="E181" i="12"/>
  <c r="F181" i="12"/>
  <c r="G181" i="12"/>
  <c r="H181" i="12"/>
  <c r="I181" i="12" s="1"/>
  <c r="J181" i="12"/>
  <c r="K181" i="12"/>
  <c r="L181" i="12"/>
  <c r="M181" i="12"/>
  <c r="N181" i="12"/>
  <c r="O181" i="12"/>
  <c r="P181" i="12"/>
  <c r="Q181" i="12"/>
  <c r="R181" i="12"/>
  <c r="S181" i="12"/>
  <c r="T181" i="12"/>
  <c r="U181" i="12"/>
  <c r="V181" i="12"/>
  <c r="B182" i="12"/>
  <c r="C182" i="12"/>
  <c r="D182" i="12"/>
  <c r="E182" i="12"/>
  <c r="F182" i="12"/>
  <c r="G182" i="12"/>
  <c r="H182" i="12"/>
  <c r="I182" i="12"/>
  <c r="J182" i="12"/>
  <c r="K182" i="12"/>
  <c r="L182" i="12"/>
  <c r="M182" i="12"/>
  <c r="N182" i="12"/>
  <c r="O182" i="12"/>
  <c r="P182" i="12"/>
  <c r="Q182" i="12"/>
  <c r="R182" i="12"/>
  <c r="S182" i="12"/>
  <c r="T182" i="12"/>
  <c r="U182" i="12"/>
  <c r="V182" i="12"/>
  <c r="Z182" i="12" s="1"/>
  <c r="AA182" i="12"/>
  <c r="AB182" i="12"/>
  <c r="B183" i="12"/>
  <c r="C183" i="12"/>
  <c r="D183" i="12"/>
  <c r="E183" i="12"/>
  <c r="F183" i="12"/>
  <c r="G183" i="12"/>
  <c r="H183" i="12"/>
  <c r="I183" i="12" s="1"/>
  <c r="J183" i="12"/>
  <c r="K183" i="12"/>
  <c r="L183" i="12"/>
  <c r="M183" i="12"/>
  <c r="N183" i="12"/>
  <c r="O183" i="12"/>
  <c r="P183" i="12"/>
  <c r="Q183" i="12"/>
  <c r="R183" i="12"/>
  <c r="S183" i="12"/>
  <c r="T183" i="12"/>
  <c r="U183" i="12"/>
  <c r="V183" i="12"/>
  <c r="W183" i="12" s="1"/>
  <c r="X183" i="12"/>
  <c r="Y183" i="12"/>
  <c r="Z183" i="12"/>
  <c r="AA183" i="12"/>
  <c r="AB183" i="12"/>
  <c r="B184" i="12"/>
  <c r="C184" i="12"/>
  <c r="D184" i="12"/>
  <c r="E184" i="12"/>
  <c r="F184" i="12"/>
  <c r="G184" i="12"/>
  <c r="H184" i="12"/>
  <c r="I184" i="12" s="1"/>
  <c r="J184" i="12"/>
  <c r="K184" i="12"/>
  <c r="L184" i="12"/>
  <c r="M184" i="12"/>
  <c r="N184" i="12"/>
  <c r="O184" i="12"/>
  <c r="P184" i="12"/>
  <c r="Q184" i="12"/>
  <c r="R184" i="12"/>
  <c r="S184" i="12"/>
  <c r="T184" i="12"/>
  <c r="U184" i="12"/>
  <c r="V184" i="12"/>
  <c r="AB184" i="12" s="1"/>
  <c r="X184" i="12"/>
  <c r="B185" i="12"/>
  <c r="C185" i="12"/>
  <c r="D185" i="12"/>
  <c r="E185" i="12"/>
  <c r="F185" i="12"/>
  <c r="G185" i="12"/>
  <c r="H185" i="12"/>
  <c r="I185" i="12" s="1"/>
  <c r="J185" i="12"/>
  <c r="K185" i="12"/>
  <c r="L185" i="12"/>
  <c r="M185" i="12"/>
  <c r="N185" i="12"/>
  <c r="O185" i="12"/>
  <c r="P185" i="12"/>
  <c r="Q185" i="12"/>
  <c r="R185" i="12"/>
  <c r="S185" i="12"/>
  <c r="T185" i="12"/>
  <c r="U185" i="12"/>
  <c r="V185" i="12"/>
  <c r="W185" i="12"/>
  <c r="X185" i="12"/>
  <c r="B186" i="12"/>
  <c r="C186" i="12"/>
  <c r="D186" i="12"/>
  <c r="E186" i="12"/>
  <c r="F186" i="12"/>
  <c r="G186" i="12"/>
  <c r="H186" i="12"/>
  <c r="I186" i="12" s="1"/>
  <c r="J186" i="12"/>
  <c r="K186" i="12"/>
  <c r="L186" i="12"/>
  <c r="M186" i="12"/>
  <c r="N186" i="12"/>
  <c r="O186" i="12"/>
  <c r="P186" i="12"/>
  <c r="Q186" i="12"/>
  <c r="R186" i="12"/>
  <c r="S186" i="12"/>
  <c r="T186" i="12"/>
  <c r="U186" i="12"/>
  <c r="V186" i="12"/>
  <c r="W186" i="12" s="1"/>
  <c r="Y186" i="12"/>
  <c r="Z186" i="12"/>
  <c r="AA186" i="12"/>
  <c r="AB186" i="12"/>
  <c r="B187" i="12"/>
  <c r="C187" i="12"/>
  <c r="D187" i="12"/>
  <c r="E187" i="12"/>
  <c r="F187" i="12"/>
  <c r="G187" i="12"/>
  <c r="H187" i="12"/>
  <c r="I187" i="12" s="1"/>
  <c r="J187" i="12"/>
  <c r="K187" i="12"/>
  <c r="L187" i="12"/>
  <c r="M187" i="12"/>
  <c r="N187" i="12"/>
  <c r="O187" i="12"/>
  <c r="P187" i="12"/>
  <c r="Q187" i="12"/>
  <c r="R187" i="12"/>
  <c r="S187" i="12"/>
  <c r="T187" i="12"/>
  <c r="U187" i="12"/>
  <c r="V187" i="12"/>
  <c r="B188" i="12"/>
  <c r="C188" i="12"/>
  <c r="D188" i="12"/>
  <c r="E188" i="12"/>
  <c r="F188" i="12"/>
  <c r="G188" i="12"/>
  <c r="H188" i="12"/>
  <c r="I188" i="12" s="1"/>
  <c r="J188" i="12"/>
  <c r="K188" i="12"/>
  <c r="L188" i="12"/>
  <c r="M188" i="12"/>
  <c r="N188" i="12"/>
  <c r="O188" i="12"/>
  <c r="P188" i="12"/>
  <c r="Q188" i="12"/>
  <c r="R188" i="12"/>
  <c r="S188" i="12"/>
  <c r="T188" i="12"/>
  <c r="U188" i="12"/>
  <c r="V188" i="12"/>
  <c r="Z188" i="12" s="1"/>
  <c r="B189" i="12"/>
  <c r="C189" i="12"/>
  <c r="D189" i="12"/>
  <c r="E189" i="12"/>
  <c r="F189" i="12"/>
  <c r="G189" i="12"/>
  <c r="H189" i="12"/>
  <c r="I189" i="12" s="1"/>
  <c r="J189" i="12"/>
  <c r="K189" i="12"/>
  <c r="L189" i="12"/>
  <c r="M189" i="12"/>
  <c r="N189" i="12"/>
  <c r="O189" i="12"/>
  <c r="P189" i="12"/>
  <c r="Q189" i="12"/>
  <c r="R189" i="12"/>
  <c r="S189" i="12"/>
  <c r="T189" i="12"/>
  <c r="U189" i="12"/>
  <c r="V189" i="12"/>
  <c r="B190" i="12"/>
  <c r="C190" i="12"/>
  <c r="D190" i="12"/>
  <c r="E190" i="12"/>
  <c r="F190" i="12"/>
  <c r="G190" i="12"/>
  <c r="H190" i="12"/>
  <c r="I190" i="12"/>
  <c r="J190" i="12"/>
  <c r="K190" i="12"/>
  <c r="L190" i="12"/>
  <c r="M190" i="12"/>
  <c r="N190" i="12"/>
  <c r="O190" i="12"/>
  <c r="P190" i="12"/>
  <c r="Q190" i="12"/>
  <c r="R190" i="12"/>
  <c r="S190" i="12"/>
  <c r="T190" i="12"/>
  <c r="U190" i="12"/>
  <c r="V190" i="12"/>
  <c r="Z190" i="12" s="1"/>
  <c r="AA190" i="12"/>
  <c r="AB190" i="12"/>
  <c r="B191" i="12"/>
  <c r="C191" i="12"/>
  <c r="D191" i="12"/>
  <c r="E191" i="12"/>
  <c r="F191" i="12"/>
  <c r="G191" i="12"/>
  <c r="H191" i="12"/>
  <c r="I191" i="12" s="1"/>
  <c r="J191" i="12"/>
  <c r="K191" i="12"/>
  <c r="L191" i="12"/>
  <c r="M191" i="12"/>
  <c r="N191" i="12"/>
  <c r="O191" i="12"/>
  <c r="P191" i="12"/>
  <c r="Q191" i="12"/>
  <c r="R191" i="12"/>
  <c r="S191" i="12"/>
  <c r="T191" i="12"/>
  <c r="U191" i="12"/>
  <c r="V191" i="12"/>
  <c r="W191" i="12" s="1"/>
  <c r="Z191" i="12"/>
  <c r="AA191" i="12"/>
  <c r="AB191" i="12"/>
  <c r="B192" i="12"/>
  <c r="C192" i="12"/>
  <c r="D192" i="12"/>
  <c r="E192" i="12"/>
  <c r="F192" i="12"/>
  <c r="G192" i="12"/>
  <c r="H192" i="12"/>
  <c r="I192" i="12" s="1"/>
  <c r="J192" i="12"/>
  <c r="K192" i="12"/>
  <c r="L192" i="12"/>
  <c r="M192" i="12"/>
  <c r="N192" i="12"/>
  <c r="O192" i="12"/>
  <c r="P192" i="12"/>
  <c r="Q192" i="12"/>
  <c r="R192" i="12"/>
  <c r="S192" i="12"/>
  <c r="T192" i="12"/>
  <c r="U192" i="12"/>
  <c r="V192" i="12"/>
  <c r="W192" i="12"/>
  <c r="X192" i="12"/>
  <c r="B193" i="12"/>
  <c r="C193" i="12"/>
  <c r="D193" i="12"/>
  <c r="E193" i="12"/>
  <c r="F193" i="12"/>
  <c r="G193" i="12"/>
  <c r="H193" i="12"/>
  <c r="I193" i="12" s="1"/>
  <c r="J193" i="12"/>
  <c r="K193" i="12"/>
  <c r="L193" i="12"/>
  <c r="M193" i="12"/>
  <c r="N193" i="12"/>
  <c r="O193" i="12"/>
  <c r="P193" i="12"/>
  <c r="Q193" i="12"/>
  <c r="R193" i="12"/>
  <c r="S193" i="12"/>
  <c r="T193" i="12"/>
  <c r="U193" i="12"/>
  <c r="V193" i="12"/>
  <c r="W193" i="12" s="1"/>
  <c r="B194" i="12"/>
  <c r="C194" i="12"/>
  <c r="D194" i="12"/>
  <c r="E194" i="12"/>
  <c r="F194" i="12"/>
  <c r="G194" i="12"/>
  <c r="H194" i="12"/>
  <c r="I194" i="12" s="1"/>
  <c r="J194" i="12"/>
  <c r="K194" i="12"/>
  <c r="L194" i="12"/>
  <c r="M194" i="12"/>
  <c r="N194" i="12"/>
  <c r="O194" i="12"/>
  <c r="P194" i="12"/>
  <c r="Q194" i="12"/>
  <c r="R194" i="12"/>
  <c r="S194" i="12"/>
  <c r="T194" i="12"/>
  <c r="U194" i="12"/>
  <c r="V194" i="12"/>
  <c r="W194" i="12" s="1"/>
  <c r="X194" i="12"/>
  <c r="B195" i="12"/>
  <c r="C195" i="12"/>
  <c r="D195" i="12"/>
  <c r="E195" i="12"/>
  <c r="F195" i="12"/>
  <c r="G195" i="12"/>
  <c r="H195" i="12"/>
  <c r="I195" i="12" s="1"/>
  <c r="J195" i="12"/>
  <c r="K195" i="12"/>
  <c r="L195" i="12"/>
  <c r="M195" i="12"/>
  <c r="N195" i="12"/>
  <c r="O195" i="12"/>
  <c r="P195" i="12"/>
  <c r="Q195" i="12"/>
  <c r="R195" i="12"/>
  <c r="S195" i="12"/>
  <c r="T195" i="12"/>
  <c r="U195" i="12"/>
  <c r="V195" i="12"/>
  <c r="AB195" i="12" s="1"/>
  <c r="Z195" i="12"/>
  <c r="B196" i="12"/>
  <c r="C196" i="12"/>
  <c r="D196" i="12"/>
  <c r="E196" i="12"/>
  <c r="F196" i="12"/>
  <c r="G196" i="12"/>
  <c r="H196" i="12"/>
  <c r="I196" i="12" s="1"/>
  <c r="J196" i="12"/>
  <c r="K196" i="12"/>
  <c r="L196" i="12"/>
  <c r="M196" i="12"/>
  <c r="N196" i="12"/>
  <c r="O196" i="12"/>
  <c r="P196" i="12"/>
  <c r="Q196" i="12"/>
  <c r="R196" i="12"/>
  <c r="S196" i="12"/>
  <c r="T196" i="12"/>
  <c r="U196" i="12"/>
  <c r="V196" i="12"/>
  <c r="W196" i="12" s="1"/>
  <c r="B197" i="12"/>
  <c r="C197" i="12"/>
  <c r="D197" i="12"/>
  <c r="E197" i="12"/>
  <c r="F197" i="12"/>
  <c r="G197" i="12"/>
  <c r="H197" i="12"/>
  <c r="I197" i="12" s="1"/>
  <c r="J197" i="12"/>
  <c r="K197" i="12"/>
  <c r="L197" i="12"/>
  <c r="M197" i="12"/>
  <c r="N197" i="12"/>
  <c r="O197" i="12"/>
  <c r="P197" i="12"/>
  <c r="Q197" i="12"/>
  <c r="R197" i="12"/>
  <c r="S197" i="12"/>
  <c r="T197" i="12"/>
  <c r="U197" i="12"/>
  <c r="V197" i="12"/>
  <c r="B198" i="12"/>
  <c r="C198" i="12"/>
  <c r="D198" i="12"/>
  <c r="E198" i="12"/>
  <c r="F198" i="12"/>
  <c r="G198" i="12"/>
  <c r="H198" i="12"/>
  <c r="I198" i="12"/>
  <c r="J198" i="12"/>
  <c r="K198" i="12"/>
  <c r="L198" i="12"/>
  <c r="M198" i="12"/>
  <c r="N198" i="12"/>
  <c r="O198" i="12"/>
  <c r="P198" i="12"/>
  <c r="Q198" i="12"/>
  <c r="R198" i="12"/>
  <c r="S198" i="12"/>
  <c r="T198" i="12"/>
  <c r="U198" i="12"/>
  <c r="V198" i="12"/>
  <c r="Z198" i="12" s="1"/>
  <c r="W198" i="12"/>
  <c r="X198" i="12"/>
  <c r="Y198" i="12"/>
  <c r="AA198" i="12"/>
  <c r="AB198" i="12"/>
  <c r="B199" i="12"/>
  <c r="C199" i="12"/>
  <c r="D199" i="12"/>
  <c r="E199" i="12"/>
  <c r="F199" i="12"/>
  <c r="G199" i="12"/>
  <c r="H199" i="12"/>
  <c r="I199" i="12" s="1"/>
  <c r="J199" i="12"/>
  <c r="K199" i="12"/>
  <c r="L199" i="12"/>
  <c r="M199" i="12"/>
  <c r="N199" i="12"/>
  <c r="O199" i="12"/>
  <c r="P199" i="12"/>
  <c r="Q199" i="12"/>
  <c r="R199" i="12"/>
  <c r="S199" i="12"/>
  <c r="T199" i="12"/>
  <c r="U199" i="12"/>
  <c r="V199" i="12"/>
  <c r="X199" i="12" s="1"/>
  <c r="Y199" i="12"/>
  <c r="B200" i="12"/>
  <c r="C200" i="12"/>
  <c r="D200" i="12"/>
  <c r="E200" i="12"/>
  <c r="F200" i="12"/>
  <c r="G200" i="12"/>
  <c r="H200" i="12"/>
  <c r="I200" i="12" s="1"/>
  <c r="J200" i="12"/>
  <c r="K200" i="12"/>
  <c r="L200" i="12"/>
  <c r="M200" i="12"/>
  <c r="N200" i="12"/>
  <c r="O200" i="12"/>
  <c r="P200" i="12"/>
  <c r="Q200" i="12"/>
  <c r="R200" i="12"/>
  <c r="S200" i="12"/>
  <c r="T200" i="12"/>
  <c r="U200" i="12"/>
  <c r="V200" i="12"/>
  <c r="B201" i="12"/>
  <c r="C201" i="12"/>
  <c r="D201" i="12"/>
  <c r="E201" i="12"/>
  <c r="F201" i="12"/>
  <c r="G201" i="12"/>
  <c r="H201" i="12"/>
  <c r="I201" i="12" s="1"/>
  <c r="J201" i="12"/>
  <c r="K201" i="12"/>
  <c r="L201" i="12"/>
  <c r="M201" i="12"/>
  <c r="N201" i="12"/>
  <c r="O201" i="12"/>
  <c r="P201" i="12"/>
  <c r="Q201" i="12"/>
  <c r="R201" i="12"/>
  <c r="S201" i="12"/>
  <c r="T201" i="12"/>
  <c r="U201" i="12"/>
  <c r="V201" i="12"/>
  <c r="AB201" i="12"/>
  <c r="B202" i="12"/>
  <c r="C202" i="12"/>
  <c r="D202" i="12"/>
  <c r="E202" i="12"/>
  <c r="F202" i="12"/>
  <c r="G202" i="12"/>
  <c r="H202" i="12"/>
  <c r="I202" i="12"/>
  <c r="J202" i="12"/>
  <c r="K202" i="12"/>
  <c r="L202" i="12"/>
  <c r="M202" i="12"/>
  <c r="N202" i="12"/>
  <c r="O202" i="12"/>
  <c r="P202" i="12"/>
  <c r="Q202" i="12"/>
  <c r="R202" i="12"/>
  <c r="S202" i="12"/>
  <c r="T202" i="12"/>
  <c r="U202" i="12"/>
  <c r="V202" i="12"/>
  <c r="X202" i="12" s="1"/>
  <c r="W202" i="12"/>
  <c r="Y202" i="12"/>
  <c r="B203" i="12"/>
  <c r="C203" i="12"/>
  <c r="D203" i="12"/>
  <c r="E203" i="12"/>
  <c r="F203" i="12"/>
  <c r="G203" i="12"/>
  <c r="H203" i="12"/>
  <c r="I203" i="12" s="1"/>
  <c r="J203" i="12"/>
  <c r="K203" i="12"/>
  <c r="L203" i="12"/>
  <c r="M203" i="12"/>
  <c r="N203" i="12"/>
  <c r="O203" i="12"/>
  <c r="P203" i="12"/>
  <c r="Q203" i="12"/>
  <c r="R203" i="12"/>
  <c r="S203" i="12"/>
  <c r="T203" i="12"/>
  <c r="U203" i="12"/>
  <c r="V203" i="12"/>
  <c r="X203" i="12" s="1"/>
  <c r="B204" i="12"/>
  <c r="C204" i="12"/>
  <c r="D204" i="12"/>
  <c r="E204" i="12"/>
  <c r="F204" i="12"/>
  <c r="G204" i="12"/>
  <c r="H204" i="12"/>
  <c r="I204" i="12" s="1"/>
  <c r="J204" i="12"/>
  <c r="K204" i="12"/>
  <c r="L204" i="12"/>
  <c r="M204" i="12"/>
  <c r="N204" i="12"/>
  <c r="O204" i="12"/>
  <c r="P204" i="12"/>
  <c r="Q204" i="12"/>
  <c r="R204" i="12"/>
  <c r="S204" i="12"/>
  <c r="T204" i="12"/>
  <c r="U204" i="12"/>
  <c r="V204" i="12"/>
  <c r="W204" i="12"/>
  <c r="B205" i="12"/>
  <c r="C205" i="12"/>
  <c r="D205" i="12"/>
  <c r="E205" i="12"/>
  <c r="F205" i="12"/>
  <c r="G205" i="12"/>
  <c r="H205" i="12"/>
  <c r="I205" i="12"/>
  <c r="J205" i="12"/>
  <c r="K205" i="12"/>
  <c r="L205" i="12"/>
  <c r="M205" i="12"/>
  <c r="N205" i="12"/>
  <c r="O205" i="12"/>
  <c r="P205" i="12"/>
  <c r="Q205" i="12"/>
  <c r="R205" i="12"/>
  <c r="S205" i="12"/>
  <c r="T205" i="12"/>
  <c r="U205" i="12"/>
  <c r="V205" i="12"/>
  <c r="W205" i="12" s="1"/>
  <c r="Y205" i="12"/>
  <c r="Z205" i="12"/>
  <c r="AA205" i="12"/>
  <c r="AB205" i="12"/>
  <c r="B206" i="12"/>
  <c r="C206" i="12"/>
  <c r="D206" i="12"/>
  <c r="E206" i="12"/>
  <c r="F206" i="12"/>
  <c r="G206" i="12"/>
  <c r="H206" i="12"/>
  <c r="I206" i="12" s="1"/>
  <c r="J206" i="12"/>
  <c r="K206" i="12"/>
  <c r="L206" i="12"/>
  <c r="M206" i="12"/>
  <c r="N206" i="12"/>
  <c r="O206" i="12"/>
  <c r="P206" i="12"/>
  <c r="Q206" i="12"/>
  <c r="R206" i="12"/>
  <c r="S206" i="12"/>
  <c r="T206" i="12"/>
  <c r="U206" i="12"/>
  <c r="V206" i="12"/>
  <c r="AA206" i="12" s="1"/>
  <c r="W206" i="12"/>
  <c r="X206" i="12"/>
  <c r="Y206" i="12"/>
  <c r="B207" i="12"/>
  <c r="C207" i="12"/>
  <c r="D207" i="12"/>
  <c r="E207" i="12"/>
  <c r="F207" i="12"/>
  <c r="G207" i="12"/>
  <c r="H207" i="12"/>
  <c r="I207" i="12" s="1"/>
  <c r="J207" i="12"/>
  <c r="K207" i="12"/>
  <c r="L207" i="12"/>
  <c r="M207" i="12"/>
  <c r="N207" i="12"/>
  <c r="O207" i="12"/>
  <c r="P207" i="12"/>
  <c r="Q207" i="12"/>
  <c r="R207" i="12"/>
  <c r="S207" i="12"/>
  <c r="T207" i="12"/>
  <c r="U207" i="12"/>
  <c r="V207" i="12"/>
  <c r="X207" i="12"/>
  <c r="Y207" i="12"/>
  <c r="B208" i="12"/>
  <c r="C208" i="12"/>
  <c r="D208" i="12"/>
  <c r="E208" i="12"/>
  <c r="F208" i="12"/>
  <c r="G208" i="12"/>
  <c r="H208" i="12"/>
  <c r="I208" i="12" s="1"/>
  <c r="J208" i="12"/>
  <c r="K208" i="12"/>
  <c r="L208" i="12"/>
  <c r="M208" i="12"/>
  <c r="N208" i="12"/>
  <c r="O208" i="12"/>
  <c r="P208" i="12"/>
  <c r="Q208" i="12"/>
  <c r="R208" i="12"/>
  <c r="S208" i="12"/>
  <c r="T208" i="12"/>
  <c r="U208" i="12"/>
  <c r="V208" i="12"/>
  <c r="W208" i="12" s="1"/>
  <c r="B209" i="12"/>
  <c r="C209" i="12"/>
  <c r="D209" i="12"/>
  <c r="E209" i="12"/>
  <c r="F209" i="12"/>
  <c r="G209" i="12"/>
  <c r="H209" i="12"/>
  <c r="I209" i="12" s="1"/>
  <c r="J209" i="12"/>
  <c r="K209" i="12"/>
  <c r="L209" i="12"/>
  <c r="M209" i="12"/>
  <c r="N209" i="12"/>
  <c r="O209" i="12"/>
  <c r="P209" i="12"/>
  <c r="Q209" i="12"/>
  <c r="R209" i="12"/>
  <c r="S209" i="12"/>
  <c r="T209" i="12"/>
  <c r="U209" i="12"/>
  <c r="V209" i="12"/>
  <c r="Z209" i="12" s="1"/>
  <c r="B210" i="12"/>
  <c r="C210" i="12"/>
  <c r="D210" i="12"/>
  <c r="E210" i="12"/>
  <c r="F210" i="12"/>
  <c r="G210" i="12"/>
  <c r="H210" i="12"/>
  <c r="I210" i="12" s="1"/>
  <c r="J210" i="12"/>
  <c r="K210" i="12"/>
  <c r="L210" i="12"/>
  <c r="M210" i="12"/>
  <c r="N210" i="12"/>
  <c r="O210" i="12"/>
  <c r="P210" i="12"/>
  <c r="Q210" i="12"/>
  <c r="R210" i="12"/>
  <c r="S210" i="12"/>
  <c r="T210" i="12"/>
  <c r="U210" i="12"/>
  <c r="V210" i="12"/>
  <c r="W210" i="12"/>
  <c r="X210" i="12"/>
  <c r="Y210" i="12"/>
  <c r="Z210" i="12"/>
  <c r="AA210" i="12"/>
  <c r="AB210" i="12"/>
  <c r="B211" i="12"/>
  <c r="C211" i="12"/>
  <c r="D211" i="12"/>
  <c r="E211" i="12"/>
  <c r="F211" i="12"/>
  <c r="G211" i="12"/>
  <c r="H211" i="12"/>
  <c r="I211" i="12" s="1"/>
  <c r="J211" i="12"/>
  <c r="K211" i="12"/>
  <c r="L211" i="12"/>
  <c r="M211" i="12"/>
  <c r="N211" i="12"/>
  <c r="O211" i="12"/>
  <c r="P211" i="12"/>
  <c r="Q211" i="12"/>
  <c r="R211" i="12"/>
  <c r="S211" i="12"/>
  <c r="T211" i="12"/>
  <c r="U211" i="12"/>
  <c r="V211" i="12"/>
  <c r="Y211" i="12" s="1"/>
  <c r="W211" i="12"/>
  <c r="X211" i="12"/>
  <c r="B212" i="12"/>
  <c r="C212" i="12"/>
  <c r="D212" i="12"/>
  <c r="E212" i="12"/>
  <c r="F212" i="12"/>
  <c r="G212" i="12"/>
  <c r="H212" i="12"/>
  <c r="I212" i="12" s="1"/>
  <c r="J212" i="12"/>
  <c r="K212" i="12"/>
  <c r="L212" i="12"/>
  <c r="M212" i="12"/>
  <c r="N212" i="12"/>
  <c r="O212" i="12"/>
  <c r="P212" i="12"/>
  <c r="Q212" i="12"/>
  <c r="R212" i="12"/>
  <c r="S212" i="12"/>
  <c r="T212" i="12"/>
  <c r="U212" i="12"/>
  <c r="V212" i="12"/>
  <c r="AB212" i="12" s="1"/>
  <c r="W212" i="12"/>
  <c r="B213" i="12"/>
  <c r="C213" i="12"/>
  <c r="D213" i="12"/>
  <c r="E213" i="12"/>
  <c r="F213" i="12"/>
  <c r="G213" i="12"/>
  <c r="H213" i="12"/>
  <c r="I213" i="12" s="1"/>
  <c r="J213" i="12"/>
  <c r="K213" i="12"/>
  <c r="L213" i="12"/>
  <c r="M213" i="12"/>
  <c r="N213" i="12"/>
  <c r="O213" i="12"/>
  <c r="P213" i="12"/>
  <c r="Q213" i="12"/>
  <c r="R213" i="12"/>
  <c r="S213" i="12"/>
  <c r="T213" i="12"/>
  <c r="U213" i="12"/>
  <c r="V213" i="12"/>
  <c r="Y213" i="12" s="1"/>
  <c r="X213" i="12"/>
  <c r="B214" i="12"/>
  <c r="C214" i="12"/>
  <c r="D214" i="12"/>
  <c r="E214" i="12"/>
  <c r="F214" i="12"/>
  <c r="G214" i="12"/>
  <c r="H214" i="12"/>
  <c r="I214" i="12"/>
  <c r="J214" i="12"/>
  <c r="K214" i="12"/>
  <c r="L214" i="12"/>
  <c r="M214" i="12"/>
  <c r="N214" i="12"/>
  <c r="O214" i="12"/>
  <c r="P214" i="12"/>
  <c r="Q214" i="12"/>
  <c r="R214" i="12"/>
  <c r="S214" i="12"/>
  <c r="T214" i="12"/>
  <c r="U214" i="12"/>
  <c r="V214" i="12"/>
  <c r="B215" i="12"/>
  <c r="C215" i="12"/>
  <c r="D215" i="12"/>
  <c r="E215" i="12"/>
  <c r="F215" i="12"/>
  <c r="G215" i="12"/>
  <c r="H215" i="12"/>
  <c r="I215" i="12" s="1"/>
  <c r="J215" i="12"/>
  <c r="K215" i="12"/>
  <c r="L215" i="12"/>
  <c r="M215" i="12"/>
  <c r="N215" i="12"/>
  <c r="O215" i="12"/>
  <c r="P215" i="12"/>
  <c r="Q215" i="12"/>
  <c r="R215" i="12"/>
  <c r="S215" i="12"/>
  <c r="T215" i="12"/>
  <c r="U215" i="12"/>
  <c r="V215" i="12"/>
  <c r="X215" i="12"/>
  <c r="AB215" i="12"/>
  <c r="B216" i="12"/>
  <c r="C216" i="12"/>
  <c r="D216" i="12"/>
  <c r="E216" i="12"/>
  <c r="F216" i="12"/>
  <c r="G216" i="12"/>
  <c r="H216" i="12"/>
  <c r="I216" i="12"/>
  <c r="J216" i="12"/>
  <c r="K216" i="12"/>
  <c r="L216" i="12"/>
  <c r="M216" i="12"/>
  <c r="N216" i="12"/>
  <c r="O216" i="12"/>
  <c r="P216" i="12"/>
  <c r="Q216" i="12"/>
  <c r="R216" i="12"/>
  <c r="S216" i="12"/>
  <c r="T216" i="12"/>
  <c r="U216" i="12"/>
  <c r="V216" i="12"/>
  <c r="Y216" i="12" s="1"/>
  <c r="B217" i="12"/>
  <c r="C217" i="12"/>
  <c r="D217" i="12"/>
  <c r="E217" i="12"/>
  <c r="F217" i="12"/>
  <c r="G217" i="12"/>
  <c r="H217" i="12"/>
  <c r="I217" i="12" s="1"/>
  <c r="J217" i="12"/>
  <c r="K217" i="12"/>
  <c r="L217" i="12"/>
  <c r="M217" i="12"/>
  <c r="N217" i="12"/>
  <c r="O217" i="12"/>
  <c r="P217" i="12"/>
  <c r="Q217" i="12"/>
  <c r="R217" i="12"/>
  <c r="S217" i="12"/>
  <c r="T217" i="12"/>
  <c r="U217" i="12"/>
  <c r="V217" i="12"/>
  <c r="Y217" i="12" s="1"/>
  <c r="Z217" i="12"/>
  <c r="B218" i="12"/>
  <c r="C218" i="12"/>
  <c r="D218" i="12"/>
  <c r="E218" i="12"/>
  <c r="F218" i="12"/>
  <c r="G218" i="12"/>
  <c r="H218" i="12"/>
  <c r="I218" i="12"/>
  <c r="J218" i="12"/>
  <c r="K218" i="12"/>
  <c r="L218" i="12"/>
  <c r="M218" i="12"/>
  <c r="N218" i="12"/>
  <c r="O218" i="12"/>
  <c r="P218" i="12"/>
  <c r="Q218" i="12"/>
  <c r="R218" i="12"/>
  <c r="S218" i="12"/>
  <c r="T218" i="12"/>
  <c r="U218" i="12"/>
  <c r="V218" i="12"/>
  <c r="X218" i="12" s="1"/>
  <c r="W218" i="12"/>
  <c r="Y218" i="12"/>
  <c r="Z218" i="12"/>
  <c r="C14" i="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X16" i="12" l="1"/>
  <c r="W16" i="12"/>
  <c r="Y16" i="12"/>
  <c r="Z16" i="12"/>
  <c r="AA16" i="12"/>
  <c r="AB16" i="12"/>
  <c r="W14" i="12"/>
  <c r="X14" i="12"/>
  <c r="Y14" i="12"/>
  <c r="Z14" i="12"/>
  <c r="AA14" i="12"/>
  <c r="AB14" i="12"/>
  <c r="AB168" i="12"/>
  <c r="Y168" i="12"/>
  <c r="Z168" i="12"/>
  <c r="AA168" i="12"/>
  <c r="W157" i="12"/>
  <c r="X157" i="12"/>
  <c r="Z157" i="12"/>
  <c r="Y157" i="12"/>
  <c r="Z153" i="12"/>
  <c r="AA153" i="12"/>
  <c r="AB153" i="12"/>
  <c r="W132" i="12"/>
  <c r="X132" i="12"/>
  <c r="Y132" i="12"/>
  <c r="Z132" i="12"/>
  <c r="W87" i="12"/>
  <c r="X87" i="12"/>
  <c r="W75" i="12"/>
  <c r="Y75" i="12"/>
  <c r="Z75" i="12"/>
  <c r="AA75" i="12"/>
  <c r="AB75" i="12"/>
  <c r="AA63" i="12"/>
  <c r="Y63" i="12"/>
  <c r="Z63" i="12"/>
  <c r="AB63" i="12"/>
  <c r="X148" i="12"/>
  <c r="W42" i="12"/>
  <c r="AB42" i="12"/>
  <c r="W38" i="12"/>
  <c r="X38" i="12"/>
  <c r="Y38" i="12"/>
  <c r="Z38" i="12"/>
  <c r="AA38" i="12"/>
  <c r="AB38" i="12"/>
  <c r="AB176" i="12"/>
  <c r="W176" i="12"/>
  <c r="X176" i="12"/>
  <c r="Z176" i="12"/>
  <c r="Y176" i="12"/>
  <c r="AB217" i="12"/>
  <c r="AA216" i="12"/>
  <c r="AA217" i="12"/>
  <c r="AA212" i="12"/>
  <c r="Z199" i="12"/>
  <c r="AB194" i="12"/>
  <c r="Y184" i="12"/>
  <c r="X180" i="12"/>
  <c r="AA180" i="12"/>
  <c r="AB180" i="12"/>
  <c r="Y169" i="12"/>
  <c r="X169" i="12"/>
  <c r="Z169" i="12"/>
  <c r="AA169" i="12"/>
  <c r="AB169" i="12"/>
  <c r="X138" i="12"/>
  <c r="W126" i="12"/>
  <c r="Z126" i="12"/>
  <c r="AA126" i="12"/>
  <c r="AB126" i="12"/>
  <c r="AB60" i="12"/>
  <c r="W60" i="12"/>
  <c r="X60" i="12"/>
  <c r="Y60" i="12"/>
  <c r="Z60" i="12"/>
  <c r="AA60" i="12"/>
  <c r="AA47" i="12"/>
  <c r="AB47" i="12"/>
  <c r="Y148" i="12"/>
  <c r="Z148" i="12"/>
  <c r="AA148" i="12"/>
  <c r="AB148" i="12"/>
  <c r="W78" i="12"/>
  <c r="X78" i="12"/>
  <c r="Y78" i="12"/>
  <c r="Z78" i="12"/>
  <c r="AA78" i="12"/>
  <c r="AB78" i="12"/>
  <c r="Y214" i="12"/>
  <c r="AA214" i="12"/>
  <c r="AA187" i="12"/>
  <c r="AB187" i="12"/>
  <c r="AA218" i="12"/>
  <c r="AB218" i="12"/>
  <c r="X217" i="12"/>
  <c r="W203" i="12"/>
  <c r="Z202" i="12"/>
  <c r="AA202" i="12"/>
  <c r="AB202" i="12"/>
  <c r="Y187" i="12"/>
  <c r="W184" i="12"/>
  <c r="W167" i="12"/>
  <c r="AB167" i="12"/>
  <c r="W129" i="12"/>
  <c r="X129" i="12"/>
  <c r="Y129" i="12"/>
  <c r="Z129" i="12"/>
  <c r="W124" i="12"/>
  <c r="X124" i="12"/>
  <c r="Y124" i="12"/>
  <c r="Z124" i="12"/>
  <c r="X64" i="12"/>
  <c r="W64" i="12"/>
  <c r="Y64" i="12"/>
  <c r="Z64" i="12"/>
  <c r="AA64" i="12"/>
  <c r="AB64" i="12"/>
  <c r="X12" i="12"/>
  <c r="W12" i="12"/>
  <c r="AA12" i="12"/>
  <c r="Y194" i="12"/>
  <c r="Z194" i="12"/>
  <c r="AA194" i="12"/>
  <c r="Y188" i="12"/>
  <c r="X187" i="12"/>
  <c r="W175" i="12"/>
  <c r="Z175" i="12"/>
  <c r="AA175" i="12"/>
  <c r="AB175" i="12"/>
  <c r="W170" i="12"/>
  <c r="X170" i="12"/>
  <c r="Y170" i="12"/>
  <c r="Z170" i="12"/>
  <c r="Y153" i="12"/>
  <c r="AB152" i="12"/>
  <c r="X121" i="12"/>
  <c r="Y121" i="12"/>
  <c r="Z121" i="12"/>
  <c r="AA121" i="12"/>
  <c r="X104" i="12"/>
  <c r="AB104" i="12"/>
  <c r="W102" i="12"/>
  <c r="X102" i="12"/>
  <c r="Y102" i="12"/>
  <c r="Z102" i="12"/>
  <c r="AA102" i="12"/>
  <c r="AB102" i="12"/>
  <c r="Z74" i="12"/>
  <c r="AA74" i="12"/>
  <c r="AB74" i="12"/>
  <c r="X70" i="12"/>
  <c r="Y70" i="12"/>
  <c r="Z70" i="12"/>
  <c r="AA70" i="12"/>
  <c r="AB70" i="12"/>
  <c r="X37" i="12"/>
  <c r="AA37" i="12"/>
  <c r="AB37" i="12"/>
  <c r="Z187" i="12"/>
  <c r="W214" i="12"/>
  <c r="W213" i="12"/>
  <c r="Z213" i="12"/>
  <c r="AA213" i="12"/>
  <c r="AB213" i="12"/>
  <c r="AA195" i="12"/>
  <c r="W195" i="12"/>
  <c r="X195" i="12"/>
  <c r="Y195" i="12"/>
  <c r="W188" i="12"/>
  <c r="W187" i="12"/>
  <c r="AA176" i="12"/>
  <c r="X168" i="12"/>
  <c r="AB157" i="12"/>
  <c r="X153" i="12"/>
  <c r="Y146" i="12"/>
  <c r="AB132" i="12"/>
  <c r="W116" i="12"/>
  <c r="X116" i="12"/>
  <c r="Y116" i="12"/>
  <c r="Z116" i="12"/>
  <c r="W59" i="12"/>
  <c r="Z59" i="12"/>
  <c r="AA59" i="12"/>
  <c r="AB59" i="12"/>
  <c r="X20" i="12"/>
  <c r="W20" i="12"/>
  <c r="AA20" i="12"/>
  <c r="W49" i="12"/>
  <c r="Z48" i="12"/>
  <c r="W46" i="12"/>
  <c r="Z43" i="12"/>
  <c r="W34" i="12"/>
  <c r="W24" i="12"/>
  <c r="W22" i="12"/>
  <c r="X21" i="12"/>
  <c r="AA10" i="12"/>
  <c r="X9" i="12"/>
  <c r="Y8" i="12"/>
  <c r="AB97" i="12"/>
  <c r="AB40" i="12"/>
  <c r="AB18" i="12"/>
  <c r="Y10" i="12"/>
  <c r="W8" i="12"/>
  <c r="Y191" i="12"/>
  <c r="Y190" i="12"/>
  <c r="X186" i="12"/>
  <c r="X178" i="12"/>
  <c r="X177" i="12"/>
  <c r="Y172" i="12"/>
  <c r="X140" i="12"/>
  <c r="Z135" i="12"/>
  <c r="Z134" i="12"/>
  <c r="AA123" i="12"/>
  <c r="X122" i="12"/>
  <c r="AB101" i="12"/>
  <c r="AA97" i="12"/>
  <c r="W90" i="12"/>
  <c r="AB86" i="12"/>
  <c r="X79" i="12"/>
  <c r="Y71" i="12"/>
  <c r="X52" i="12"/>
  <c r="AA40" i="12"/>
  <c r="W32" i="12"/>
  <c r="X29" i="12"/>
  <c r="AA18" i="12"/>
  <c r="AB17" i="12"/>
  <c r="X191" i="12"/>
  <c r="X190" i="12"/>
  <c r="W177" i="12"/>
  <c r="W172" i="12"/>
  <c r="AB137" i="12"/>
  <c r="X135" i="12"/>
  <c r="Y134" i="12"/>
  <c r="AB120" i="12"/>
  <c r="AB105" i="12"/>
  <c r="AA101" i="12"/>
  <c r="Z97" i="12"/>
  <c r="AA86" i="12"/>
  <c r="W79" i="12"/>
  <c r="X71" i="12"/>
  <c r="X69" i="12"/>
  <c r="W52" i="12"/>
  <c r="AB49" i="12"/>
  <c r="AB46" i="12"/>
  <c r="Z40" i="12"/>
  <c r="Z39" i="12"/>
  <c r="AB22" i="12"/>
  <c r="Y18" i="12"/>
  <c r="Z17" i="12"/>
  <c r="AB145" i="12"/>
  <c r="Z101" i="12"/>
  <c r="Y97" i="12"/>
  <c r="AB82" i="12"/>
  <c r="W69" i="12"/>
  <c r="X65" i="12"/>
  <c r="AB58" i="12"/>
  <c r="W41" i="12"/>
  <c r="Y40" i="12"/>
  <c r="W18" i="12"/>
  <c r="X17" i="12"/>
  <c r="Z15" i="12"/>
  <c r="W65" i="12"/>
  <c r="W40" i="12"/>
  <c r="W17" i="12"/>
  <c r="AB200" i="12"/>
  <c r="X200" i="12"/>
  <c r="Y200" i="12"/>
  <c r="Z200" i="12"/>
  <c r="AA200" i="12"/>
  <c r="X189" i="12"/>
  <c r="Y189" i="12"/>
  <c r="Z189" i="12"/>
  <c r="AA189" i="12"/>
  <c r="X181" i="12"/>
  <c r="Y181" i="12"/>
  <c r="Z181" i="12"/>
  <c r="AA181" i="12"/>
  <c r="AB181" i="12"/>
  <c r="AB216" i="12"/>
  <c r="W216" i="12"/>
  <c r="X216" i="12"/>
  <c r="W215" i="12"/>
  <c r="Z215" i="12"/>
  <c r="AA215" i="12"/>
  <c r="Z214" i="12"/>
  <c r="AB214" i="12"/>
  <c r="Y193" i="12"/>
  <c r="X193" i="12"/>
  <c r="Z193" i="12"/>
  <c r="AA193" i="12"/>
  <c r="AB193" i="12"/>
  <c r="W150" i="12"/>
  <c r="X150" i="12"/>
  <c r="AA150" i="12"/>
  <c r="Y150" i="12"/>
  <c r="Z150" i="12"/>
  <c r="AB150" i="12"/>
  <c r="AA208" i="12"/>
  <c r="X204" i="12"/>
  <c r="Y204" i="12"/>
  <c r="Z204" i="12"/>
  <c r="AA204" i="12"/>
  <c r="AB204" i="12"/>
  <c r="AA203" i="12"/>
  <c r="Z203" i="12"/>
  <c r="AB203" i="12"/>
  <c r="Y185" i="12"/>
  <c r="Z185" i="12"/>
  <c r="AA185" i="12"/>
  <c r="AB185" i="12"/>
  <c r="W197" i="12"/>
  <c r="X197" i="12"/>
  <c r="Y197" i="12"/>
  <c r="Z197" i="12"/>
  <c r="X212" i="12"/>
  <c r="Y212" i="12"/>
  <c r="Z212" i="12"/>
  <c r="AA211" i="12"/>
  <c r="Z211" i="12"/>
  <c r="AB211" i="12"/>
  <c r="AB209" i="12"/>
  <c r="Z208" i="12"/>
  <c r="W207" i="12"/>
  <c r="Z207" i="12"/>
  <c r="AA207" i="12"/>
  <c r="AB207" i="12"/>
  <c r="Z206" i="12"/>
  <c r="AB206" i="12"/>
  <c r="Y201" i="12"/>
  <c r="W201" i="12"/>
  <c r="X201" i="12"/>
  <c r="Z201" i="12"/>
  <c r="AA201" i="12"/>
  <c r="AA209" i="12"/>
  <c r="Y196" i="12"/>
  <c r="Z158" i="12"/>
  <c r="W158" i="12"/>
  <c r="X158" i="12"/>
  <c r="Y158" i="12"/>
  <c r="AA158" i="12"/>
  <c r="AB158" i="12"/>
  <c r="AB151" i="12"/>
  <c r="X151" i="12"/>
  <c r="Z151" i="12"/>
  <c r="W151" i="12"/>
  <c r="Y151" i="12"/>
  <c r="AA151" i="12"/>
  <c r="AB208" i="12"/>
  <c r="X208" i="12"/>
  <c r="Y208" i="12"/>
  <c r="Y209" i="12"/>
  <c r="W209" i="12"/>
  <c r="X209" i="12"/>
  <c r="AB197" i="12"/>
  <c r="X196" i="12"/>
  <c r="Z196" i="12"/>
  <c r="AA196" i="12"/>
  <c r="AB196" i="12"/>
  <c r="AB189" i="12"/>
  <c r="Z149" i="12"/>
  <c r="AA149" i="12"/>
  <c r="AB149" i="12"/>
  <c r="W149" i="12"/>
  <c r="X149" i="12"/>
  <c r="Y149" i="12"/>
  <c r="Z216" i="12"/>
  <c r="Y215" i="12"/>
  <c r="X214" i="12"/>
  <c r="Y203" i="12"/>
  <c r="W200" i="12"/>
  <c r="W199" i="12"/>
  <c r="AA199" i="12"/>
  <c r="AB199" i="12"/>
  <c r="AA197" i="12"/>
  <c r="AB192" i="12"/>
  <c r="Y192" i="12"/>
  <c r="Z192" i="12"/>
  <c r="AA192" i="12"/>
  <c r="W189" i="12"/>
  <c r="X188" i="12"/>
  <c r="AA188" i="12"/>
  <c r="AB188" i="12"/>
  <c r="W181" i="12"/>
  <c r="AB174" i="12"/>
  <c r="Z171" i="12"/>
  <c r="AA167" i="12"/>
  <c r="AB163" i="12"/>
  <c r="AB159" i="12"/>
  <c r="AA156" i="12"/>
  <c r="Y152" i="12"/>
  <c r="Z152" i="12"/>
  <c r="W152" i="12"/>
  <c r="AA152" i="12"/>
  <c r="AA127" i="12"/>
  <c r="AB127" i="12"/>
  <c r="W127" i="12"/>
  <c r="Y127" i="12"/>
  <c r="Z127" i="12"/>
  <c r="W115" i="12"/>
  <c r="X115" i="12"/>
  <c r="Y115" i="12"/>
  <c r="AA115" i="12"/>
  <c r="AB115" i="12"/>
  <c r="Y182" i="12"/>
  <c r="AA174" i="12"/>
  <c r="Y171" i="12"/>
  <c r="Z167" i="12"/>
  <c r="AB166" i="12"/>
  <c r="Z163" i="12"/>
  <c r="AA159" i="12"/>
  <c r="Z156" i="12"/>
  <c r="AB155" i="12"/>
  <c r="W217" i="12"/>
  <c r="X205" i="12"/>
  <c r="W190" i="12"/>
  <c r="X182" i="12"/>
  <c r="W179" i="12"/>
  <c r="X175" i="12"/>
  <c r="Y174" i="12"/>
  <c r="AB173" i="12"/>
  <c r="X171" i="12"/>
  <c r="Y167" i="12"/>
  <c r="AA166" i="12"/>
  <c r="W164" i="12"/>
  <c r="Y163" i="12"/>
  <c r="W160" i="12"/>
  <c r="Z159" i="12"/>
  <c r="Y156" i="12"/>
  <c r="Z155" i="12"/>
  <c r="Z154" i="12"/>
  <c r="X96" i="12"/>
  <c r="W96" i="12"/>
  <c r="Y96" i="12"/>
  <c r="Z96" i="12"/>
  <c r="AA96" i="12"/>
  <c r="AB96" i="12"/>
  <c r="AA184" i="12"/>
  <c r="W182" i="12"/>
  <c r="AB177" i="12"/>
  <c r="X174" i="12"/>
  <c r="W171" i="12"/>
  <c r="X167" i="12"/>
  <c r="Y166" i="12"/>
  <c r="X163" i="12"/>
  <c r="Y159" i="12"/>
  <c r="W156" i="12"/>
  <c r="Y154" i="12"/>
  <c r="AA135" i="12"/>
  <c r="AB135" i="12"/>
  <c r="Y135" i="12"/>
  <c r="Y133" i="12"/>
  <c r="Z133" i="12"/>
  <c r="AA133" i="12"/>
  <c r="X128" i="12"/>
  <c r="Y128" i="12"/>
  <c r="Z128" i="12"/>
  <c r="W128" i="12"/>
  <c r="AB128" i="12"/>
  <c r="Z184" i="12"/>
  <c r="W174" i="12"/>
  <c r="X166" i="12"/>
  <c r="W163" i="12"/>
  <c r="X159" i="12"/>
  <c r="X154" i="12"/>
  <c r="Y144" i="12"/>
  <c r="Z144" i="12"/>
  <c r="AA144" i="12"/>
  <c r="AB143" i="12"/>
  <c r="Z143" i="12"/>
  <c r="X136" i="12"/>
  <c r="Y136" i="12"/>
  <c r="Z136" i="12"/>
  <c r="AB136" i="12"/>
  <c r="W166" i="12"/>
  <c r="X155" i="12"/>
  <c r="AA155" i="12"/>
  <c r="W139" i="12"/>
  <c r="X139" i="12"/>
  <c r="Y139" i="12"/>
  <c r="Z139" i="12"/>
  <c r="AB139" i="12"/>
  <c r="AA154" i="12"/>
  <c r="AB154" i="12"/>
  <c r="Y125" i="12"/>
  <c r="Z125" i="12"/>
  <c r="AA125" i="12"/>
  <c r="X125" i="12"/>
  <c r="AB125" i="12"/>
  <c r="Z114" i="12"/>
  <c r="AA114" i="12"/>
  <c r="AB114" i="12"/>
  <c r="X114" i="12"/>
  <c r="Y114" i="12"/>
  <c r="Z98" i="12"/>
  <c r="AA98" i="12"/>
  <c r="AB98" i="12"/>
  <c r="X88" i="12"/>
  <c r="Y88" i="12"/>
  <c r="Z88" i="12"/>
  <c r="AA88" i="12"/>
  <c r="AB88" i="12"/>
  <c r="AA87" i="12"/>
  <c r="Z87" i="12"/>
  <c r="AB87" i="12"/>
  <c r="AA35" i="12"/>
  <c r="W35" i="12"/>
  <c r="X35" i="12"/>
  <c r="Y35" i="12"/>
  <c r="Z35" i="12"/>
  <c r="AB35" i="12"/>
  <c r="W123" i="12"/>
  <c r="X123" i="12"/>
  <c r="Y123" i="12"/>
  <c r="Z122" i="12"/>
  <c r="AA122" i="12"/>
  <c r="AB122" i="12"/>
  <c r="W99" i="12"/>
  <c r="Y99" i="12"/>
  <c r="Z99" i="12"/>
  <c r="AA99" i="12"/>
  <c r="AB99" i="12"/>
  <c r="Y85" i="12"/>
  <c r="W85" i="12"/>
  <c r="X85" i="12"/>
  <c r="Z85" i="12"/>
  <c r="AA85" i="12"/>
  <c r="W57" i="12"/>
  <c r="X57" i="12"/>
  <c r="Y57" i="12"/>
  <c r="Z57" i="12"/>
  <c r="AA57" i="12"/>
  <c r="AB57" i="12"/>
  <c r="W142" i="12"/>
  <c r="X142" i="12"/>
  <c r="AA120" i="12"/>
  <c r="X119" i="12"/>
  <c r="X112" i="12"/>
  <c r="Y112" i="12"/>
  <c r="Z112" i="12"/>
  <c r="AA111" i="12"/>
  <c r="AB111" i="12"/>
  <c r="X106" i="12"/>
  <c r="W91" i="12"/>
  <c r="Z91" i="12"/>
  <c r="AA91" i="12"/>
  <c r="AB91" i="12"/>
  <c r="Y80" i="12"/>
  <c r="X76" i="12"/>
  <c r="AB73" i="12"/>
  <c r="AB68" i="12"/>
  <c r="W68" i="12"/>
  <c r="Y68" i="12"/>
  <c r="Z68" i="12"/>
  <c r="AA68" i="12"/>
  <c r="Z141" i="12"/>
  <c r="AA141" i="12"/>
  <c r="W131" i="12"/>
  <c r="X131" i="12"/>
  <c r="Y131" i="12"/>
  <c r="Z130" i="12"/>
  <c r="AA130" i="12"/>
  <c r="AB130" i="12"/>
  <c r="Y109" i="12"/>
  <c r="Z109" i="12"/>
  <c r="AA109" i="12"/>
  <c r="AA103" i="12"/>
  <c r="X103" i="12"/>
  <c r="Y103" i="12"/>
  <c r="Z103" i="12"/>
  <c r="AB103" i="12"/>
  <c r="X72" i="12"/>
  <c r="AA72" i="12"/>
  <c r="AB72" i="12"/>
  <c r="X36" i="12"/>
  <c r="Z36" i="12"/>
  <c r="AB36" i="12"/>
  <c r="W36" i="12"/>
  <c r="Y36" i="12"/>
  <c r="AA36" i="12"/>
  <c r="X120" i="12"/>
  <c r="Y120" i="12"/>
  <c r="Z120" i="12"/>
  <c r="AA119" i="12"/>
  <c r="AB119" i="12"/>
  <c r="Y106" i="12"/>
  <c r="Z106" i="12"/>
  <c r="AA106" i="12"/>
  <c r="AB106" i="12"/>
  <c r="AB92" i="12"/>
  <c r="W92" i="12"/>
  <c r="X92" i="12"/>
  <c r="Y92" i="12"/>
  <c r="Z92" i="12"/>
  <c r="AB81" i="12"/>
  <c r="X80" i="12"/>
  <c r="Z80" i="12"/>
  <c r="AA80" i="12"/>
  <c r="AB80" i="12"/>
  <c r="AB76" i="12"/>
  <c r="Y76" i="12"/>
  <c r="Z76" i="12"/>
  <c r="AA76" i="12"/>
  <c r="X73" i="12"/>
  <c r="Y73" i="12"/>
  <c r="Z73" i="12"/>
  <c r="AA73" i="12"/>
  <c r="X147" i="12"/>
  <c r="Y147" i="12"/>
  <c r="AA146" i="12"/>
  <c r="AB146" i="12"/>
  <c r="Z138" i="12"/>
  <c r="AA138" i="12"/>
  <c r="AB138" i="12"/>
  <c r="Y117" i="12"/>
  <c r="Z117" i="12"/>
  <c r="AA117" i="12"/>
  <c r="Y98" i="12"/>
  <c r="Y87" i="12"/>
  <c r="W83" i="12"/>
  <c r="AA83" i="12"/>
  <c r="AB83" i="12"/>
  <c r="X98" i="12"/>
  <c r="AA95" i="12"/>
  <c r="Y95" i="12"/>
  <c r="Z95" i="12"/>
  <c r="AB95" i="12"/>
  <c r="AB84" i="12"/>
  <c r="X84" i="12"/>
  <c r="Y84" i="12"/>
  <c r="Z84" i="12"/>
  <c r="AA84" i="12"/>
  <c r="W81" i="12"/>
  <c r="X81" i="12"/>
  <c r="Y81" i="12"/>
  <c r="Z81" i="12"/>
  <c r="Y77" i="12"/>
  <c r="X77" i="12"/>
  <c r="Z77" i="12"/>
  <c r="AA77" i="12"/>
  <c r="AB77" i="12"/>
  <c r="Y61" i="12"/>
  <c r="W61" i="12"/>
  <c r="X61" i="12"/>
  <c r="Z61" i="12"/>
  <c r="AA61" i="12"/>
  <c r="AB61" i="12"/>
  <c r="X134" i="12"/>
  <c r="X126" i="12"/>
  <c r="X118" i="12"/>
  <c r="X110" i="12"/>
  <c r="Y107" i="12"/>
  <c r="Z104" i="12"/>
  <c r="X101" i="12"/>
  <c r="Y100" i="12"/>
  <c r="X97" i="12"/>
  <c r="Z93" i="12"/>
  <c r="Y89" i="12"/>
  <c r="X74" i="12"/>
  <c r="W71" i="12"/>
  <c r="X67" i="12"/>
  <c r="Y66" i="12"/>
  <c r="AB65" i="12"/>
  <c r="X63" i="12"/>
  <c r="Y59" i="12"/>
  <c r="AA58" i="12"/>
  <c r="W56" i="12"/>
  <c r="Y55" i="12"/>
  <c r="Z51" i="12"/>
  <c r="AB50" i="12"/>
  <c r="Y48" i="12"/>
  <c r="Z47" i="12"/>
  <c r="W45" i="12"/>
  <c r="Y45" i="12"/>
  <c r="Z44" i="12"/>
  <c r="AB44" i="12"/>
  <c r="Y43" i="12"/>
  <c r="AA42" i="12"/>
  <c r="AB41" i="12"/>
  <c r="W37" i="12"/>
  <c r="Y37" i="12"/>
  <c r="Z37" i="12"/>
  <c r="W31" i="12"/>
  <c r="X31" i="12"/>
  <c r="Y31" i="12"/>
  <c r="AA31" i="12"/>
  <c r="AB31" i="12"/>
  <c r="X107" i="12"/>
  <c r="Y104" i="12"/>
  <c r="W101" i="12"/>
  <c r="X100" i="12"/>
  <c r="X93" i="12"/>
  <c r="X89" i="12"/>
  <c r="W74" i="12"/>
  <c r="AB69" i="12"/>
  <c r="X66" i="12"/>
  <c r="AA65" i="12"/>
  <c r="W63" i="12"/>
  <c r="X59" i="12"/>
  <c r="Y58" i="12"/>
  <c r="X55" i="12"/>
  <c r="Y51" i="12"/>
  <c r="AA50" i="12"/>
  <c r="W48" i="12"/>
  <c r="Y47" i="12"/>
  <c r="X43" i="12"/>
  <c r="Y42" i="12"/>
  <c r="Z41" i="12"/>
  <c r="W104" i="12"/>
  <c r="W100" i="12"/>
  <c r="W93" i="12"/>
  <c r="AA69" i="12"/>
  <c r="W66" i="12"/>
  <c r="Z65" i="12"/>
  <c r="X58" i="12"/>
  <c r="W55" i="12"/>
  <c r="X51" i="12"/>
  <c r="Y50" i="12"/>
  <c r="X47" i="12"/>
  <c r="Y41" i="12"/>
  <c r="Z69" i="12"/>
  <c r="W58" i="12"/>
  <c r="X50" i="12"/>
  <c r="W47" i="12"/>
  <c r="X42" i="12"/>
  <c r="Z42" i="12"/>
  <c r="X41" i="12"/>
  <c r="Y11" i="12"/>
  <c r="Z11" i="12"/>
  <c r="AA11" i="12"/>
  <c r="AB11" i="12"/>
  <c r="W11" i="12"/>
  <c r="X11" i="12"/>
  <c r="W50" i="12"/>
  <c r="Y19" i="12"/>
  <c r="AA19" i="12"/>
  <c r="AB19" i="12"/>
  <c r="W19" i="12"/>
  <c r="X19" i="12"/>
  <c r="W39" i="12"/>
  <c r="Y39" i="12"/>
  <c r="AA39" i="12"/>
  <c r="AB39" i="12"/>
  <c r="Y27" i="12"/>
  <c r="AA27" i="12"/>
  <c r="AB27" i="12"/>
  <c r="W27" i="12"/>
  <c r="X27" i="12"/>
  <c r="W23" i="12"/>
  <c r="X23" i="12"/>
  <c r="Y23" i="12"/>
  <c r="AA23" i="12"/>
  <c r="AB23" i="12"/>
  <c r="Z29" i="12"/>
  <c r="Z21" i="12"/>
  <c r="AB15" i="12"/>
  <c r="Z34" i="12"/>
  <c r="Y29" i="12"/>
  <c r="AB28" i="12"/>
  <c r="Z26" i="12"/>
  <c r="Y21" i="12"/>
  <c r="AB20" i="12"/>
  <c r="Z18" i="12"/>
  <c r="AA15" i="12"/>
  <c r="AB12" i="12"/>
  <c r="Z10" i="12"/>
  <c r="AA33" i="12"/>
  <c r="Z28" i="12"/>
  <c r="AA25" i="12"/>
  <c r="Z20" i="12"/>
  <c r="AA17" i="12"/>
  <c r="Y15" i="12"/>
  <c r="Z12" i="12"/>
  <c r="X10" i="12"/>
  <c r="AA9" i="12"/>
  <c r="Y28" i="12"/>
  <c r="Z25" i="12"/>
  <c r="Y20" i="12"/>
  <c r="X15" i="12"/>
  <c r="Y12" i="12"/>
  <c r="Z9" i="12"/>
  <c r="Y9" i="12"/>
  <c r="C10" i="1"/>
  <c r="C11" i="1" s="1"/>
  <c r="C12" i="1" s="1"/>
  <c r="C13" i="1" s="1"/>
  <c r="J23" i="14" l="1"/>
  <c r="J24" i="14"/>
  <c r="G23" i="14"/>
  <c r="G24" i="14"/>
  <c r="F23" i="14"/>
  <c r="F24" i="14"/>
  <c r="H7" i="12"/>
  <c r="I7" i="12" s="1"/>
  <c r="B199" i="14"/>
  <c r="R159" i="14" l="1"/>
  <c r="J159" i="14"/>
  <c r="G159" i="14"/>
  <c r="F159" i="14"/>
  <c r="B159" i="14"/>
  <c r="J81" i="14"/>
  <c r="J82" i="14"/>
  <c r="J83" i="14"/>
  <c r="J84" i="14"/>
  <c r="J85" i="14"/>
  <c r="J86" i="14"/>
  <c r="J87" i="14"/>
  <c r="J88" i="14"/>
  <c r="R252" i="14" l="1"/>
  <c r="R251" i="14"/>
  <c r="R250" i="14"/>
  <c r="R249" i="14"/>
  <c r="R248" i="14"/>
  <c r="R247" i="14"/>
  <c r="R246" i="14"/>
  <c r="R245" i="14"/>
  <c r="J252" i="14"/>
  <c r="J251" i="14"/>
  <c r="J250" i="14"/>
  <c r="J249" i="14"/>
  <c r="J248" i="14"/>
  <c r="J247" i="14"/>
  <c r="J246" i="14"/>
  <c r="J245" i="14"/>
  <c r="G252" i="14"/>
  <c r="F252" i="14"/>
  <c r="G251" i="14"/>
  <c r="F251" i="14"/>
  <c r="G250" i="14"/>
  <c r="F250" i="14"/>
  <c r="G249" i="14"/>
  <c r="F249" i="14"/>
  <c r="G248" i="14"/>
  <c r="F248" i="14"/>
  <c r="G247" i="14"/>
  <c r="F247" i="14"/>
  <c r="G246" i="14"/>
  <c r="F246" i="14"/>
  <c r="G245" i="14"/>
  <c r="F245" i="14"/>
  <c r="B252" i="14"/>
  <c r="B251" i="14"/>
  <c r="B250" i="14"/>
  <c r="B249" i="14"/>
  <c r="B248" i="14"/>
  <c r="B247" i="14"/>
  <c r="B246" i="14"/>
  <c r="B245" i="14"/>
  <c r="R243" i="14"/>
  <c r="R242" i="14"/>
  <c r="R241" i="14"/>
  <c r="R240" i="14"/>
  <c r="R239" i="14"/>
  <c r="R238" i="14"/>
  <c r="R237" i="14"/>
  <c r="J243" i="14"/>
  <c r="J242" i="14"/>
  <c r="J241" i="14"/>
  <c r="J240" i="14"/>
  <c r="J239" i="14"/>
  <c r="J238" i="14"/>
  <c r="J237" i="14"/>
  <c r="G243" i="14"/>
  <c r="F243" i="14"/>
  <c r="G242" i="14"/>
  <c r="F242" i="14"/>
  <c r="G241" i="14"/>
  <c r="F241" i="14"/>
  <c r="G240" i="14"/>
  <c r="F240" i="14"/>
  <c r="G239" i="14"/>
  <c r="F239" i="14"/>
  <c r="G238" i="14"/>
  <c r="F238" i="14"/>
  <c r="G237" i="14"/>
  <c r="F237" i="14"/>
  <c r="B243" i="14"/>
  <c r="B242" i="14"/>
  <c r="B241" i="14"/>
  <c r="B240" i="14"/>
  <c r="B239" i="14"/>
  <c r="B238" i="14"/>
  <c r="B237" i="14"/>
  <c r="R235" i="14"/>
  <c r="R234" i="14"/>
  <c r="R233" i="14"/>
  <c r="R232" i="14"/>
  <c r="J235" i="14"/>
  <c r="J234" i="14"/>
  <c r="J233" i="14"/>
  <c r="J232" i="14"/>
  <c r="G235" i="14"/>
  <c r="F235" i="14"/>
  <c r="G234" i="14"/>
  <c r="F234" i="14"/>
  <c r="G233" i="14"/>
  <c r="F233" i="14"/>
  <c r="G232" i="14"/>
  <c r="F232" i="14"/>
  <c r="B235" i="14"/>
  <c r="B234" i="14"/>
  <c r="B233" i="14"/>
  <c r="B232" i="14"/>
  <c r="R230" i="14"/>
  <c r="R229" i="14"/>
  <c r="J230" i="14"/>
  <c r="J229" i="14"/>
  <c r="G230" i="14"/>
  <c r="F230" i="14"/>
  <c r="G229" i="14"/>
  <c r="F229" i="14"/>
  <c r="B230" i="14"/>
  <c r="B229" i="14"/>
  <c r="R227" i="14"/>
  <c r="R226" i="14"/>
  <c r="R225" i="14"/>
  <c r="J227" i="14"/>
  <c r="J226" i="14"/>
  <c r="J225" i="14"/>
  <c r="G227" i="14"/>
  <c r="F227" i="14"/>
  <c r="G226" i="14"/>
  <c r="F226" i="14"/>
  <c r="G225" i="14"/>
  <c r="F225" i="14"/>
  <c r="B227" i="14"/>
  <c r="B226" i="14"/>
  <c r="B225" i="14"/>
  <c r="R223" i="14"/>
  <c r="R222" i="14"/>
  <c r="R221" i="14"/>
  <c r="R220" i="14"/>
  <c r="R219" i="14"/>
  <c r="R218" i="14"/>
  <c r="R217" i="14"/>
  <c r="J223" i="14"/>
  <c r="J222" i="14"/>
  <c r="J221" i="14"/>
  <c r="J220" i="14"/>
  <c r="J219" i="14"/>
  <c r="J218" i="14"/>
  <c r="J217" i="14"/>
  <c r="G223" i="14"/>
  <c r="F223" i="14"/>
  <c r="G222" i="14"/>
  <c r="F222" i="14"/>
  <c r="G221" i="14"/>
  <c r="F221" i="14"/>
  <c r="G220" i="14"/>
  <c r="F220" i="14"/>
  <c r="G219" i="14"/>
  <c r="F219" i="14"/>
  <c r="G218" i="14"/>
  <c r="F218" i="14"/>
  <c r="G217" i="14"/>
  <c r="F217" i="14"/>
  <c r="B223" i="14"/>
  <c r="B222" i="14"/>
  <c r="B221" i="14"/>
  <c r="B220" i="14"/>
  <c r="B219" i="14"/>
  <c r="B218" i="14"/>
  <c r="B217" i="14"/>
  <c r="R215" i="14"/>
  <c r="R214" i="14"/>
  <c r="R213" i="14"/>
  <c r="J215" i="14"/>
  <c r="J214" i="14"/>
  <c r="J213" i="14"/>
  <c r="G215" i="14"/>
  <c r="G214" i="14"/>
  <c r="G213" i="14"/>
  <c r="F215" i="14"/>
  <c r="F214" i="14"/>
  <c r="F213" i="14"/>
  <c r="B215" i="14"/>
  <c r="B214" i="14"/>
  <c r="B213" i="14"/>
  <c r="B140" i="14"/>
  <c r="B141" i="14"/>
  <c r="B142" i="14"/>
  <c r="B143" i="14"/>
  <c r="B145" i="14"/>
  <c r="B146" i="14"/>
  <c r="B147" i="14"/>
  <c r="B149" i="14"/>
  <c r="B150" i="14"/>
  <c r="B151" i="14"/>
  <c r="B152" i="14"/>
  <c r="B153" i="14"/>
  <c r="B154" i="14"/>
  <c r="B155" i="14"/>
  <c r="B156" i="14"/>
  <c r="B157" i="14"/>
  <c r="B158" i="14"/>
  <c r="B161" i="14"/>
  <c r="B162" i="14"/>
  <c r="B163" i="14"/>
  <c r="B164" i="14"/>
  <c r="B165" i="14"/>
  <c r="B166" i="14"/>
  <c r="B167" i="14"/>
  <c r="B168" i="14"/>
  <c r="B169" i="14"/>
  <c r="B170" i="14"/>
  <c r="B171" i="14"/>
  <c r="B172" i="14"/>
  <c r="B173" i="14"/>
  <c r="B174" i="14"/>
  <c r="B175" i="14"/>
  <c r="B176" i="14"/>
  <c r="B177" i="14"/>
  <c r="B178" i="14"/>
  <c r="B179" i="14"/>
  <c r="B180" i="14"/>
  <c r="B182" i="14"/>
  <c r="B183" i="14"/>
  <c r="B184" i="14"/>
  <c r="B185" i="14"/>
  <c r="B186" i="14"/>
  <c r="B187" i="14"/>
  <c r="B188" i="14"/>
  <c r="B190" i="14"/>
  <c r="B191" i="14"/>
  <c r="B192" i="14"/>
  <c r="B193" i="14"/>
  <c r="B194" i="14"/>
  <c r="B196" i="14"/>
  <c r="B197" i="14"/>
  <c r="B198" i="14"/>
  <c r="B200" i="14"/>
  <c r="B201" i="14"/>
  <c r="B203" i="14"/>
  <c r="B204" i="14"/>
  <c r="B205" i="14"/>
  <c r="B206" i="14"/>
  <c r="B207" i="14"/>
  <c r="B208" i="14"/>
  <c r="B209" i="14"/>
  <c r="B210" i="14"/>
  <c r="B211" i="14"/>
  <c r="B254" i="14"/>
  <c r="B255" i="14"/>
  <c r="B256" i="14"/>
  <c r="B257" i="14"/>
  <c r="B258" i="14"/>
  <c r="B260" i="14"/>
  <c r="B261" i="14"/>
  <c r="B262" i="14"/>
  <c r="B263" i="14"/>
  <c r="B265" i="14"/>
  <c r="B266" i="14"/>
  <c r="B267" i="14"/>
  <c r="B268" i="14"/>
  <c r="B269" i="14"/>
  <c r="B270" i="14"/>
  <c r="B272" i="14"/>
  <c r="B273" i="14"/>
  <c r="B274" i="14"/>
  <c r="B275" i="14"/>
  <c r="B276" i="14"/>
  <c r="B278" i="14"/>
  <c r="B279" i="14"/>
  <c r="B280" i="14"/>
  <c r="B281" i="14"/>
  <c r="B282" i="14"/>
  <c r="B284" i="14"/>
  <c r="B285" i="14"/>
  <c r="B286" i="14"/>
  <c r="B288" i="14"/>
  <c r="B289" i="14"/>
  <c r="B290" i="14"/>
  <c r="B291" i="14"/>
  <c r="B292" i="14"/>
  <c r="B293" i="14"/>
  <c r="B294" i="14"/>
  <c r="B295" i="14"/>
  <c r="B296" i="14"/>
  <c r="B297" i="14"/>
  <c r="B299" i="14"/>
  <c r="B300" i="14"/>
  <c r="B301"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30" i="14"/>
  <c r="B331" i="14"/>
  <c r="B333" i="14"/>
  <c r="B334" i="14"/>
  <c r="B335" i="14"/>
  <c r="B336" i="14"/>
  <c r="B337" i="14"/>
  <c r="B338" i="14"/>
  <c r="B339" i="14"/>
  <c r="B340" i="14"/>
  <c r="B341" i="14"/>
  <c r="B342" i="14"/>
  <c r="B343" i="14"/>
  <c r="B344" i="14"/>
  <c r="B346" i="14"/>
  <c r="B347" i="14"/>
  <c r="B349" i="14"/>
  <c r="B350" i="14"/>
  <c r="B351" i="14"/>
  <c r="B352" i="14"/>
  <c r="B353" i="14"/>
  <c r="B354" i="14"/>
  <c r="B355" i="14"/>
  <c r="B356" i="14"/>
  <c r="B357" i="14"/>
  <c r="B359" i="14"/>
  <c r="B360" i="14"/>
  <c r="B361" i="14"/>
  <c r="B362" i="14"/>
  <c r="B363" i="14"/>
  <c r="B364" i="14"/>
  <c r="B366" i="14"/>
  <c r="B367" i="14"/>
  <c r="B368" i="14"/>
  <c r="B369" i="14"/>
  <c r="B370" i="14"/>
  <c r="B371" i="14"/>
  <c r="B372" i="14"/>
  <c r="B373" i="14"/>
  <c r="B374" i="14"/>
  <c r="B375" i="14"/>
  <c r="B376" i="14"/>
  <c r="B377" i="14"/>
  <c r="B378" i="14"/>
  <c r="B379" i="14"/>
  <c r="B380" i="14"/>
  <c r="B381" i="14"/>
  <c r="B382" i="14"/>
  <c r="B383" i="14"/>
  <c r="B384" i="14"/>
  <c r="B385" i="14"/>
  <c r="B386" i="14"/>
  <c r="B387" i="14"/>
  <c r="B389" i="14"/>
  <c r="B390" i="14"/>
  <c r="B391" i="14"/>
  <c r="B392" i="14"/>
  <c r="B393" i="14"/>
  <c r="B394" i="14"/>
  <c r="B395" i="14"/>
  <c r="B396" i="14"/>
  <c r="B397" i="14"/>
  <c r="B398" i="14"/>
  <c r="B399" i="14"/>
  <c r="B400" i="14"/>
  <c r="B401" i="14"/>
  <c r="B402" i="14"/>
  <c r="B403" i="14"/>
  <c r="B404" i="14"/>
  <c r="B405" i="14"/>
  <c r="B406" i="14"/>
  <c r="B408" i="14"/>
  <c r="B409" i="14"/>
  <c r="B410" i="14"/>
  <c r="B411" i="14"/>
  <c r="B412" i="14"/>
  <c r="B413" i="14"/>
  <c r="B414" i="14"/>
  <c r="B415" i="14"/>
  <c r="B416" i="14"/>
  <c r="B417" i="14"/>
  <c r="B418" i="14"/>
  <c r="B419" i="14"/>
  <c r="B420" i="14"/>
  <c r="B421" i="14"/>
  <c r="B422" i="14"/>
  <c r="B423" i="14"/>
  <c r="R194" i="14"/>
  <c r="R193" i="14"/>
  <c r="R192" i="14"/>
  <c r="R191" i="14"/>
  <c r="R190" i="14"/>
  <c r="J194" i="14"/>
  <c r="J193" i="14"/>
  <c r="J192" i="14"/>
  <c r="J191" i="14"/>
  <c r="J190" i="14"/>
  <c r="G194" i="14"/>
  <c r="F194" i="14"/>
  <c r="G193" i="14"/>
  <c r="F193" i="14"/>
  <c r="G192" i="14"/>
  <c r="F192" i="14"/>
  <c r="G191" i="14"/>
  <c r="F191" i="14"/>
  <c r="G190" i="14"/>
  <c r="F190" i="14"/>
  <c r="J188" i="14"/>
  <c r="J187" i="14"/>
  <c r="J186" i="14"/>
  <c r="J185" i="14"/>
  <c r="J184" i="14"/>
  <c r="J183" i="14"/>
  <c r="R188" i="14"/>
  <c r="R187" i="14"/>
  <c r="R186" i="14"/>
  <c r="R185" i="14"/>
  <c r="R184" i="14"/>
  <c r="R183" i="14"/>
  <c r="F183" i="14"/>
  <c r="G183" i="14"/>
  <c r="F184" i="14"/>
  <c r="G184" i="14"/>
  <c r="F185" i="14"/>
  <c r="G185" i="14"/>
  <c r="F186" i="14"/>
  <c r="G186" i="14"/>
  <c r="F187" i="14"/>
  <c r="G187" i="14"/>
  <c r="F188" i="14"/>
  <c r="G188" i="14"/>
  <c r="F179" i="14"/>
  <c r="F174" i="14"/>
  <c r="F173" i="14"/>
  <c r="R179" i="14"/>
  <c r="O179" i="14"/>
  <c r="J179" i="14"/>
  <c r="G179" i="14"/>
  <c r="R178" i="14"/>
  <c r="O178" i="14"/>
  <c r="J178" i="14"/>
  <c r="G178" i="14"/>
  <c r="F178" i="14"/>
  <c r="R177" i="14"/>
  <c r="O177" i="14"/>
  <c r="J177" i="14"/>
  <c r="G177" i="14"/>
  <c r="F177" i="14"/>
  <c r="R176" i="14"/>
  <c r="O176" i="14"/>
  <c r="J176" i="14"/>
  <c r="G176" i="14"/>
  <c r="F176" i="14"/>
  <c r="R175" i="14"/>
  <c r="O175" i="14"/>
  <c r="J175" i="14"/>
  <c r="G175" i="14"/>
  <c r="F175" i="14"/>
  <c r="R174" i="14"/>
  <c r="O174" i="14"/>
  <c r="J174" i="14"/>
  <c r="G174" i="14"/>
  <c r="R173" i="14"/>
  <c r="O173" i="14"/>
  <c r="J173" i="14"/>
  <c r="G173" i="14"/>
  <c r="R172" i="14"/>
  <c r="O172" i="14"/>
  <c r="J172" i="14"/>
  <c r="G172" i="14"/>
  <c r="F172" i="14"/>
  <c r="R150" i="14"/>
  <c r="R151" i="14"/>
  <c r="R152" i="14"/>
  <c r="R153" i="14"/>
  <c r="R154" i="14"/>
  <c r="R155" i="14"/>
  <c r="R156" i="14"/>
  <c r="R157" i="14"/>
  <c r="R158" i="14"/>
  <c r="R149" i="14"/>
  <c r="J158" i="14"/>
  <c r="J157" i="14"/>
  <c r="J156" i="14"/>
  <c r="J155" i="14"/>
  <c r="J154" i="14"/>
  <c r="J153" i="14"/>
  <c r="J152" i="14"/>
  <c r="J151" i="14"/>
  <c r="J150" i="14"/>
  <c r="J149" i="14"/>
  <c r="G158" i="14"/>
  <c r="F158" i="14"/>
  <c r="G157" i="14"/>
  <c r="F157" i="14"/>
  <c r="G156" i="14"/>
  <c r="F156" i="14"/>
  <c r="G155" i="14"/>
  <c r="F155" i="14"/>
  <c r="G154" i="14"/>
  <c r="F154" i="14"/>
  <c r="G153" i="14"/>
  <c r="F153" i="14"/>
  <c r="G152" i="14"/>
  <c r="F152" i="14"/>
  <c r="G151" i="14"/>
  <c r="F151" i="14"/>
  <c r="G150" i="14"/>
  <c r="F150" i="14"/>
  <c r="G149" i="14"/>
  <c r="F149" i="14"/>
  <c r="R147" i="14"/>
  <c r="R146" i="14"/>
  <c r="R145" i="14"/>
  <c r="J147" i="14"/>
  <c r="J146" i="14"/>
  <c r="J145" i="14"/>
  <c r="G147" i="14"/>
  <c r="G146" i="14"/>
  <c r="G145" i="14"/>
  <c r="F147" i="14"/>
  <c r="F146" i="14"/>
  <c r="F145" i="14"/>
  <c r="J143" i="14"/>
  <c r="J142" i="14"/>
  <c r="J141" i="14"/>
  <c r="J140" i="14"/>
  <c r="J139" i="14"/>
  <c r="R143" i="14"/>
  <c r="R142" i="14"/>
  <c r="R141" i="14"/>
  <c r="R140" i="14"/>
  <c r="R139" i="14"/>
  <c r="G143" i="14"/>
  <c r="F143" i="14"/>
  <c r="G142" i="14"/>
  <c r="F142" i="14"/>
  <c r="G141" i="14"/>
  <c r="F141" i="14"/>
  <c r="G140" i="14"/>
  <c r="F140" i="14"/>
  <c r="G139" i="14"/>
  <c r="F139" i="14"/>
  <c r="B139" i="14"/>
  <c r="R133" i="14"/>
  <c r="R134" i="14"/>
  <c r="R135" i="14"/>
  <c r="R136" i="14"/>
  <c r="R137" i="14"/>
  <c r="J133" i="14"/>
  <c r="J134" i="14"/>
  <c r="J135" i="14"/>
  <c r="J136" i="14"/>
  <c r="J137" i="14"/>
  <c r="F133" i="14"/>
  <c r="G133" i="14"/>
  <c r="F134" i="14"/>
  <c r="G134" i="14"/>
  <c r="F135" i="14"/>
  <c r="G135" i="14"/>
  <c r="F136" i="14"/>
  <c r="G136" i="14"/>
  <c r="F137" i="14"/>
  <c r="G137" i="14"/>
  <c r="B133" i="14"/>
  <c r="B134" i="14"/>
  <c r="B135" i="14"/>
  <c r="B136" i="14"/>
  <c r="B137" i="14"/>
  <c r="B130" i="14"/>
  <c r="B129" i="14"/>
  <c r="B128" i="14"/>
  <c r="B127" i="14"/>
  <c r="B126" i="14"/>
  <c r="B125" i="14"/>
  <c r="B124" i="14"/>
  <c r="B123" i="14"/>
  <c r="R130" i="14"/>
  <c r="R129" i="14"/>
  <c r="R128" i="14"/>
  <c r="R127" i="14"/>
  <c r="R126" i="14"/>
  <c r="R125" i="14"/>
  <c r="R124" i="14"/>
  <c r="R123" i="14"/>
  <c r="J130" i="14"/>
  <c r="J129" i="14"/>
  <c r="J128" i="14"/>
  <c r="J127" i="14"/>
  <c r="J126" i="14"/>
  <c r="J125" i="14"/>
  <c r="J124" i="14"/>
  <c r="J123" i="14"/>
  <c r="G130" i="14"/>
  <c r="G129" i="14"/>
  <c r="G128" i="14"/>
  <c r="G127" i="14"/>
  <c r="G126" i="14"/>
  <c r="G125" i="14"/>
  <c r="G124" i="14"/>
  <c r="G123" i="14"/>
  <c r="F130" i="14"/>
  <c r="F129" i="14"/>
  <c r="F128" i="14"/>
  <c r="F127" i="14"/>
  <c r="F126" i="14"/>
  <c r="F125" i="14"/>
  <c r="F124" i="14"/>
  <c r="F123" i="14"/>
  <c r="R112" i="14"/>
  <c r="O112" i="14"/>
  <c r="J112" i="14"/>
  <c r="G112" i="14"/>
  <c r="F112" i="14"/>
  <c r="R111" i="14"/>
  <c r="O111" i="14"/>
  <c r="J111" i="14"/>
  <c r="G111" i="14"/>
  <c r="F111" i="14"/>
  <c r="R110" i="14"/>
  <c r="O110" i="14"/>
  <c r="J110" i="14"/>
  <c r="G110" i="14"/>
  <c r="F110" i="14"/>
  <c r="R109" i="14"/>
  <c r="O109" i="14"/>
  <c r="J109" i="14"/>
  <c r="G109" i="14"/>
  <c r="F109" i="14"/>
  <c r="B110" i="14"/>
  <c r="B111" i="14"/>
  <c r="B112" i="14"/>
  <c r="B109" i="14"/>
  <c r="B91" i="14"/>
  <c r="B92" i="14"/>
  <c r="B93" i="14"/>
  <c r="B94" i="14"/>
  <c r="B95" i="14"/>
  <c r="B96" i="14"/>
  <c r="B97" i="14"/>
  <c r="B90" i="14"/>
  <c r="R50" i="14"/>
  <c r="R51" i="14"/>
  <c r="R52" i="14"/>
  <c r="R53" i="14"/>
  <c r="R54" i="14"/>
  <c r="R55" i="14"/>
  <c r="R43" i="14"/>
  <c r="R44" i="14"/>
  <c r="R45" i="14"/>
  <c r="R46" i="14"/>
  <c r="R47" i="14"/>
  <c r="R48" i="14"/>
  <c r="R49" i="14"/>
  <c r="R32" i="14"/>
  <c r="R33" i="14"/>
  <c r="R34" i="14"/>
  <c r="R35" i="14"/>
  <c r="R36" i="14"/>
  <c r="R37" i="14"/>
  <c r="R38" i="14"/>
  <c r="R39" i="14"/>
  <c r="R40" i="14"/>
  <c r="R41" i="14"/>
  <c r="R42" i="14"/>
  <c r="R57" i="14"/>
  <c r="R58" i="14"/>
  <c r="R59" i="14"/>
  <c r="R60" i="14"/>
  <c r="R61" i="14"/>
  <c r="R62" i="14"/>
  <c r="R63" i="14"/>
  <c r="R64" i="14"/>
  <c r="R65" i="14"/>
  <c r="O53" i="14"/>
  <c r="J53" i="14"/>
  <c r="G53" i="14"/>
  <c r="F53" i="14"/>
  <c r="B53" i="14"/>
  <c r="O52" i="14"/>
  <c r="J52" i="14"/>
  <c r="G52" i="14"/>
  <c r="F52" i="14"/>
  <c r="B52" i="14"/>
  <c r="O51" i="14"/>
  <c r="J51" i="14"/>
  <c r="G51" i="14"/>
  <c r="F51" i="14"/>
  <c r="B51" i="14"/>
  <c r="O50" i="14"/>
  <c r="J50" i="14"/>
  <c r="G50" i="14"/>
  <c r="F50" i="14"/>
  <c r="B50" i="14"/>
  <c r="O49" i="14"/>
  <c r="J49" i="14"/>
  <c r="G49" i="14"/>
  <c r="F49" i="14"/>
  <c r="B49" i="14"/>
  <c r="O48" i="14"/>
  <c r="J48" i="14"/>
  <c r="G48" i="14"/>
  <c r="F48" i="14"/>
  <c r="B48" i="14"/>
  <c r="O47" i="14"/>
  <c r="J47" i="14"/>
  <c r="G47" i="14"/>
  <c r="F47" i="14"/>
  <c r="B47" i="14"/>
  <c r="R23" i="14"/>
  <c r="R24" i="14"/>
  <c r="B20" i="14"/>
  <c r="B21" i="14"/>
  <c r="B22" i="14"/>
  <c r="B23" i="14"/>
  <c r="B24" i="14"/>
  <c r="B25" i="14"/>
  <c r="R19" i="14"/>
  <c r="R20" i="14"/>
  <c r="R21" i="14"/>
  <c r="R22" i="14"/>
  <c r="R25" i="14"/>
  <c r="R26" i="14"/>
  <c r="R27" i="14"/>
  <c r="R28" i="14"/>
  <c r="R29" i="14"/>
  <c r="R31" i="14"/>
  <c r="R67" i="14"/>
  <c r="R68" i="14"/>
  <c r="R69" i="14"/>
  <c r="R70" i="14"/>
  <c r="R71" i="14"/>
  <c r="R72" i="14"/>
  <c r="R73" i="14"/>
  <c r="R75" i="14"/>
  <c r="R76" i="14"/>
  <c r="R77" i="14"/>
  <c r="R78" i="14"/>
  <c r="R79" i="14"/>
  <c r="R81" i="14"/>
  <c r="R82" i="14"/>
  <c r="R83" i="14"/>
  <c r="R84" i="14"/>
  <c r="R85" i="14"/>
  <c r="R86" i="14"/>
  <c r="R87" i="14"/>
  <c r="R88" i="14"/>
  <c r="R90" i="14"/>
  <c r="R91" i="14"/>
  <c r="R92" i="14"/>
  <c r="R93" i="14"/>
  <c r="R94" i="14"/>
  <c r="R95" i="14"/>
  <c r="R96" i="14"/>
  <c r="R97" i="14"/>
  <c r="R98" i="14"/>
  <c r="R99" i="14"/>
  <c r="R100" i="14"/>
  <c r="R101" i="14"/>
  <c r="R102" i="14"/>
  <c r="R103" i="14"/>
  <c r="R104" i="14"/>
  <c r="R105" i="14"/>
  <c r="R106" i="14"/>
  <c r="R107" i="14"/>
  <c r="R114" i="14"/>
  <c r="R115" i="14"/>
  <c r="R116" i="14"/>
  <c r="R117" i="14"/>
  <c r="R118" i="14"/>
  <c r="R119" i="14"/>
  <c r="R120" i="14"/>
  <c r="R121" i="14"/>
  <c r="R132" i="14"/>
  <c r="R161" i="14"/>
  <c r="R162" i="14"/>
  <c r="R163" i="14"/>
  <c r="R164" i="14"/>
  <c r="R165" i="14"/>
  <c r="R166" i="14"/>
  <c r="R167" i="14"/>
  <c r="R168" i="14"/>
  <c r="R169" i="14"/>
  <c r="R170" i="14"/>
  <c r="R171" i="14"/>
  <c r="R180" i="14"/>
  <c r="R182" i="14"/>
  <c r="R196" i="14"/>
  <c r="R197" i="14"/>
  <c r="R198" i="14"/>
  <c r="R200" i="14"/>
  <c r="R201" i="14"/>
  <c r="R203" i="14"/>
  <c r="R204" i="14"/>
  <c r="R205" i="14"/>
  <c r="R206" i="14"/>
  <c r="R207" i="14"/>
  <c r="R208" i="14"/>
  <c r="R209" i="14"/>
  <c r="R210" i="14"/>
  <c r="R211" i="14"/>
  <c r="R254" i="14"/>
  <c r="R255" i="14"/>
  <c r="R256" i="14"/>
  <c r="R257" i="14"/>
  <c r="R258" i="14"/>
  <c r="R260" i="14"/>
  <c r="R261" i="14"/>
  <c r="R262" i="14"/>
  <c r="R263" i="14"/>
  <c r="R265" i="14"/>
  <c r="R266" i="14"/>
  <c r="R267" i="14"/>
  <c r="R268" i="14"/>
  <c r="R269" i="14"/>
  <c r="R270" i="14"/>
  <c r="R272" i="14"/>
  <c r="R273" i="14"/>
  <c r="R274" i="14"/>
  <c r="R275" i="14"/>
  <c r="R276" i="14"/>
  <c r="R278" i="14"/>
  <c r="R279" i="14"/>
  <c r="R280" i="14"/>
  <c r="R281" i="14"/>
  <c r="R282" i="14"/>
  <c r="R284" i="14"/>
  <c r="R285" i="14"/>
  <c r="R286" i="14"/>
  <c r="R288" i="14"/>
  <c r="R289" i="14"/>
  <c r="R290" i="14"/>
  <c r="R291" i="14"/>
  <c r="R292" i="14"/>
  <c r="R293" i="14"/>
  <c r="R294" i="14"/>
  <c r="R295" i="14"/>
  <c r="R296" i="14"/>
  <c r="R297" i="14"/>
  <c r="R299" i="14"/>
  <c r="R300" i="14"/>
  <c r="R301"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30" i="14"/>
  <c r="R331" i="14"/>
  <c r="R333" i="14"/>
  <c r="R334" i="14"/>
  <c r="R335" i="14"/>
  <c r="R336" i="14"/>
  <c r="R337" i="14"/>
  <c r="R338" i="14"/>
  <c r="R339" i="14"/>
  <c r="R340" i="14"/>
  <c r="R341" i="14"/>
  <c r="R342" i="14"/>
  <c r="R343" i="14"/>
  <c r="R344" i="14"/>
  <c r="R346" i="14"/>
  <c r="R347" i="14"/>
  <c r="R349" i="14"/>
  <c r="R350" i="14"/>
  <c r="R351" i="14"/>
  <c r="R352" i="14"/>
  <c r="R353" i="14"/>
  <c r="R354" i="14"/>
  <c r="R355" i="14"/>
  <c r="R356" i="14"/>
  <c r="R357" i="14"/>
  <c r="R359" i="14"/>
  <c r="R360" i="14"/>
  <c r="R361" i="14"/>
  <c r="R362" i="14"/>
  <c r="R363" i="14"/>
  <c r="R364" i="14"/>
  <c r="R366" i="14"/>
  <c r="R367" i="14"/>
  <c r="R368" i="14"/>
  <c r="R369" i="14"/>
  <c r="R370" i="14"/>
  <c r="R371" i="14"/>
  <c r="R372" i="14"/>
  <c r="R373" i="14"/>
  <c r="R374" i="14"/>
  <c r="R375" i="14"/>
  <c r="R376" i="14"/>
  <c r="R377" i="14"/>
  <c r="R378" i="14"/>
  <c r="R379" i="14"/>
  <c r="R380" i="14"/>
  <c r="R381" i="14"/>
  <c r="R382" i="14"/>
  <c r="R383" i="14"/>
  <c r="R384" i="14"/>
  <c r="R385" i="14"/>
  <c r="R386" i="14"/>
  <c r="R387" i="14"/>
  <c r="R389" i="14"/>
  <c r="R390" i="14"/>
  <c r="R391" i="14"/>
  <c r="R392" i="14"/>
  <c r="R393" i="14"/>
  <c r="R394" i="14"/>
  <c r="R395" i="14"/>
  <c r="R396" i="14"/>
  <c r="R397" i="14"/>
  <c r="R398" i="14"/>
  <c r="R399" i="14"/>
  <c r="R400" i="14"/>
  <c r="R401" i="14"/>
  <c r="R402" i="14"/>
  <c r="R403" i="14"/>
  <c r="R404" i="14"/>
  <c r="R405" i="14"/>
  <c r="R406" i="14"/>
  <c r="R408" i="14"/>
  <c r="R409" i="14"/>
  <c r="R410" i="14"/>
  <c r="R411" i="14"/>
  <c r="R412" i="14"/>
  <c r="R413" i="14"/>
  <c r="R414" i="14"/>
  <c r="R415" i="14"/>
  <c r="R416" i="14"/>
  <c r="R417" i="14"/>
  <c r="R418" i="14"/>
  <c r="R419" i="14"/>
  <c r="R420" i="14"/>
  <c r="R421" i="14"/>
  <c r="R422" i="14"/>
  <c r="R423" i="14"/>
  <c r="R17" i="14"/>
  <c r="R16" i="14"/>
  <c r="B10" i="14"/>
  <c r="B11" i="14"/>
  <c r="B12" i="14"/>
  <c r="B13" i="14"/>
  <c r="B14" i="14"/>
  <c r="R14" i="14"/>
  <c r="R13" i="14"/>
  <c r="R12" i="14"/>
  <c r="R11" i="14"/>
  <c r="R10" i="14"/>
  <c r="R9" i="14"/>
  <c r="R7" i="14" l="1"/>
  <c r="R6" i="14"/>
  <c r="R5" i="14"/>
  <c r="B6" i="14" l="1"/>
  <c r="B7" i="14"/>
  <c r="B9" i="14"/>
  <c r="B16" i="14"/>
  <c r="B17" i="14"/>
  <c r="B19" i="14"/>
  <c r="B26" i="14"/>
  <c r="B27" i="14"/>
  <c r="B28" i="14"/>
  <c r="B29" i="14"/>
  <c r="B31" i="14"/>
  <c r="B32" i="14"/>
  <c r="B33" i="14"/>
  <c r="B34" i="14"/>
  <c r="B35" i="14"/>
  <c r="B36" i="14"/>
  <c r="B37" i="14"/>
  <c r="B38" i="14"/>
  <c r="B39" i="14"/>
  <c r="B40" i="14"/>
  <c r="B41" i="14"/>
  <c r="B42" i="14"/>
  <c r="B43" i="14"/>
  <c r="B44" i="14"/>
  <c r="B45" i="14"/>
  <c r="B46" i="14"/>
  <c r="B54" i="14"/>
  <c r="B55" i="14"/>
  <c r="B57" i="14"/>
  <c r="B58" i="14"/>
  <c r="B59" i="14"/>
  <c r="B60" i="14"/>
  <c r="B61" i="14"/>
  <c r="B62" i="14"/>
  <c r="B63" i="14"/>
  <c r="B64" i="14"/>
  <c r="B65" i="14"/>
  <c r="B67" i="14"/>
  <c r="B68" i="14"/>
  <c r="B69" i="14"/>
  <c r="B70" i="14"/>
  <c r="B71" i="14"/>
  <c r="B72" i="14"/>
  <c r="B73" i="14"/>
  <c r="B75" i="14"/>
  <c r="B76" i="14"/>
  <c r="B77" i="14"/>
  <c r="B78" i="14"/>
  <c r="B79" i="14"/>
  <c r="B81" i="14"/>
  <c r="B82" i="14"/>
  <c r="B83" i="14"/>
  <c r="B84" i="14"/>
  <c r="B85" i="14"/>
  <c r="B86" i="14"/>
  <c r="B87" i="14"/>
  <c r="B88" i="14"/>
  <c r="B98" i="14"/>
  <c r="B99" i="14"/>
  <c r="B100" i="14"/>
  <c r="B101" i="14"/>
  <c r="B102" i="14"/>
  <c r="B103" i="14"/>
  <c r="B104" i="14"/>
  <c r="B105" i="14"/>
  <c r="B106" i="14"/>
  <c r="B107" i="14"/>
  <c r="B114" i="14"/>
  <c r="B115" i="14"/>
  <c r="B116" i="14"/>
  <c r="B117" i="14"/>
  <c r="B118" i="14"/>
  <c r="B119" i="14"/>
  <c r="B120" i="14"/>
  <c r="B121" i="14"/>
  <c r="B132" i="14"/>
  <c r="B5" i="14"/>
  <c r="O423" i="14"/>
  <c r="J423" i="14"/>
  <c r="G423" i="14"/>
  <c r="F423" i="14"/>
  <c r="O422" i="14"/>
  <c r="J422" i="14"/>
  <c r="G422" i="14"/>
  <c r="F422" i="14"/>
  <c r="O421" i="14"/>
  <c r="J421" i="14"/>
  <c r="G421" i="14"/>
  <c r="F421" i="14"/>
  <c r="O420" i="14"/>
  <c r="J420" i="14"/>
  <c r="G420" i="14"/>
  <c r="F420" i="14"/>
  <c r="O419" i="14"/>
  <c r="J419" i="14"/>
  <c r="G419" i="14"/>
  <c r="F419" i="14"/>
  <c r="O418" i="14"/>
  <c r="J418" i="14"/>
  <c r="G418" i="14"/>
  <c r="F418" i="14"/>
  <c r="O417" i="14"/>
  <c r="J417" i="14"/>
  <c r="G417" i="14"/>
  <c r="F417" i="14"/>
  <c r="O416" i="14"/>
  <c r="J416" i="14"/>
  <c r="G416" i="14"/>
  <c r="F416" i="14"/>
  <c r="O415" i="14"/>
  <c r="J415" i="14"/>
  <c r="G415" i="14"/>
  <c r="F415" i="14"/>
  <c r="O414" i="14"/>
  <c r="J414" i="14"/>
  <c r="G414" i="14"/>
  <c r="F414" i="14"/>
  <c r="O413" i="14"/>
  <c r="J413" i="14"/>
  <c r="G413" i="14"/>
  <c r="F413" i="14"/>
  <c r="O412" i="14"/>
  <c r="J412" i="14"/>
  <c r="G412" i="14"/>
  <c r="F412" i="14"/>
  <c r="O411" i="14"/>
  <c r="J411" i="14"/>
  <c r="G411" i="14"/>
  <c r="F411" i="14"/>
  <c r="O410" i="14"/>
  <c r="J410" i="14"/>
  <c r="G410" i="14"/>
  <c r="F410" i="14"/>
  <c r="O409" i="14"/>
  <c r="J409" i="14"/>
  <c r="G409" i="14"/>
  <c r="F409" i="14"/>
  <c r="O408" i="14"/>
  <c r="J408" i="14"/>
  <c r="G408" i="14"/>
  <c r="F408" i="14"/>
  <c r="O406" i="14"/>
  <c r="J406" i="14"/>
  <c r="G406" i="14"/>
  <c r="F406" i="14"/>
  <c r="O405" i="14"/>
  <c r="J405" i="14"/>
  <c r="G405" i="14"/>
  <c r="F405" i="14"/>
  <c r="O404" i="14"/>
  <c r="J404" i="14"/>
  <c r="G404" i="14"/>
  <c r="F404" i="14"/>
  <c r="O403" i="14"/>
  <c r="J403" i="14"/>
  <c r="G403" i="14"/>
  <c r="F403" i="14"/>
  <c r="O402" i="14"/>
  <c r="J402" i="14"/>
  <c r="G402" i="14"/>
  <c r="F402" i="14"/>
  <c r="O401" i="14"/>
  <c r="J401" i="14"/>
  <c r="G401" i="14"/>
  <c r="F401" i="14"/>
  <c r="O400" i="14"/>
  <c r="J400" i="14"/>
  <c r="G400" i="14"/>
  <c r="F400" i="14"/>
  <c r="O399" i="14"/>
  <c r="J399" i="14"/>
  <c r="G399" i="14"/>
  <c r="F399" i="14"/>
  <c r="O398" i="14"/>
  <c r="J398" i="14"/>
  <c r="G398" i="14"/>
  <c r="F398" i="14"/>
  <c r="O397" i="14"/>
  <c r="J397" i="14"/>
  <c r="G397" i="14"/>
  <c r="F397" i="14"/>
  <c r="O396" i="14"/>
  <c r="J396" i="14"/>
  <c r="G396" i="14"/>
  <c r="F396" i="14"/>
  <c r="O395" i="14"/>
  <c r="J395" i="14"/>
  <c r="G395" i="14"/>
  <c r="F395" i="14"/>
  <c r="O394" i="14"/>
  <c r="J394" i="14"/>
  <c r="G394" i="14"/>
  <c r="F394" i="14"/>
  <c r="O393" i="14"/>
  <c r="J393" i="14"/>
  <c r="G393" i="14"/>
  <c r="F393" i="14"/>
  <c r="O392" i="14"/>
  <c r="J392" i="14"/>
  <c r="G392" i="14"/>
  <c r="F392" i="14"/>
  <c r="O391" i="14"/>
  <c r="J391" i="14"/>
  <c r="G391" i="14"/>
  <c r="F391" i="14"/>
  <c r="O390" i="14"/>
  <c r="J390" i="14"/>
  <c r="G390" i="14"/>
  <c r="F390" i="14"/>
  <c r="O389" i="14"/>
  <c r="J389" i="14"/>
  <c r="G389" i="14"/>
  <c r="F389" i="14"/>
  <c r="O387" i="14"/>
  <c r="J387" i="14"/>
  <c r="G387" i="14"/>
  <c r="F387" i="14"/>
  <c r="O386" i="14"/>
  <c r="J386" i="14"/>
  <c r="G386" i="14"/>
  <c r="F386" i="14"/>
  <c r="O385" i="14"/>
  <c r="J385" i="14"/>
  <c r="G385" i="14"/>
  <c r="F385" i="14"/>
  <c r="O384" i="14"/>
  <c r="J384" i="14"/>
  <c r="G384" i="14"/>
  <c r="F384" i="14"/>
  <c r="O383" i="14"/>
  <c r="J383" i="14"/>
  <c r="G383" i="14"/>
  <c r="F383" i="14"/>
  <c r="O382" i="14"/>
  <c r="J382" i="14"/>
  <c r="G382" i="14"/>
  <c r="F382" i="14"/>
  <c r="O381" i="14"/>
  <c r="J381" i="14"/>
  <c r="G381" i="14"/>
  <c r="F381" i="14"/>
  <c r="O380" i="14"/>
  <c r="J380" i="14"/>
  <c r="G380" i="14"/>
  <c r="F380" i="14"/>
  <c r="O379" i="14"/>
  <c r="J379" i="14"/>
  <c r="G379" i="14"/>
  <c r="F379" i="14"/>
  <c r="O378" i="14"/>
  <c r="J378" i="14"/>
  <c r="G378" i="14"/>
  <c r="F378" i="14"/>
  <c r="O377" i="14"/>
  <c r="J377" i="14"/>
  <c r="G377" i="14"/>
  <c r="F377" i="14"/>
  <c r="O376" i="14"/>
  <c r="J376" i="14"/>
  <c r="G376" i="14"/>
  <c r="F376" i="14"/>
  <c r="O375" i="14"/>
  <c r="J375" i="14"/>
  <c r="G375" i="14"/>
  <c r="F375" i="14"/>
  <c r="O374" i="14"/>
  <c r="J374" i="14"/>
  <c r="G374" i="14"/>
  <c r="F374" i="14"/>
  <c r="O373" i="14"/>
  <c r="J373" i="14"/>
  <c r="G373" i="14"/>
  <c r="F373" i="14"/>
  <c r="O372" i="14"/>
  <c r="J372" i="14"/>
  <c r="G372" i="14"/>
  <c r="F372" i="14"/>
  <c r="O371" i="14"/>
  <c r="J371" i="14"/>
  <c r="G371" i="14"/>
  <c r="F371" i="14"/>
  <c r="O370" i="14"/>
  <c r="J370" i="14"/>
  <c r="G370" i="14"/>
  <c r="F370" i="14"/>
  <c r="O369" i="14"/>
  <c r="J369" i="14"/>
  <c r="G369" i="14"/>
  <c r="F369" i="14"/>
  <c r="O368" i="14"/>
  <c r="J368" i="14"/>
  <c r="G368" i="14"/>
  <c r="F368" i="14"/>
  <c r="O367" i="14"/>
  <c r="J367" i="14"/>
  <c r="G367" i="14"/>
  <c r="F367" i="14"/>
  <c r="O366" i="14"/>
  <c r="J366" i="14"/>
  <c r="G366" i="14"/>
  <c r="F366" i="14"/>
  <c r="O364" i="14"/>
  <c r="J364" i="14"/>
  <c r="G364" i="14"/>
  <c r="F364" i="14"/>
  <c r="O363" i="14"/>
  <c r="J363" i="14"/>
  <c r="G363" i="14"/>
  <c r="F363" i="14"/>
  <c r="O362" i="14"/>
  <c r="J362" i="14"/>
  <c r="G362" i="14"/>
  <c r="F362" i="14"/>
  <c r="O361" i="14"/>
  <c r="J361" i="14"/>
  <c r="G361" i="14"/>
  <c r="F361" i="14"/>
  <c r="O360" i="14"/>
  <c r="J360" i="14"/>
  <c r="G360" i="14"/>
  <c r="F360" i="14"/>
  <c r="O359" i="14"/>
  <c r="J359" i="14"/>
  <c r="G359" i="14"/>
  <c r="F359" i="14"/>
  <c r="O357" i="14"/>
  <c r="J357" i="14"/>
  <c r="G357" i="14"/>
  <c r="F357" i="14"/>
  <c r="O356" i="14"/>
  <c r="J356" i="14"/>
  <c r="G356" i="14"/>
  <c r="F356" i="14"/>
  <c r="O355" i="14"/>
  <c r="J355" i="14"/>
  <c r="G355" i="14"/>
  <c r="F355" i="14"/>
  <c r="O354" i="14"/>
  <c r="J354" i="14"/>
  <c r="G354" i="14"/>
  <c r="F354" i="14"/>
  <c r="O353" i="14"/>
  <c r="J353" i="14"/>
  <c r="G353" i="14"/>
  <c r="F353" i="14"/>
  <c r="O352" i="14"/>
  <c r="J352" i="14"/>
  <c r="G352" i="14"/>
  <c r="F352" i="14"/>
  <c r="O351" i="14"/>
  <c r="J351" i="14"/>
  <c r="G351" i="14"/>
  <c r="F351" i="14"/>
  <c r="O350" i="14"/>
  <c r="J350" i="14"/>
  <c r="G350" i="14"/>
  <c r="F350" i="14"/>
  <c r="O349" i="14"/>
  <c r="J349" i="14"/>
  <c r="G349" i="14"/>
  <c r="F349" i="14"/>
  <c r="O347" i="14"/>
  <c r="J347" i="14"/>
  <c r="G347" i="14"/>
  <c r="F347" i="14"/>
  <c r="O346" i="14"/>
  <c r="J346" i="14"/>
  <c r="G346" i="14"/>
  <c r="F346" i="14"/>
  <c r="O344" i="14"/>
  <c r="J344" i="14"/>
  <c r="G344" i="14"/>
  <c r="F344" i="14"/>
  <c r="O343" i="14"/>
  <c r="J343" i="14"/>
  <c r="G343" i="14"/>
  <c r="F343" i="14"/>
  <c r="O342" i="14"/>
  <c r="J342" i="14"/>
  <c r="G342" i="14"/>
  <c r="F342" i="14"/>
  <c r="O341" i="14"/>
  <c r="J341" i="14"/>
  <c r="G341" i="14"/>
  <c r="F341" i="14"/>
  <c r="O340" i="14"/>
  <c r="J340" i="14"/>
  <c r="G340" i="14"/>
  <c r="F340" i="14"/>
  <c r="O339" i="14"/>
  <c r="J339" i="14"/>
  <c r="G339" i="14"/>
  <c r="F339" i="14"/>
  <c r="O338" i="14"/>
  <c r="J338" i="14"/>
  <c r="G338" i="14"/>
  <c r="F338" i="14"/>
  <c r="O337" i="14"/>
  <c r="J337" i="14"/>
  <c r="G337" i="14"/>
  <c r="F337" i="14"/>
  <c r="O336" i="14"/>
  <c r="J336" i="14"/>
  <c r="G336" i="14"/>
  <c r="F336" i="14"/>
  <c r="O335" i="14"/>
  <c r="J335" i="14"/>
  <c r="G335" i="14"/>
  <c r="F335" i="14"/>
  <c r="O334" i="14"/>
  <c r="J334" i="14"/>
  <c r="G334" i="14"/>
  <c r="F334" i="14"/>
  <c r="O333" i="14"/>
  <c r="J333" i="14"/>
  <c r="G333" i="14"/>
  <c r="F333" i="14"/>
  <c r="O331" i="14"/>
  <c r="J331" i="14"/>
  <c r="G331" i="14"/>
  <c r="F331" i="14"/>
  <c r="O330" i="14"/>
  <c r="J330" i="14"/>
  <c r="G330" i="14"/>
  <c r="F330" i="14"/>
  <c r="O328" i="14"/>
  <c r="J328" i="14"/>
  <c r="G328" i="14"/>
  <c r="F328" i="14"/>
  <c r="O327" i="14"/>
  <c r="J327" i="14"/>
  <c r="G327" i="14"/>
  <c r="F327" i="14"/>
  <c r="O326" i="14"/>
  <c r="J326" i="14"/>
  <c r="G326" i="14"/>
  <c r="F326" i="14"/>
  <c r="O325" i="14"/>
  <c r="J325" i="14"/>
  <c r="G325" i="14"/>
  <c r="F325" i="14"/>
  <c r="O324" i="14"/>
  <c r="J324" i="14"/>
  <c r="G324" i="14"/>
  <c r="F324" i="14"/>
  <c r="O323" i="14"/>
  <c r="J323" i="14"/>
  <c r="G323" i="14"/>
  <c r="F323" i="14"/>
  <c r="O322" i="14"/>
  <c r="J322" i="14"/>
  <c r="G322" i="14"/>
  <c r="F322" i="14"/>
  <c r="O321" i="14"/>
  <c r="J321" i="14"/>
  <c r="G321" i="14"/>
  <c r="F321" i="14"/>
  <c r="O320" i="14"/>
  <c r="J320" i="14"/>
  <c r="G320" i="14"/>
  <c r="F320" i="14"/>
  <c r="O319" i="14"/>
  <c r="J319" i="14"/>
  <c r="G319" i="14"/>
  <c r="F319" i="14"/>
  <c r="O318" i="14"/>
  <c r="J318" i="14"/>
  <c r="G318" i="14"/>
  <c r="F318" i="14"/>
  <c r="O317" i="14"/>
  <c r="J317" i="14"/>
  <c r="G317" i="14"/>
  <c r="F317" i="14"/>
  <c r="O316" i="14"/>
  <c r="J316" i="14"/>
  <c r="G316" i="14"/>
  <c r="F316" i="14"/>
  <c r="O315" i="14"/>
  <c r="J315" i="14"/>
  <c r="G315" i="14"/>
  <c r="F315" i="14"/>
  <c r="O314" i="14"/>
  <c r="J314" i="14"/>
  <c r="G314" i="14"/>
  <c r="F314" i="14"/>
  <c r="O313" i="14"/>
  <c r="J313" i="14"/>
  <c r="G313" i="14"/>
  <c r="F313" i="14"/>
  <c r="O312" i="14"/>
  <c r="J312" i="14"/>
  <c r="G312" i="14"/>
  <c r="F312" i="14"/>
  <c r="O311" i="14"/>
  <c r="J311" i="14"/>
  <c r="G311" i="14"/>
  <c r="F311" i="14"/>
  <c r="O310" i="14"/>
  <c r="J310" i="14"/>
  <c r="G310" i="14"/>
  <c r="F310" i="14"/>
  <c r="O309" i="14"/>
  <c r="J309" i="14"/>
  <c r="G309" i="14"/>
  <c r="F309" i="14"/>
  <c r="O308" i="14"/>
  <c r="J308" i="14"/>
  <c r="G308" i="14"/>
  <c r="F308" i="14"/>
  <c r="O307" i="14"/>
  <c r="J307" i="14"/>
  <c r="G307" i="14"/>
  <c r="F307" i="14"/>
  <c r="O306" i="14"/>
  <c r="J306" i="14"/>
  <c r="G306" i="14"/>
  <c r="F306" i="14"/>
  <c r="O305" i="14"/>
  <c r="J305" i="14"/>
  <c r="G305" i="14"/>
  <c r="F305" i="14"/>
  <c r="O304" i="14"/>
  <c r="J304" i="14"/>
  <c r="G304" i="14"/>
  <c r="F304" i="14"/>
  <c r="O303" i="14"/>
  <c r="J303" i="14"/>
  <c r="G303" i="14"/>
  <c r="F303" i="14"/>
  <c r="O301" i="14"/>
  <c r="J301" i="14"/>
  <c r="G301" i="14"/>
  <c r="F301" i="14"/>
  <c r="O300" i="14"/>
  <c r="J300" i="14"/>
  <c r="G300" i="14"/>
  <c r="F300" i="14"/>
  <c r="O299" i="14"/>
  <c r="J299" i="14"/>
  <c r="G299" i="14"/>
  <c r="F299" i="14"/>
  <c r="O297" i="14"/>
  <c r="J297" i="14"/>
  <c r="G297" i="14"/>
  <c r="F297" i="14"/>
  <c r="O296" i="14"/>
  <c r="J296" i="14"/>
  <c r="G296" i="14"/>
  <c r="F296" i="14"/>
  <c r="O295" i="14"/>
  <c r="J295" i="14"/>
  <c r="G295" i="14"/>
  <c r="F295" i="14"/>
  <c r="O294" i="14"/>
  <c r="J294" i="14"/>
  <c r="G294" i="14"/>
  <c r="F294" i="14"/>
  <c r="O293" i="14"/>
  <c r="J293" i="14"/>
  <c r="G293" i="14"/>
  <c r="F293" i="14"/>
  <c r="O292" i="14"/>
  <c r="J292" i="14"/>
  <c r="G292" i="14"/>
  <c r="F292" i="14"/>
  <c r="O291" i="14"/>
  <c r="J291" i="14"/>
  <c r="G291" i="14"/>
  <c r="F291" i="14"/>
  <c r="O290" i="14"/>
  <c r="J290" i="14"/>
  <c r="G290" i="14"/>
  <c r="F290" i="14"/>
  <c r="O289" i="14"/>
  <c r="J289" i="14"/>
  <c r="G289" i="14"/>
  <c r="F289" i="14"/>
  <c r="O288" i="14"/>
  <c r="J288" i="14"/>
  <c r="G288" i="14"/>
  <c r="F288" i="14"/>
  <c r="O286" i="14"/>
  <c r="J286" i="14"/>
  <c r="G286" i="14"/>
  <c r="F286" i="14"/>
  <c r="O285" i="14"/>
  <c r="J285" i="14"/>
  <c r="G285" i="14"/>
  <c r="F285" i="14"/>
  <c r="O284" i="14"/>
  <c r="J284" i="14"/>
  <c r="G284" i="14"/>
  <c r="F284" i="14"/>
  <c r="O282" i="14"/>
  <c r="J282" i="14"/>
  <c r="G282" i="14"/>
  <c r="F282" i="14"/>
  <c r="O281" i="14"/>
  <c r="J281" i="14"/>
  <c r="G281" i="14"/>
  <c r="F281" i="14"/>
  <c r="O280" i="14"/>
  <c r="J280" i="14"/>
  <c r="G280" i="14"/>
  <c r="F280" i="14"/>
  <c r="O279" i="14"/>
  <c r="J279" i="14"/>
  <c r="G279" i="14"/>
  <c r="F279" i="14"/>
  <c r="O278" i="14"/>
  <c r="J278" i="14"/>
  <c r="G278" i="14"/>
  <c r="F278" i="14"/>
  <c r="O276" i="14"/>
  <c r="J276" i="14"/>
  <c r="G276" i="14"/>
  <c r="F276" i="14"/>
  <c r="O275" i="14"/>
  <c r="J275" i="14"/>
  <c r="G275" i="14"/>
  <c r="F275" i="14"/>
  <c r="O274" i="14"/>
  <c r="J274" i="14"/>
  <c r="G274" i="14"/>
  <c r="F274" i="14"/>
  <c r="O273" i="14"/>
  <c r="J273" i="14"/>
  <c r="G273" i="14"/>
  <c r="F273" i="14"/>
  <c r="O272" i="14"/>
  <c r="J272" i="14"/>
  <c r="G272" i="14"/>
  <c r="F272" i="14"/>
  <c r="O270" i="14"/>
  <c r="J270" i="14"/>
  <c r="G270" i="14"/>
  <c r="F270" i="14"/>
  <c r="O269" i="14"/>
  <c r="J269" i="14"/>
  <c r="G269" i="14"/>
  <c r="F269" i="14"/>
  <c r="O268" i="14"/>
  <c r="J268" i="14"/>
  <c r="G268" i="14"/>
  <c r="F268" i="14"/>
  <c r="O267" i="14"/>
  <c r="J267" i="14"/>
  <c r="G267" i="14"/>
  <c r="F267" i="14"/>
  <c r="O266" i="14"/>
  <c r="J266" i="14"/>
  <c r="G266" i="14"/>
  <c r="F266" i="14"/>
  <c r="O265" i="14"/>
  <c r="J265" i="14"/>
  <c r="G265" i="14"/>
  <c r="F265" i="14"/>
  <c r="O263" i="14"/>
  <c r="J263" i="14"/>
  <c r="G263" i="14"/>
  <c r="F263" i="14"/>
  <c r="O262" i="14"/>
  <c r="J262" i="14"/>
  <c r="G262" i="14"/>
  <c r="F262" i="14"/>
  <c r="O261" i="14"/>
  <c r="J261" i="14"/>
  <c r="G261" i="14"/>
  <c r="F261" i="14"/>
  <c r="O260" i="14"/>
  <c r="J260" i="14"/>
  <c r="G260" i="14"/>
  <c r="F260" i="14"/>
  <c r="O258" i="14"/>
  <c r="J258" i="14"/>
  <c r="G258" i="14"/>
  <c r="F258" i="14"/>
  <c r="O257" i="14"/>
  <c r="J257" i="14"/>
  <c r="G257" i="14"/>
  <c r="F257" i="14"/>
  <c r="O256" i="14"/>
  <c r="J256" i="14"/>
  <c r="G256" i="14"/>
  <c r="F256" i="14"/>
  <c r="O255" i="14"/>
  <c r="J255" i="14"/>
  <c r="G255" i="14"/>
  <c r="F255" i="14"/>
  <c r="O254" i="14"/>
  <c r="J254" i="14"/>
  <c r="G254" i="14"/>
  <c r="F254" i="14"/>
  <c r="O211" i="14"/>
  <c r="J211" i="14"/>
  <c r="G211" i="14"/>
  <c r="F211" i="14"/>
  <c r="O210" i="14"/>
  <c r="J210" i="14"/>
  <c r="G210" i="14"/>
  <c r="F210" i="14"/>
  <c r="O209" i="14"/>
  <c r="J209" i="14"/>
  <c r="G209" i="14"/>
  <c r="F209" i="14"/>
  <c r="O208" i="14"/>
  <c r="J208" i="14"/>
  <c r="G208" i="14"/>
  <c r="F208" i="14"/>
  <c r="O207" i="14"/>
  <c r="J207" i="14"/>
  <c r="G207" i="14"/>
  <c r="F207" i="14"/>
  <c r="O206" i="14"/>
  <c r="J206" i="14"/>
  <c r="G206" i="14"/>
  <c r="F206" i="14"/>
  <c r="O205" i="14"/>
  <c r="J205" i="14"/>
  <c r="G205" i="14"/>
  <c r="F205" i="14"/>
  <c r="O204" i="14"/>
  <c r="J204" i="14"/>
  <c r="G204" i="14"/>
  <c r="F204" i="14"/>
  <c r="O203" i="14"/>
  <c r="J203" i="14"/>
  <c r="G203" i="14"/>
  <c r="F203" i="14"/>
  <c r="O201" i="14"/>
  <c r="J201" i="14"/>
  <c r="G201" i="14"/>
  <c r="F201" i="14"/>
  <c r="O200" i="14"/>
  <c r="J200" i="14"/>
  <c r="G200" i="14"/>
  <c r="F200" i="14"/>
  <c r="O198" i="14"/>
  <c r="J198" i="14"/>
  <c r="G198" i="14"/>
  <c r="F198" i="14"/>
  <c r="O197" i="14"/>
  <c r="J197" i="14"/>
  <c r="G197" i="14"/>
  <c r="F197" i="14"/>
  <c r="O196" i="14"/>
  <c r="J196" i="14"/>
  <c r="G196" i="14"/>
  <c r="F196" i="14"/>
  <c r="O182" i="14"/>
  <c r="J182" i="14"/>
  <c r="G182" i="14"/>
  <c r="F182" i="14"/>
  <c r="O180" i="14"/>
  <c r="J180" i="14"/>
  <c r="G180" i="14"/>
  <c r="F180" i="14"/>
  <c r="O171" i="14"/>
  <c r="J171" i="14"/>
  <c r="G171" i="14"/>
  <c r="F171" i="14"/>
  <c r="O170" i="14"/>
  <c r="J170" i="14"/>
  <c r="G170" i="14"/>
  <c r="F170" i="14"/>
  <c r="O169" i="14"/>
  <c r="J169" i="14"/>
  <c r="G169" i="14"/>
  <c r="F169" i="14"/>
  <c r="O168" i="14"/>
  <c r="J168" i="14"/>
  <c r="G168" i="14"/>
  <c r="F168" i="14"/>
  <c r="O167" i="14"/>
  <c r="J167" i="14"/>
  <c r="G167" i="14"/>
  <c r="F167" i="14"/>
  <c r="O166" i="14"/>
  <c r="J166" i="14"/>
  <c r="G166" i="14"/>
  <c r="F166" i="14"/>
  <c r="O165" i="14"/>
  <c r="J165" i="14"/>
  <c r="G165" i="14"/>
  <c r="F165" i="14"/>
  <c r="O164" i="14"/>
  <c r="J164" i="14"/>
  <c r="G164" i="14"/>
  <c r="F164" i="14"/>
  <c r="O163" i="14"/>
  <c r="J163" i="14"/>
  <c r="G163" i="14"/>
  <c r="F163" i="14"/>
  <c r="O162" i="14"/>
  <c r="J162" i="14"/>
  <c r="G162" i="14"/>
  <c r="F162" i="14"/>
  <c r="O161" i="14"/>
  <c r="J161" i="14"/>
  <c r="G161" i="14"/>
  <c r="F161" i="14"/>
  <c r="O132" i="14"/>
  <c r="J132" i="14"/>
  <c r="G132" i="14"/>
  <c r="F132" i="14"/>
  <c r="O121" i="14"/>
  <c r="J121" i="14"/>
  <c r="G121" i="14"/>
  <c r="F121" i="14"/>
  <c r="O120" i="14"/>
  <c r="J120" i="14"/>
  <c r="G120" i="14"/>
  <c r="F120" i="14"/>
  <c r="O119" i="14"/>
  <c r="J119" i="14"/>
  <c r="G119" i="14"/>
  <c r="F119" i="14"/>
  <c r="O118" i="14"/>
  <c r="J118" i="14"/>
  <c r="G118" i="14"/>
  <c r="F118" i="14"/>
  <c r="O117" i="14"/>
  <c r="J117" i="14"/>
  <c r="G117" i="14"/>
  <c r="F117" i="14"/>
  <c r="O116" i="14"/>
  <c r="J116" i="14"/>
  <c r="G116" i="14"/>
  <c r="F116" i="14"/>
  <c r="O115" i="14"/>
  <c r="J115" i="14"/>
  <c r="G115" i="14"/>
  <c r="F115" i="14"/>
  <c r="O114" i="14"/>
  <c r="J114" i="14"/>
  <c r="G114" i="14"/>
  <c r="F114" i="14"/>
  <c r="O107" i="14"/>
  <c r="J107" i="14"/>
  <c r="G107" i="14"/>
  <c r="F107" i="14"/>
  <c r="O106" i="14"/>
  <c r="J106" i="14"/>
  <c r="G106" i="14"/>
  <c r="F106" i="14"/>
  <c r="O105" i="14"/>
  <c r="J105" i="14"/>
  <c r="G105" i="14"/>
  <c r="F105" i="14"/>
  <c r="O104" i="14"/>
  <c r="J104" i="14"/>
  <c r="G104" i="14"/>
  <c r="F104" i="14"/>
  <c r="O103" i="14"/>
  <c r="J103" i="14"/>
  <c r="G103" i="14"/>
  <c r="F103" i="14"/>
  <c r="O102" i="14"/>
  <c r="J102" i="14"/>
  <c r="G102" i="14"/>
  <c r="F102" i="14"/>
  <c r="O101" i="14"/>
  <c r="J101" i="14"/>
  <c r="G101" i="14"/>
  <c r="F101" i="14"/>
  <c r="O100" i="14"/>
  <c r="J100" i="14"/>
  <c r="G100" i="14"/>
  <c r="F100" i="14"/>
  <c r="O99" i="14"/>
  <c r="J99" i="14"/>
  <c r="G99" i="14"/>
  <c r="F99" i="14"/>
  <c r="O98" i="14"/>
  <c r="J98" i="14"/>
  <c r="G98" i="14"/>
  <c r="F98" i="14"/>
  <c r="O97" i="14"/>
  <c r="J97" i="14"/>
  <c r="G97" i="14"/>
  <c r="F97" i="14"/>
  <c r="O96" i="14"/>
  <c r="J96" i="14"/>
  <c r="G96" i="14"/>
  <c r="F96" i="14"/>
  <c r="O95" i="14"/>
  <c r="J95" i="14"/>
  <c r="G95" i="14"/>
  <c r="F95" i="14"/>
  <c r="O94" i="14"/>
  <c r="J94" i="14"/>
  <c r="G94" i="14"/>
  <c r="F94" i="14"/>
  <c r="O93" i="14"/>
  <c r="J93" i="14"/>
  <c r="G93" i="14"/>
  <c r="F93" i="14"/>
  <c r="O92" i="14"/>
  <c r="J92" i="14"/>
  <c r="G92" i="14"/>
  <c r="F92" i="14"/>
  <c r="O91" i="14"/>
  <c r="J91" i="14"/>
  <c r="G91" i="14"/>
  <c r="F91" i="14"/>
  <c r="O90" i="14"/>
  <c r="J90" i="14"/>
  <c r="G90" i="14"/>
  <c r="F90" i="14"/>
  <c r="O88" i="14"/>
  <c r="G88" i="14"/>
  <c r="F88" i="14"/>
  <c r="O87" i="14"/>
  <c r="G87" i="14"/>
  <c r="F87" i="14"/>
  <c r="O86" i="14"/>
  <c r="G86" i="14"/>
  <c r="F86" i="14"/>
  <c r="O85" i="14"/>
  <c r="G85" i="14"/>
  <c r="F85" i="14"/>
  <c r="O84" i="14"/>
  <c r="G84" i="14"/>
  <c r="F84" i="14"/>
  <c r="O83" i="14"/>
  <c r="G83" i="14"/>
  <c r="F83" i="14"/>
  <c r="O82" i="14"/>
  <c r="G82" i="14"/>
  <c r="F82" i="14"/>
  <c r="O81" i="14"/>
  <c r="G81" i="14"/>
  <c r="F81" i="14"/>
  <c r="O79" i="14"/>
  <c r="J79" i="14"/>
  <c r="G79" i="14"/>
  <c r="F79" i="14"/>
  <c r="O78" i="14"/>
  <c r="J78" i="14"/>
  <c r="G78" i="14"/>
  <c r="F78" i="14"/>
  <c r="O77" i="14"/>
  <c r="J77" i="14"/>
  <c r="G77" i="14"/>
  <c r="F77" i="14"/>
  <c r="O76" i="14"/>
  <c r="J76" i="14"/>
  <c r="G76" i="14"/>
  <c r="F76" i="14"/>
  <c r="O75" i="14"/>
  <c r="J75" i="14"/>
  <c r="G75" i="14"/>
  <c r="F75" i="14"/>
  <c r="O73" i="14"/>
  <c r="J73" i="14"/>
  <c r="G73" i="14"/>
  <c r="F73" i="14"/>
  <c r="O72" i="14"/>
  <c r="J72" i="14"/>
  <c r="G72" i="14"/>
  <c r="F72" i="14"/>
  <c r="O71" i="14"/>
  <c r="J71" i="14"/>
  <c r="G71" i="14"/>
  <c r="F71" i="14"/>
  <c r="O70" i="14"/>
  <c r="J70" i="14"/>
  <c r="G70" i="14"/>
  <c r="F70" i="14"/>
  <c r="O69" i="14"/>
  <c r="J69" i="14"/>
  <c r="G69" i="14"/>
  <c r="F69" i="14"/>
  <c r="O68" i="14"/>
  <c r="J68" i="14"/>
  <c r="G68" i="14"/>
  <c r="F68" i="14"/>
  <c r="O67" i="14"/>
  <c r="J67" i="14"/>
  <c r="G67" i="14"/>
  <c r="F67" i="14"/>
  <c r="O65" i="14"/>
  <c r="J65" i="14"/>
  <c r="G65" i="14"/>
  <c r="F65" i="14"/>
  <c r="O64" i="14"/>
  <c r="J64" i="14"/>
  <c r="G64" i="14"/>
  <c r="F64" i="14"/>
  <c r="O63" i="14"/>
  <c r="J63" i="14"/>
  <c r="G63" i="14"/>
  <c r="F63" i="14"/>
  <c r="O62" i="14"/>
  <c r="J62" i="14"/>
  <c r="G62" i="14"/>
  <c r="F62" i="14"/>
  <c r="O61" i="14"/>
  <c r="J61" i="14"/>
  <c r="G61" i="14"/>
  <c r="F61" i="14"/>
  <c r="O60" i="14"/>
  <c r="J60" i="14"/>
  <c r="G60" i="14"/>
  <c r="F60" i="14"/>
  <c r="O59" i="14"/>
  <c r="J59" i="14"/>
  <c r="G59" i="14"/>
  <c r="F59" i="14"/>
  <c r="O58" i="14"/>
  <c r="J58" i="14"/>
  <c r="G58" i="14"/>
  <c r="F58" i="14"/>
  <c r="O57" i="14"/>
  <c r="J57" i="14"/>
  <c r="G57" i="14"/>
  <c r="F57" i="14"/>
  <c r="O55" i="14"/>
  <c r="J55" i="14"/>
  <c r="G55" i="14"/>
  <c r="F55" i="14"/>
  <c r="O54" i="14"/>
  <c r="J54" i="14"/>
  <c r="G54" i="14"/>
  <c r="F54" i="14"/>
  <c r="O46" i="14"/>
  <c r="J46" i="14"/>
  <c r="G46" i="14"/>
  <c r="F46" i="14"/>
  <c r="O45" i="14"/>
  <c r="J45" i="14"/>
  <c r="G45" i="14"/>
  <c r="F45" i="14"/>
  <c r="O44" i="14"/>
  <c r="J44" i="14"/>
  <c r="G44" i="14"/>
  <c r="F44" i="14"/>
  <c r="O43" i="14"/>
  <c r="J43" i="14"/>
  <c r="G43" i="14"/>
  <c r="F43" i="14"/>
  <c r="O42" i="14"/>
  <c r="J42" i="14"/>
  <c r="G42" i="14"/>
  <c r="F42" i="14"/>
  <c r="O41" i="14"/>
  <c r="J41" i="14"/>
  <c r="G41" i="14"/>
  <c r="F41" i="14"/>
  <c r="O40" i="14"/>
  <c r="J40" i="14"/>
  <c r="G40" i="14"/>
  <c r="F40" i="14"/>
  <c r="O39" i="14"/>
  <c r="J39" i="14"/>
  <c r="G39" i="14"/>
  <c r="F39" i="14"/>
  <c r="O38" i="14"/>
  <c r="J38" i="14"/>
  <c r="G38" i="14"/>
  <c r="F38" i="14"/>
  <c r="O37" i="14"/>
  <c r="J37" i="14"/>
  <c r="G37" i="14"/>
  <c r="F37" i="14"/>
  <c r="O36" i="14"/>
  <c r="J36" i="14"/>
  <c r="G36" i="14"/>
  <c r="F36" i="14"/>
  <c r="O35" i="14"/>
  <c r="J35" i="14"/>
  <c r="G35" i="14"/>
  <c r="F35" i="14"/>
  <c r="O34" i="14"/>
  <c r="J34" i="14"/>
  <c r="G34" i="14"/>
  <c r="F34" i="14"/>
  <c r="O33" i="14"/>
  <c r="J33" i="14"/>
  <c r="G33" i="14"/>
  <c r="F33" i="14"/>
  <c r="O32" i="14"/>
  <c r="J32" i="14"/>
  <c r="G32" i="14"/>
  <c r="F32" i="14"/>
  <c r="O31" i="14"/>
  <c r="J31" i="14"/>
  <c r="G31" i="14"/>
  <c r="F31" i="14"/>
  <c r="O29" i="14"/>
  <c r="J29" i="14"/>
  <c r="G29" i="14"/>
  <c r="F29" i="14"/>
  <c r="O28" i="14"/>
  <c r="J28" i="14"/>
  <c r="G28" i="14"/>
  <c r="F28" i="14"/>
  <c r="O27" i="14"/>
  <c r="J27" i="14"/>
  <c r="G27" i="14"/>
  <c r="F27" i="14"/>
  <c r="O26" i="14"/>
  <c r="J26" i="14"/>
  <c r="F26" i="14"/>
  <c r="O25" i="14"/>
  <c r="J25" i="14"/>
  <c r="G25" i="14"/>
  <c r="F25" i="14"/>
  <c r="O22" i="14"/>
  <c r="J22" i="14"/>
  <c r="G22" i="14"/>
  <c r="F22" i="14"/>
  <c r="O21" i="14"/>
  <c r="J21" i="14"/>
  <c r="G21" i="14"/>
  <c r="F21" i="14"/>
  <c r="O20" i="14"/>
  <c r="J20" i="14"/>
  <c r="G20" i="14"/>
  <c r="F20" i="14"/>
  <c r="O19" i="14"/>
  <c r="J19" i="14"/>
  <c r="G19" i="14"/>
  <c r="F19" i="14"/>
  <c r="O17" i="14"/>
  <c r="J17" i="14"/>
  <c r="G17" i="14"/>
  <c r="F17" i="14"/>
  <c r="O16" i="14"/>
  <c r="J16" i="14"/>
  <c r="G16" i="14"/>
  <c r="F16" i="14"/>
  <c r="O14" i="14"/>
  <c r="J14" i="14"/>
  <c r="G14" i="14"/>
  <c r="F14" i="14"/>
  <c r="O13" i="14"/>
  <c r="J13" i="14"/>
  <c r="G13" i="14"/>
  <c r="F13" i="14"/>
  <c r="O12" i="14"/>
  <c r="J12" i="14"/>
  <c r="G12" i="14"/>
  <c r="F12" i="14"/>
  <c r="O11" i="14"/>
  <c r="J11" i="14"/>
  <c r="G11" i="14"/>
  <c r="F11" i="14"/>
  <c r="O10" i="14"/>
  <c r="J10" i="14"/>
  <c r="G10" i="14"/>
  <c r="F10" i="14"/>
  <c r="O9" i="14"/>
  <c r="J9" i="14"/>
  <c r="G9" i="14"/>
  <c r="F9" i="14"/>
  <c r="O7" i="14"/>
  <c r="J7" i="14"/>
  <c r="G7" i="14"/>
  <c r="F7" i="14"/>
  <c r="O6" i="14"/>
  <c r="J6" i="14"/>
  <c r="G6" i="14"/>
  <c r="F6" i="14"/>
  <c r="O5" i="14"/>
  <c r="J5" i="14"/>
  <c r="G5" i="14"/>
  <c r="F5" i="14"/>
  <c r="N7" i="12" l="1"/>
  <c r="M7" i="12"/>
  <c r="L7" i="12"/>
  <c r="K7" i="12"/>
  <c r="J7" i="12"/>
  <c r="G7" i="12"/>
  <c r="E7" i="12"/>
  <c r="D7" i="12"/>
  <c r="C7" i="12"/>
  <c r="B7" i="12"/>
  <c r="O7" i="12"/>
  <c r="F7" i="12"/>
  <c r="T7" i="12"/>
  <c r="S7" i="12"/>
  <c r="R7" i="12"/>
  <c r="Q7" i="12"/>
  <c r="P7" i="12"/>
  <c r="E6" i="13" l="1"/>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 i="13"/>
  <c r="V7" i="12" l="1"/>
  <c r="U7" i="12"/>
  <c r="Q544" i="13"/>
  <c r="N544" i="13"/>
  <c r="I544" i="13"/>
  <c r="F544" i="13"/>
  <c r="Q543" i="13"/>
  <c r="N543" i="13"/>
  <c r="I543" i="13"/>
  <c r="F543" i="13"/>
  <c r="Q542" i="13"/>
  <c r="N542" i="13"/>
  <c r="I542" i="13"/>
  <c r="F542" i="13"/>
  <c r="Q541" i="13"/>
  <c r="N541" i="13"/>
  <c r="I541" i="13"/>
  <c r="F541" i="13"/>
  <c r="Q540" i="13"/>
  <c r="N540" i="13"/>
  <c r="I540" i="13"/>
  <c r="F540" i="13"/>
  <c r="Q539" i="13"/>
  <c r="N539" i="13"/>
  <c r="I539" i="13"/>
  <c r="F539" i="13"/>
  <c r="Q538" i="13"/>
  <c r="N538" i="13"/>
  <c r="I538" i="13"/>
  <c r="F538" i="13"/>
  <c r="Q537" i="13"/>
  <c r="N537" i="13"/>
  <c r="I537" i="13"/>
  <c r="F537" i="13"/>
  <c r="Q536" i="13"/>
  <c r="N536" i="13"/>
  <c r="I536" i="13"/>
  <c r="F536" i="13"/>
  <c r="Q535" i="13"/>
  <c r="N535" i="13"/>
  <c r="I535" i="13"/>
  <c r="F535" i="13"/>
  <c r="Q534" i="13"/>
  <c r="N534" i="13"/>
  <c r="I534" i="13"/>
  <c r="F534" i="13"/>
  <c r="Q533" i="13"/>
  <c r="N533" i="13"/>
  <c r="I533" i="13"/>
  <c r="F533" i="13"/>
  <c r="Q532" i="13"/>
  <c r="N532" i="13"/>
  <c r="I532" i="13"/>
  <c r="F532" i="13"/>
  <c r="Q531" i="13"/>
  <c r="N531" i="13"/>
  <c r="I531" i="13"/>
  <c r="F531" i="13"/>
  <c r="Q530" i="13"/>
  <c r="N530" i="13"/>
  <c r="I530" i="13"/>
  <c r="F530" i="13"/>
  <c r="Q529" i="13"/>
  <c r="N529" i="13"/>
  <c r="I529" i="13"/>
  <c r="F529" i="13"/>
  <c r="Q528" i="13"/>
  <c r="N528" i="13"/>
  <c r="I528" i="13"/>
  <c r="F528" i="13"/>
  <c r="Q527" i="13"/>
  <c r="N527" i="13"/>
  <c r="I527" i="13"/>
  <c r="F527" i="13"/>
  <c r="Q526" i="13"/>
  <c r="N526" i="13"/>
  <c r="I526" i="13"/>
  <c r="F526" i="13"/>
  <c r="Q525" i="13"/>
  <c r="N525" i="13"/>
  <c r="I525" i="13"/>
  <c r="F525" i="13"/>
  <c r="Q524" i="13"/>
  <c r="N524" i="13"/>
  <c r="I524" i="13"/>
  <c r="F524" i="13"/>
  <c r="Q523" i="13"/>
  <c r="N523" i="13"/>
  <c r="I523" i="13"/>
  <c r="F523" i="13"/>
  <c r="Q522" i="13"/>
  <c r="N522" i="13"/>
  <c r="I522" i="13"/>
  <c r="F522" i="13"/>
  <c r="Q521" i="13"/>
  <c r="N521" i="13"/>
  <c r="I521" i="13"/>
  <c r="F521" i="13"/>
  <c r="Q520" i="13"/>
  <c r="N520" i="13"/>
  <c r="I520" i="13"/>
  <c r="F520" i="13"/>
  <c r="Q519" i="13"/>
  <c r="N519" i="13"/>
  <c r="I519" i="13"/>
  <c r="F519" i="13"/>
  <c r="Q518" i="13"/>
  <c r="N518" i="13"/>
  <c r="I518" i="13"/>
  <c r="F518" i="13"/>
  <c r="Q517" i="13"/>
  <c r="N517" i="13"/>
  <c r="I517" i="13"/>
  <c r="F517" i="13"/>
  <c r="Q516" i="13"/>
  <c r="N516" i="13"/>
  <c r="I516" i="13"/>
  <c r="F516" i="13"/>
  <c r="Q515" i="13"/>
  <c r="N515" i="13"/>
  <c r="I515" i="13"/>
  <c r="F515" i="13"/>
  <c r="Q514" i="13"/>
  <c r="N514" i="13"/>
  <c r="I514" i="13"/>
  <c r="F514" i="13"/>
  <c r="Q513" i="13"/>
  <c r="N513" i="13"/>
  <c r="I513" i="13"/>
  <c r="F513" i="13"/>
  <c r="Q512" i="13"/>
  <c r="N512" i="13"/>
  <c r="I512" i="13"/>
  <c r="F512" i="13"/>
  <c r="Q511" i="13"/>
  <c r="N511" i="13"/>
  <c r="I511" i="13"/>
  <c r="F511" i="13"/>
  <c r="Q510" i="13"/>
  <c r="N510" i="13"/>
  <c r="I510" i="13"/>
  <c r="F510" i="13"/>
  <c r="Q509" i="13"/>
  <c r="N509" i="13"/>
  <c r="I509" i="13"/>
  <c r="F509" i="13"/>
  <c r="Q508" i="13"/>
  <c r="N508" i="13"/>
  <c r="I508" i="13"/>
  <c r="F508" i="13"/>
  <c r="Q507" i="13"/>
  <c r="N507" i="13"/>
  <c r="I507" i="13"/>
  <c r="F507" i="13"/>
  <c r="Q506" i="13"/>
  <c r="N506" i="13"/>
  <c r="I506" i="13"/>
  <c r="F506" i="13"/>
  <c r="Q505" i="13"/>
  <c r="N505" i="13"/>
  <c r="I505" i="13"/>
  <c r="F505" i="13"/>
  <c r="Q504" i="13"/>
  <c r="N504" i="13"/>
  <c r="I504" i="13"/>
  <c r="F504" i="13"/>
  <c r="Q503" i="13"/>
  <c r="N503" i="13"/>
  <c r="I503" i="13"/>
  <c r="F503" i="13"/>
  <c r="Q502" i="13"/>
  <c r="N502" i="13"/>
  <c r="I502" i="13"/>
  <c r="F502" i="13"/>
  <c r="Q501" i="13"/>
  <c r="N501" i="13"/>
  <c r="I501" i="13"/>
  <c r="F501" i="13"/>
  <c r="Q500" i="13"/>
  <c r="N500" i="13"/>
  <c r="I500" i="13"/>
  <c r="F500" i="13"/>
  <c r="Q499" i="13"/>
  <c r="N499" i="13"/>
  <c r="I499" i="13"/>
  <c r="F499" i="13"/>
  <c r="Q498" i="13"/>
  <c r="N498" i="13"/>
  <c r="I498" i="13"/>
  <c r="F498" i="13"/>
  <c r="Q497" i="13"/>
  <c r="N497" i="13"/>
  <c r="I497" i="13"/>
  <c r="F497" i="13"/>
  <c r="Q496" i="13"/>
  <c r="N496" i="13"/>
  <c r="I496" i="13"/>
  <c r="F496" i="13"/>
  <c r="Q495" i="13"/>
  <c r="N495" i="13"/>
  <c r="I495" i="13"/>
  <c r="F495" i="13"/>
  <c r="Q494" i="13"/>
  <c r="N494" i="13"/>
  <c r="I494" i="13"/>
  <c r="F494" i="13"/>
  <c r="Q493" i="13"/>
  <c r="N493" i="13"/>
  <c r="I493" i="13"/>
  <c r="F493" i="13"/>
  <c r="Q492" i="13"/>
  <c r="N492" i="13"/>
  <c r="I492" i="13"/>
  <c r="F492" i="13"/>
  <c r="Q491" i="13"/>
  <c r="N491" i="13"/>
  <c r="I491" i="13"/>
  <c r="F491" i="13"/>
  <c r="Q490" i="13"/>
  <c r="N490" i="13"/>
  <c r="I490" i="13"/>
  <c r="F490" i="13"/>
  <c r="Q489" i="13"/>
  <c r="N489" i="13"/>
  <c r="I489" i="13"/>
  <c r="F489" i="13"/>
  <c r="Q488" i="13"/>
  <c r="N488" i="13"/>
  <c r="I488" i="13"/>
  <c r="F488" i="13"/>
  <c r="Q487" i="13"/>
  <c r="N487" i="13"/>
  <c r="I487" i="13"/>
  <c r="F487" i="13"/>
  <c r="Q486" i="13"/>
  <c r="N486" i="13"/>
  <c r="I486" i="13"/>
  <c r="F486" i="13"/>
  <c r="Q485" i="13"/>
  <c r="N485" i="13"/>
  <c r="I485" i="13"/>
  <c r="F485" i="13"/>
  <c r="Q484" i="13"/>
  <c r="N484" i="13"/>
  <c r="I484" i="13"/>
  <c r="F484" i="13"/>
  <c r="Q483" i="13"/>
  <c r="N483" i="13"/>
  <c r="I483" i="13"/>
  <c r="F483" i="13"/>
  <c r="Q482" i="13"/>
  <c r="N482" i="13"/>
  <c r="I482" i="13"/>
  <c r="F482" i="13"/>
  <c r="Q481" i="13"/>
  <c r="N481" i="13"/>
  <c r="I481" i="13"/>
  <c r="F481" i="13"/>
  <c r="Q480" i="13"/>
  <c r="N480" i="13"/>
  <c r="I480" i="13"/>
  <c r="F480" i="13"/>
  <c r="Q479" i="13"/>
  <c r="N479" i="13"/>
  <c r="I479" i="13"/>
  <c r="F479" i="13"/>
  <c r="Q478" i="13"/>
  <c r="N478" i="13"/>
  <c r="I478" i="13"/>
  <c r="F478" i="13"/>
  <c r="Q477" i="13"/>
  <c r="N477" i="13"/>
  <c r="I477" i="13"/>
  <c r="F477" i="13"/>
  <c r="Q476" i="13"/>
  <c r="N476" i="13"/>
  <c r="I476" i="13"/>
  <c r="F476" i="13"/>
  <c r="Q475" i="13"/>
  <c r="N475" i="13"/>
  <c r="I475" i="13"/>
  <c r="F475" i="13"/>
  <c r="Q474" i="13"/>
  <c r="N474" i="13"/>
  <c r="I474" i="13"/>
  <c r="F474" i="13"/>
  <c r="Q473" i="13"/>
  <c r="N473" i="13"/>
  <c r="I473" i="13"/>
  <c r="F473" i="13"/>
  <c r="Q472" i="13"/>
  <c r="N472" i="13"/>
  <c r="I472" i="13"/>
  <c r="F472" i="13"/>
  <c r="Q471" i="13"/>
  <c r="N471" i="13"/>
  <c r="I471" i="13"/>
  <c r="F471" i="13"/>
  <c r="Q470" i="13"/>
  <c r="N470" i="13"/>
  <c r="I470" i="13"/>
  <c r="F470" i="13"/>
  <c r="Q469" i="13"/>
  <c r="N469" i="13"/>
  <c r="I469" i="13"/>
  <c r="F469" i="13"/>
  <c r="Q468" i="13"/>
  <c r="N468" i="13"/>
  <c r="I468" i="13"/>
  <c r="F468" i="13"/>
  <c r="Q467" i="13"/>
  <c r="N467" i="13"/>
  <c r="I467" i="13"/>
  <c r="F467" i="13"/>
  <c r="Q466" i="13"/>
  <c r="N466" i="13"/>
  <c r="I466" i="13"/>
  <c r="F466" i="13"/>
  <c r="Q465" i="13"/>
  <c r="N465" i="13"/>
  <c r="I465" i="13"/>
  <c r="F465" i="13"/>
  <c r="Q464" i="13"/>
  <c r="N464" i="13"/>
  <c r="I464" i="13"/>
  <c r="F464" i="13"/>
  <c r="Q463" i="13"/>
  <c r="N463" i="13"/>
  <c r="I463" i="13"/>
  <c r="F463" i="13"/>
  <c r="Q462" i="13"/>
  <c r="N462" i="13"/>
  <c r="I462" i="13"/>
  <c r="F462" i="13"/>
  <c r="Q461" i="13"/>
  <c r="N461" i="13"/>
  <c r="I461" i="13"/>
  <c r="F461" i="13"/>
  <c r="Q460" i="13"/>
  <c r="N460" i="13"/>
  <c r="I460" i="13"/>
  <c r="F460" i="13"/>
  <c r="Q459" i="13"/>
  <c r="N459" i="13"/>
  <c r="I459" i="13"/>
  <c r="F459" i="13"/>
  <c r="Q458" i="13"/>
  <c r="N458" i="13"/>
  <c r="I458" i="13"/>
  <c r="F458" i="13"/>
  <c r="Q457" i="13"/>
  <c r="N457" i="13"/>
  <c r="I457" i="13"/>
  <c r="F457" i="13"/>
  <c r="Q456" i="13"/>
  <c r="N456" i="13"/>
  <c r="I456" i="13"/>
  <c r="F456" i="13"/>
  <c r="Q455" i="13"/>
  <c r="N455" i="13"/>
  <c r="I455" i="13"/>
  <c r="F455" i="13"/>
  <c r="Q454" i="13"/>
  <c r="N454" i="13"/>
  <c r="I454" i="13"/>
  <c r="F454" i="13"/>
  <c r="Q453" i="13"/>
  <c r="N453" i="13"/>
  <c r="I453" i="13"/>
  <c r="F453" i="13"/>
  <c r="Q452" i="13"/>
  <c r="N452" i="13"/>
  <c r="I452" i="13"/>
  <c r="F452" i="13"/>
  <c r="Q451" i="13"/>
  <c r="N451" i="13"/>
  <c r="I451" i="13"/>
  <c r="F451" i="13"/>
  <c r="Q450" i="13"/>
  <c r="N450" i="13"/>
  <c r="I450" i="13"/>
  <c r="F450" i="13"/>
  <c r="Q449" i="13"/>
  <c r="N449" i="13"/>
  <c r="I449" i="13"/>
  <c r="F449" i="13"/>
  <c r="Q448" i="13"/>
  <c r="N448" i="13"/>
  <c r="I448" i="13"/>
  <c r="F448" i="13"/>
  <c r="Q447" i="13"/>
  <c r="N447" i="13"/>
  <c r="I447" i="13"/>
  <c r="F447" i="13"/>
  <c r="Q446" i="13"/>
  <c r="N446" i="13"/>
  <c r="I446" i="13"/>
  <c r="F446" i="13"/>
  <c r="Q445" i="13"/>
  <c r="N445" i="13"/>
  <c r="I445" i="13"/>
  <c r="F445" i="13"/>
  <c r="Q444" i="13"/>
  <c r="N444" i="13"/>
  <c r="I444" i="13"/>
  <c r="F444" i="13"/>
  <c r="Q443" i="13"/>
  <c r="N443" i="13"/>
  <c r="I443" i="13"/>
  <c r="F443" i="13"/>
  <c r="Q442" i="13"/>
  <c r="N442" i="13"/>
  <c r="I442" i="13"/>
  <c r="F442" i="13"/>
  <c r="Q441" i="13"/>
  <c r="N441" i="13"/>
  <c r="I441" i="13"/>
  <c r="F441" i="13"/>
  <c r="Q440" i="13"/>
  <c r="N440" i="13"/>
  <c r="I440" i="13"/>
  <c r="F440" i="13"/>
  <c r="Q439" i="13"/>
  <c r="N439" i="13"/>
  <c r="I439" i="13"/>
  <c r="F439" i="13"/>
  <c r="Q438" i="13"/>
  <c r="N438" i="13"/>
  <c r="I438" i="13"/>
  <c r="F438" i="13"/>
  <c r="Q437" i="13"/>
  <c r="N437" i="13"/>
  <c r="I437" i="13"/>
  <c r="F437" i="13"/>
  <c r="Q436" i="13"/>
  <c r="N436" i="13"/>
  <c r="I436" i="13"/>
  <c r="F436" i="13"/>
  <c r="Q435" i="13"/>
  <c r="N435" i="13"/>
  <c r="I435" i="13"/>
  <c r="F435" i="13"/>
  <c r="Q434" i="13"/>
  <c r="N434" i="13"/>
  <c r="I434" i="13"/>
  <c r="F434" i="13"/>
  <c r="Q433" i="13"/>
  <c r="N433" i="13"/>
  <c r="I433" i="13"/>
  <c r="F433" i="13"/>
  <c r="Q432" i="13"/>
  <c r="N432" i="13"/>
  <c r="I432" i="13"/>
  <c r="F432" i="13"/>
  <c r="Q431" i="13"/>
  <c r="N431" i="13"/>
  <c r="I431" i="13"/>
  <c r="F431" i="13"/>
  <c r="Q430" i="13"/>
  <c r="N430" i="13"/>
  <c r="I430" i="13"/>
  <c r="F430" i="13"/>
  <c r="Q429" i="13"/>
  <c r="N429" i="13"/>
  <c r="I429" i="13"/>
  <c r="F429" i="13"/>
  <c r="Q428" i="13"/>
  <c r="N428" i="13"/>
  <c r="I428" i="13"/>
  <c r="F428" i="13"/>
  <c r="Q427" i="13"/>
  <c r="N427" i="13"/>
  <c r="I427" i="13"/>
  <c r="F427" i="13"/>
  <c r="Q426" i="13"/>
  <c r="N426" i="13"/>
  <c r="I426" i="13"/>
  <c r="F426" i="13"/>
  <c r="Q425" i="13"/>
  <c r="N425" i="13"/>
  <c r="I425" i="13"/>
  <c r="F425" i="13"/>
  <c r="Q424" i="13"/>
  <c r="N424" i="13"/>
  <c r="I424" i="13"/>
  <c r="F424" i="13"/>
  <c r="Q423" i="13"/>
  <c r="N423" i="13"/>
  <c r="I423" i="13"/>
  <c r="F423" i="13"/>
  <c r="Q422" i="13"/>
  <c r="N422" i="13"/>
  <c r="I422" i="13"/>
  <c r="F422" i="13"/>
  <c r="Q421" i="13"/>
  <c r="N421" i="13"/>
  <c r="I421" i="13"/>
  <c r="F421" i="13"/>
  <c r="Q420" i="13"/>
  <c r="N420" i="13"/>
  <c r="I420" i="13"/>
  <c r="F420" i="13"/>
  <c r="Q419" i="13"/>
  <c r="N419" i="13"/>
  <c r="I419" i="13"/>
  <c r="F419" i="13"/>
  <c r="Q418" i="13"/>
  <c r="N418" i="13"/>
  <c r="I418" i="13"/>
  <c r="F418" i="13"/>
  <c r="Q417" i="13"/>
  <c r="N417" i="13"/>
  <c r="I417" i="13"/>
  <c r="F417" i="13"/>
  <c r="Q416" i="13"/>
  <c r="N416" i="13"/>
  <c r="I416" i="13"/>
  <c r="F416" i="13"/>
  <c r="Q415" i="13"/>
  <c r="N415" i="13"/>
  <c r="I415" i="13"/>
  <c r="F415" i="13"/>
  <c r="Q414" i="13"/>
  <c r="N414" i="13"/>
  <c r="I414" i="13"/>
  <c r="F414" i="13"/>
  <c r="Q413" i="13"/>
  <c r="N413" i="13"/>
  <c r="I413" i="13"/>
  <c r="F413" i="13"/>
  <c r="Q412" i="13"/>
  <c r="N412" i="13"/>
  <c r="I412" i="13"/>
  <c r="F412" i="13"/>
  <c r="Q411" i="13"/>
  <c r="N411" i="13"/>
  <c r="I411" i="13"/>
  <c r="F411" i="13"/>
  <c r="Q410" i="13"/>
  <c r="N410" i="13"/>
  <c r="I410" i="13"/>
  <c r="F410" i="13"/>
  <c r="Q409" i="13"/>
  <c r="N409" i="13"/>
  <c r="I409" i="13"/>
  <c r="F409" i="13"/>
  <c r="Q408" i="13"/>
  <c r="N408" i="13"/>
  <c r="I408" i="13"/>
  <c r="F408" i="13"/>
  <c r="Q407" i="13"/>
  <c r="N407" i="13"/>
  <c r="I407" i="13"/>
  <c r="F407" i="13"/>
  <c r="Q406" i="13"/>
  <c r="N406" i="13"/>
  <c r="I406" i="13"/>
  <c r="F406" i="13"/>
  <c r="Q405" i="13"/>
  <c r="N405" i="13"/>
  <c r="I405" i="13"/>
  <c r="F405" i="13"/>
  <c r="Q404" i="13"/>
  <c r="N404" i="13"/>
  <c r="I404" i="13"/>
  <c r="F404" i="13"/>
  <c r="Q403" i="13"/>
  <c r="N403" i="13"/>
  <c r="I403" i="13"/>
  <c r="F403" i="13"/>
  <c r="Q402" i="13"/>
  <c r="N402" i="13"/>
  <c r="I402" i="13"/>
  <c r="F402" i="13"/>
  <c r="Q401" i="13"/>
  <c r="N401" i="13"/>
  <c r="I401" i="13"/>
  <c r="F401" i="13"/>
  <c r="Q400" i="13"/>
  <c r="N400" i="13"/>
  <c r="I400" i="13"/>
  <c r="F400" i="13"/>
  <c r="Q399" i="13"/>
  <c r="N399" i="13"/>
  <c r="I399" i="13"/>
  <c r="F399" i="13"/>
  <c r="Q398" i="13"/>
  <c r="N398" i="13"/>
  <c r="I398" i="13"/>
  <c r="F398" i="13"/>
  <c r="Q397" i="13"/>
  <c r="N397" i="13"/>
  <c r="I397" i="13"/>
  <c r="F397" i="13"/>
  <c r="Q396" i="13"/>
  <c r="N396" i="13"/>
  <c r="I396" i="13"/>
  <c r="F396" i="13"/>
  <c r="Q395" i="13"/>
  <c r="N395" i="13"/>
  <c r="I395" i="13"/>
  <c r="F395" i="13"/>
  <c r="Q394" i="13"/>
  <c r="N394" i="13"/>
  <c r="I394" i="13"/>
  <c r="F394" i="13"/>
  <c r="Q393" i="13"/>
  <c r="N393" i="13"/>
  <c r="I393" i="13"/>
  <c r="F393" i="13"/>
  <c r="Q392" i="13"/>
  <c r="N392" i="13"/>
  <c r="I392" i="13"/>
  <c r="F392" i="13"/>
  <c r="Q391" i="13"/>
  <c r="N391" i="13"/>
  <c r="I391" i="13"/>
  <c r="F391" i="13"/>
  <c r="Q390" i="13"/>
  <c r="N390" i="13"/>
  <c r="I390" i="13"/>
  <c r="F390" i="13"/>
  <c r="Q389" i="13"/>
  <c r="N389" i="13"/>
  <c r="I389" i="13"/>
  <c r="F389" i="13"/>
  <c r="Q388" i="13"/>
  <c r="N388" i="13"/>
  <c r="I388" i="13"/>
  <c r="F388" i="13"/>
  <c r="Q387" i="13"/>
  <c r="N387" i="13"/>
  <c r="I387" i="13"/>
  <c r="F387" i="13"/>
  <c r="Q386" i="13"/>
  <c r="N386" i="13"/>
  <c r="I386" i="13"/>
  <c r="F386" i="13"/>
  <c r="Q385" i="13"/>
  <c r="N385" i="13"/>
  <c r="I385" i="13"/>
  <c r="F385" i="13"/>
  <c r="Q384" i="13"/>
  <c r="N384" i="13"/>
  <c r="I384" i="13"/>
  <c r="F384" i="13"/>
  <c r="Q383" i="13"/>
  <c r="N383" i="13"/>
  <c r="I383" i="13"/>
  <c r="F383" i="13"/>
  <c r="Q382" i="13"/>
  <c r="N382" i="13"/>
  <c r="I382" i="13"/>
  <c r="F382" i="13"/>
  <c r="Q381" i="13"/>
  <c r="N381" i="13"/>
  <c r="I381" i="13"/>
  <c r="F381" i="13"/>
  <c r="Q380" i="13"/>
  <c r="N380" i="13"/>
  <c r="I380" i="13"/>
  <c r="F380" i="13"/>
  <c r="Q379" i="13"/>
  <c r="N379" i="13"/>
  <c r="I379" i="13"/>
  <c r="F379" i="13"/>
  <c r="Q378" i="13"/>
  <c r="N378" i="13"/>
  <c r="I378" i="13"/>
  <c r="F378" i="13"/>
  <c r="Q377" i="13"/>
  <c r="N377" i="13"/>
  <c r="I377" i="13"/>
  <c r="F377" i="13"/>
  <c r="Q376" i="13"/>
  <c r="N376" i="13"/>
  <c r="I376" i="13"/>
  <c r="F376" i="13"/>
  <c r="Q375" i="13"/>
  <c r="N375" i="13"/>
  <c r="I375" i="13"/>
  <c r="F375" i="13"/>
  <c r="Q374" i="13"/>
  <c r="N374" i="13"/>
  <c r="I374" i="13"/>
  <c r="F374" i="13"/>
  <c r="Q373" i="13"/>
  <c r="N373" i="13"/>
  <c r="I373" i="13"/>
  <c r="F373" i="13"/>
  <c r="Q372" i="13"/>
  <c r="N372" i="13"/>
  <c r="I372" i="13"/>
  <c r="F372" i="13"/>
  <c r="Q371" i="13"/>
  <c r="N371" i="13"/>
  <c r="I371" i="13"/>
  <c r="F371" i="13"/>
  <c r="Q370" i="13"/>
  <c r="N370" i="13"/>
  <c r="I370" i="13"/>
  <c r="F370" i="13"/>
  <c r="Q369" i="13"/>
  <c r="N369" i="13"/>
  <c r="I369" i="13"/>
  <c r="F369" i="13"/>
  <c r="Q368" i="13"/>
  <c r="N368" i="13"/>
  <c r="I368" i="13"/>
  <c r="F368" i="13"/>
  <c r="Q367" i="13"/>
  <c r="N367" i="13"/>
  <c r="I367" i="13"/>
  <c r="F367" i="13"/>
  <c r="Q366" i="13"/>
  <c r="N366" i="13"/>
  <c r="I366" i="13"/>
  <c r="F366" i="13"/>
  <c r="Q365" i="13"/>
  <c r="N365" i="13"/>
  <c r="I365" i="13"/>
  <c r="F365" i="13"/>
  <c r="Q364" i="13"/>
  <c r="N364" i="13"/>
  <c r="I364" i="13"/>
  <c r="F364" i="13"/>
  <c r="Q363" i="13"/>
  <c r="N363" i="13"/>
  <c r="I363" i="13"/>
  <c r="F363" i="13"/>
  <c r="Q362" i="13"/>
  <c r="N362" i="13"/>
  <c r="I362" i="13"/>
  <c r="F362" i="13"/>
  <c r="Q361" i="13"/>
  <c r="N361" i="13"/>
  <c r="I361" i="13"/>
  <c r="F361" i="13"/>
  <c r="Q360" i="13"/>
  <c r="N360" i="13"/>
  <c r="I360" i="13"/>
  <c r="F360" i="13"/>
  <c r="Q359" i="13"/>
  <c r="N359" i="13"/>
  <c r="I359" i="13"/>
  <c r="F359" i="13"/>
  <c r="Q358" i="13"/>
  <c r="N358" i="13"/>
  <c r="I358" i="13"/>
  <c r="F358" i="13"/>
  <c r="Q357" i="13"/>
  <c r="N357" i="13"/>
  <c r="I357" i="13"/>
  <c r="F357" i="13"/>
  <c r="Q356" i="13"/>
  <c r="N356" i="13"/>
  <c r="I356" i="13"/>
  <c r="F356" i="13"/>
  <c r="Q355" i="13"/>
  <c r="N355" i="13"/>
  <c r="I355" i="13"/>
  <c r="F355" i="13"/>
  <c r="Q354" i="13"/>
  <c r="N354" i="13"/>
  <c r="I354" i="13"/>
  <c r="F354" i="13"/>
  <c r="Q353" i="13"/>
  <c r="N353" i="13"/>
  <c r="I353" i="13"/>
  <c r="F353" i="13"/>
  <c r="Q352" i="13"/>
  <c r="N352" i="13"/>
  <c r="I352" i="13"/>
  <c r="F352" i="13"/>
  <c r="Q351" i="13"/>
  <c r="N351" i="13"/>
  <c r="I351" i="13"/>
  <c r="F351" i="13"/>
  <c r="Q350" i="13"/>
  <c r="N350" i="13"/>
  <c r="I350" i="13"/>
  <c r="F350" i="13"/>
  <c r="Q349" i="13"/>
  <c r="N349" i="13"/>
  <c r="I349" i="13"/>
  <c r="F349" i="13"/>
  <c r="Q348" i="13"/>
  <c r="N348" i="13"/>
  <c r="I348" i="13"/>
  <c r="F348" i="13"/>
  <c r="Q347" i="13"/>
  <c r="N347" i="13"/>
  <c r="I347" i="13"/>
  <c r="F347" i="13"/>
  <c r="Q346" i="13"/>
  <c r="N346" i="13"/>
  <c r="I346" i="13"/>
  <c r="F346" i="13"/>
  <c r="Q345" i="13"/>
  <c r="N345" i="13"/>
  <c r="I345" i="13"/>
  <c r="F345" i="13"/>
  <c r="Q344" i="13"/>
  <c r="N344" i="13"/>
  <c r="I344" i="13"/>
  <c r="F344" i="13"/>
  <c r="Q343" i="13"/>
  <c r="N343" i="13"/>
  <c r="I343" i="13"/>
  <c r="F343" i="13"/>
  <c r="Q342" i="13"/>
  <c r="N342" i="13"/>
  <c r="I342" i="13"/>
  <c r="F342" i="13"/>
  <c r="Q341" i="13"/>
  <c r="N341" i="13"/>
  <c r="I341" i="13"/>
  <c r="F341" i="13"/>
  <c r="Q340" i="13"/>
  <c r="N340" i="13"/>
  <c r="I340" i="13"/>
  <c r="F340" i="13"/>
  <c r="Q339" i="13"/>
  <c r="N339" i="13"/>
  <c r="I339" i="13"/>
  <c r="F339" i="13"/>
  <c r="Q338" i="13"/>
  <c r="N338" i="13"/>
  <c r="I338" i="13"/>
  <c r="F338" i="13"/>
  <c r="Q337" i="13"/>
  <c r="N337" i="13"/>
  <c r="I337" i="13"/>
  <c r="F337" i="13"/>
  <c r="Q336" i="13"/>
  <c r="N336" i="13"/>
  <c r="I336" i="13"/>
  <c r="F336" i="13"/>
  <c r="Q335" i="13"/>
  <c r="N335" i="13"/>
  <c r="I335" i="13"/>
  <c r="F335" i="13"/>
  <c r="Q334" i="13"/>
  <c r="N334" i="13"/>
  <c r="I334" i="13"/>
  <c r="F334" i="13"/>
  <c r="Q333" i="13"/>
  <c r="N333" i="13"/>
  <c r="I333" i="13"/>
  <c r="F333" i="13"/>
  <c r="Q332" i="13"/>
  <c r="N332" i="13"/>
  <c r="I332" i="13"/>
  <c r="F332" i="13"/>
  <c r="Q331" i="13"/>
  <c r="N331" i="13"/>
  <c r="I331" i="13"/>
  <c r="F331" i="13"/>
  <c r="Q330" i="13"/>
  <c r="N330" i="13"/>
  <c r="I330" i="13"/>
  <c r="F330" i="13"/>
  <c r="Q329" i="13"/>
  <c r="N329" i="13"/>
  <c r="I329" i="13"/>
  <c r="F329" i="13"/>
  <c r="Q328" i="13"/>
  <c r="N328" i="13"/>
  <c r="I328" i="13"/>
  <c r="F328" i="13"/>
  <c r="Q327" i="13"/>
  <c r="N327" i="13"/>
  <c r="I327" i="13"/>
  <c r="F327" i="13"/>
  <c r="Q326" i="13"/>
  <c r="N326" i="13"/>
  <c r="I326" i="13"/>
  <c r="F326" i="13"/>
  <c r="Q325" i="13"/>
  <c r="N325" i="13"/>
  <c r="I325" i="13"/>
  <c r="F325" i="13"/>
  <c r="Q324" i="13"/>
  <c r="N324" i="13"/>
  <c r="I324" i="13"/>
  <c r="F324" i="13"/>
  <c r="Q323" i="13"/>
  <c r="N323" i="13"/>
  <c r="I323" i="13"/>
  <c r="F323" i="13"/>
  <c r="Q322" i="13"/>
  <c r="N322" i="13"/>
  <c r="I322" i="13"/>
  <c r="F322" i="13"/>
  <c r="Q321" i="13"/>
  <c r="N321" i="13"/>
  <c r="I321" i="13"/>
  <c r="F321" i="13"/>
  <c r="Q320" i="13"/>
  <c r="N320" i="13"/>
  <c r="I320" i="13"/>
  <c r="F320" i="13"/>
  <c r="Q319" i="13"/>
  <c r="N319" i="13"/>
  <c r="I319" i="13"/>
  <c r="F319" i="13"/>
  <c r="Q318" i="13"/>
  <c r="N318" i="13"/>
  <c r="I318" i="13"/>
  <c r="F318" i="13"/>
  <c r="Q317" i="13"/>
  <c r="N317" i="13"/>
  <c r="I317" i="13"/>
  <c r="F317" i="13"/>
  <c r="Q316" i="13"/>
  <c r="N316" i="13"/>
  <c r="I316" i="13"/>
  <c r="F316" i="13"/>
  <c r="Q315" i="13"/>
  <c r="N315" i="13"/>
  <c r="I315" i="13"/>
  <c r="F315" i="13"/>
  <c r="Q314" i="13"/>
  <c r="N314" i="13"/>
  <c r="I314" i="13"/>
  <c r="F314" i="13"/>
  <c r="Q313" i="13"/>
  <c r="N313" i="13"/>
  <c r="I313" i="13"/>
  <c r="F313" i="13"/>
  <c r="Q312" i="13"/>
  <c r="N312" i="13"/>
  <c r="I312" i="13"/>
  <c r="F312" i="13"/>
  <c r="Q311" i="13"/>
  <c r="N311" i="13"/>
  <c r="I311" i="13"/>
  <c r="F311" i="13"/>
  <c r="Q310" i="13"/>
  <c r="N310" i="13"/>
  <c r="I310" i="13"/>
  <c r="F310" i="13"/>
  <c r="Q309" i="13"/>
  <c r="N309" i="13"/>
  <c r="I309" i="13"/>
  <c r="F309" i="13"/>
  <c r="Q308" i="13"/>
  <c r="N308" i="13"/>
  <c r="I308" i="13"/>
  <c r="F308" i="13"/>
  <c r="Q307" i="13"/>
  <c r="N307" i="13"/>
  <c r="I307" i="13"/>
  <c r="F307" i="13"/>
  <c r="Q306" i="13"/>
  <c r="N306" i="13"/>
  <c r="I306" i="13"/>
  <c r="F306" i="13"/>
  <c r="Q305" i="13"/>
  <c r="N305" i="13"/>
  <c r="I305" i="13"/>
  <c r="F305" i="13"/>
  <c r="Q304" i="13"/>
  <c r="N304" i="13"/>
  <c r="I304" i="13"/>
  <c r="F304" i="13"/>
  <c r="Q303" i="13"/>
  <c r="N303" i="13"/>
  <c r="I303" i="13"/>
  <c r="F303" i="13"/>
  <c r="Q302" i="13"/>
  <c r="N302" i="13"/>
  <c r="I302" i="13"/>
  <c r="F302" i="13"/>
  <c r="Q301" i="13"/>
  <c r="N301" i="13"/>
  <c r="I301" i="13"/>
  <c r="F301" i="13"/>
  <c r="Q300" i="13"/>
  <c r="N300" i="13"/>
  <c r="I300" i="13"/>
  <c r="F300" i="13"/>
  <c r="Q299" i="13"/>
  <c r="N299" i="13"/>
  <c r="I299" i="13"/>
  <c r="F299" i="13"/>
  <c r="Q298" i="13"/>
  <c r="N298" i="13"/>
  <c r="I298" i="13"/>
  <c r="F298" i="13"/>
  <c r="Q297" i="13"/>
  <c r="N297" i="13"/>
  <c r="I297" i="13"/>
  <c r="F297" i="13"/>
  <c r="Q296" i="13"/>
  <c r="N296" i="13"/>
  <c r="I296" i="13"/>
  <c r="F296" i="13"/>
  <c r="Q295" i="13"/>
  <c r="N295" i="13"/>
  <c r="I295" i="13"/>
  <c r="F295" i="13"/>
  <c r="Q294" i="13"/>
  <c r="N294" i="13"/>
  <c r="I294" i="13"/>
  <c r="F294" i="13"/>
  <c r="Q293" i="13"/>
  <c r="N293" i="13"/>
  <c r="I293" i="13"/>
  <c r="F293" i="13"/>
  <c r="Q292" i="13"/>
  <c r="N292" i="13"/>
  <c r="I292" i="13"/>
  <c r="F292" i="13"/>
  <c r="Q291" i="13"/>
  <c r="N291" i="13"/>
  <c r="I291" i="13"/>
  <c r="F291" i="13"/>
  <c r="Q290" i="13"/>
  <c r="N290" i="13"/>
  <c r="I290" i="13"/>
  <c r="F290" i="13"/>
  <c r="Q289" i="13"/>
  <c r="N289" i="13"/>
  <c r="I289" i="13"/>
  <c r="F289" i="13"/>
  <c r="Q288" i="13"/>
  <c r="N288" i="13"/>
  <c r="I288" i="13"/>
  <c r="F288" i="13"/>
  <c r="Q287" i="13"/>
  <c r="N287" i="13"/>
  <c r="I287" i="13"/>
  <c r="F287" i="13"/>
  <c r="Q286" i="13"/>
  <c r="N286" i="13"/>
  <c r="I286" i="13"/>
  <c r="F286" i="13"/>
  <c r="Q285" i="13"/>
  <c r="N285" i="13"/>
  <c r="I285" i="13"/>
  <c r="F285" i="13"/>
  <c r="Q284" i="13"/>
  <c r="N284" i="13"/>
  <c r="I284" i="13"/>
  <c r="F284" i="13"/>
  <c r="Q283" i="13"/>
  <c r="N283" i="13"/>
  <c r="I283" i="13"/>
  <c r="F283" i="13"/>
  <c r="Q282" i="13"/>
  <c r="N282" i="13"/>
  <c r="I282" i="13"/>
  <c r="F282" i="13"/>
  <c r="Q281" i="13"/>
  <c r="N281" i="13"/>
  <c r="I281" i="13"/>
  <c r="F281" i="13"/>
  <c r="Q280" i="13"/>
  <c r="N280" i="13"/>
  <c r="I280" i="13"/>
  <c r="F280" i="13"/>
  <c r="Q279" i="13"/>
  <c r="N279" i="13"/>
  <c r="I279" i="13"/>
  <c r="F279" i="13"/>
  <c r="Q278" i="13"/>
  <c r="N278" i="13"/>
  <c r="I278" i="13"/>
  <c r="F278" i="13"/>
  <c r="Q277" i="13"/>
  <c r="N277" i="13"/>
  <c r="I277" i="13"/>
  <c r="F277" i="13"/>
  <c r="Q276" i="13"/>
  <c r="N276" i="13"/>
  <c r="I276" i="13"/>
  <c r="F276" i="13"/>
  <c r="Q275" i="13"/>
  <c r="N275" i="13"/>
  <c r="I275" i="13"/>
  <c r="F275" i="13"/>
  <c r="Q274" i="13"/>
  <c r="N274" i="13"/>
  <c r="I274" i="13"/>
  <c r="F274" i="13"/>
  <c r="Q273" i="13"/>
  <c r="N273" i="13"/>
  <c r="I273" i="13"/>
  <c r="F273" i="13"/>
  <c r="Q272" i="13"/>
  <c r="N272" i="13"/>
  <c r="I272" i="13"/>
  <c r="F272" i="13"/>
  <c r="Q271" i="13"/>
  <c r="N271" i="13"/>
  <c r="I271" i="13"/>
  <c r="F271" i="13"/>
  <c r="Q270" i="13"/>
  <c r="N270" i="13"/>
  <c r="I270" i="13"/>
  <c r="F270" i="13"/>
  <c r="Q269" i="13"/>
  <c r="N269" i="13"/>
  <c r="I269" i="13"/>
  <c r="F269" i="13"/>
  <c r="Q268" i="13"/>
  <c r="N268" i="13"/>
  <c r="I268" i="13"/>
  <c r="F268" i="13"/>
  <c r="Q267" i="13"/>
  <c r="N267" i="13"/>
  <c r="I267" i="13"/>
  <c r="F267" i="13"/>
  <c r="Q266" i="13"/>
  <c r="N266" i="13"/>
  <c r="I266" i="13"/>
  <c r="F266" i="13"/>
  <c r="Q265" i="13"/>
  <c r="N265" i="13"/>
  <c r="I265" i="13"/>
  <c r="F265" i="13"/>
  <c r="Q264" i="13"/>
  <c r="N264" i="13"/>
  <c r="I264" i="13"/>
  <c r="F264" i="13"/>
  <c r="Q263" i="13"/>
  <c r="N263" i="13"/>
  <c r="I263" i="13"/>
  <c r="F263" i="13"/>
  <c r="Q262" i="13"/>
  <c r="N262" i="13"/>
  <c r="I262" i="13"/>
  <c r="F262" i="13"/>
  <c r="Q261" i="13"/>
  <c r="N261" i="13"/>
  <c r="I261" i="13"/>
  <c r="F261" i="13"/>
  <c r="Q260" i="13"/>
  <c r="N260" i="13"/>
  <c r="I260" i="13"/>
  <c r="F260" i="13"/>
  <c r="Q259" i="13"/>
  <c r="N259" i="13"/>
  <c r="I259" i="13"/>
  <c r="F259" i="13"/>
  <c r="Q258" i="13"/>
  <c r="N258" i="13"/>
  <c r="I258" i="13"/>
  <c r="F258" i="13"/>
  <c r="Q257" i="13"/>
  <c r="N257" i="13"/>
  <c r="I257" i="13"/>
  <c r="F257" i="13"/>
  <c r="Q256" i="13"/>
  <c r="N256" i="13"/>
  <c r="I256" i="13"/>
  <c r="F256" i="13"/>
  <c r="Q255" i="13"/>
  <c r="N255" i="13"/>
  <c r="I255" i="13"/>
  <c r="F255" i="13"/>
  <c r="Q254" i="13"/>
  <c r="N254" i="13"/>
  <c r="I254" i="13"/>
  <c r="F254" i="13"/>
  <c r="Q253" i="13"/>
  <c r="N253" i="13"/>
  <c r="I253" i="13"/>
  <c r="F253" i="13"/>
  <c r="Q252" i="13"/>
  <c r="N252" i="13"/>
  <c r="I252" i="13"/>
  <c r="F252" i="13"/>
  <c r="Q251" i="13"/>
  <c r="N251" i="13"/>
  <c r="I251" i="13"/>
  <c r="F251" i="13"/>
  <c r="Q250" i="13"/>
  <c r="N250" i="13"/>
  <c r="I250" i="13"/>
  <c r="F250" i="13"/>
  <c r="Q249" i="13"/>
  <c r="N249" i="13"/>
  <c r="I249" i="13"/>
  <c r="F249" i="13"/>
  <c r="Q248" i="13"/>
  <c r="N248" i="13"/>
  <c r="I248" i="13"/>
  <c r="F248" i="13"/>
  <c r="Q247" i="13"/>
  <c r="N247" i="13"/>
  <c r="I247" i="13"/>
  <c r="F247" i="13"/>
  <c r="Q246" i="13"/>
  <c r="N246" i="13"/>
  <c r="I246" i="13"/>
  <c r="F246" i="13"/>
  <c r="Q245" i="13"/>
  <c r="N245" i="13"/>
  <c r="I245" i="13"/>
  <c r="F245" i="13"/>
  <c r="Q244" i="13"/>
  <c r="N244" i="13"/>
  <c r="I244" i="13"/>
  <c r="F244" i="13"/>
  <c r="Q243" i="13"/>
  <c r="N243" i="13"/>
  <c r="I243" i="13"/>
  <c r="F243" i="13"/>
  <c r="Q242" i="13"/>
  <c r="N242" i="13"/>
  <c r="I242" i="13"/>
  <c r="F242" i="13"/>
  <c r="Q241" i="13"/>
  <c r="N241" i="13"/>
  <c r="I241" i="13"/>
  <c r="F241" i="13"/>
  <c r="Q240" i="13"/>
  <c r="N240" i="13"/>
  <c r="I240" i="13"/>
  <c r="F240" i="13"/>
  <c r="Q239" i="13"/>
  <c r="N239" i="13"/>
  <c r="I239" i="13"/>
  <c r="F239" i="13"/>
  <c r="Q238" i="13"/>
  <c r="N238" i="13"/>
  <c r="I238" i="13"/>
  <c r="F238" i="13"/>
  <c r="Q237" i="13"/>
  <c r="N237" i="13"/>
  <c r="I237" i="13"/>
  <c r="F237" i="13"/>
  <c r="Q236" i="13"/>
  <c r="N236" i="13"/>
  <c r="I236" i="13"/>
  <c r="F236" i="13"/>
  <c r="Q235" i="13"/>
  <c r="N235" i="13"/>
  <c r="I235" i="13"/>
  <c r="F235" i="13"/>
  <c r="Q234" i="13"/>
  <c r="N234" i="13"/>
  <c r="I234" i="13"/>
  <c r="F234" i="13"/>
  <c r="Q233" i="13"/>
  <c r="N233" i="13"/>
  <c r="I233" i="13"/>
  <c r="F233" i="13"/>
  <c r="Q232" i="13"/>
  <c r="N232" i="13"/>
  <c r="I232" i="13"/>
  <c r="F232" i="13"/>
  <c r="Q231" i="13"/>
  <c r="N231" i="13"/>
  <c r="I231" i="13"/>
  <c r="F231" i="13"/>
  <c r="Q230" i="13"/>
  <c r="N230" i="13"/>
  <c r="I230" i="13"/>
  <c r="F230" i="13"/>
  <c r="Q229" i="13"/>
  <c r="N229" i="13"/>
  <c r="I229" i="13"/>
  <c r="F229" i="13"/>
  <c r="Q228" i="13"/>
  <c r="N228" i="13"/>
  <c r="I228" i="13"/>
  <c r="F228" i="13"/>
  <c r="Q227" i="13"/>
  <c r="N227" i="13"/>
  <c r="I227" i="13"/>
  <c r="F227" i="13"/>
  <c r="Q226" i="13"/>
  <c r="N226" i="13"/>
  <c r="I226" i="13"/>
  <c r="F226" i="13"/>
  <c r="Q225" i="13"/>
  <c r="N225" i="13"/>
  <c r="I225" i="13"/>
  <c r="F225" i="13"/>
  <c r="Q224" i="13"/>
  <c r="N224" i="13"/>
  <c r="I224" i="13"/>
  <c r="F224" i="13"/>
  <c r="Q223" i="13"/>
  <c r="N223" i="13"/>
  <c r="I223" i="13"/>
  <c r="F223" i="13"/>
  <c r="Q222" i="13"/>
  <c r="N222" i="13"/>
  <c r="I222" i="13"/>
  <c r="F222" i="13"/>
  <c r="Q221" i="13"/>
  <c r="N221" i="13"/>
  <c r="I221" i="13"/>
  <c r="F221" i="13"/>
  <c r="Q220" i="13"/>
  <c r="N220" i="13"/>
  <c r="I220" i="13"/>
  <c r="F220" i="13"/>
  <c r="Q219" i="13"/>
  <c r="N219" i="13"/>
  <c r="I219" i="13"/>
  <c r="F219" i="13"/>
  <c r="Q218" i="13"/>
  <c r="N218" i="13"/>
  <c r="I218" i="13"/>
  <c r="F218" i="13"/>
  <c r="Q217" i="13"/>
  <c r="N217" i="13"/>
  <c r="I217" i="13"/>
  <c r="F217" i="13"/>
  <c r="Q216" i="13"/>
  <c r="N216" i="13"/>
  <c r="I216" i="13"/>
  <c r="F216" i="13"/>
  <c r="Q215" i="13"/>
  <c r="N215" i="13"/>
  <c r="I215" i="13"/>
  <c r="F215" i="13"/>
  <c r="Q214" i="13"/>
  <c r="N214" i="13"/>
  <c r="I214" i="13"/>
  <c r="F214" i="13"/>
  <c r="Q213" i="13"/>
  <c r="N213" i="13"/>
  <c r="I213" i="13"/>
  <c r="F213" i="13"/>
  <c r="Q212" i="13"/>
  <c r="N212" i="13"/>
  <c r="I212" i="13"/>
  <c r="F212" i="13"/>
  <c r="Q211" i="13"/>
  <c r="N211" i="13"/>
  <c r="I211" i="13"/>
  <c r="F211" i="13"/>
  <c r="Q210" i="13"/>
  <c r="N210" i="13"/>
  <c r="I210" i="13"/>
  <c r="F210" i="13"/>
  <c r="Q209" i="13"/>
  <c r="N209" i="13"/>
  <c r="I209" i="13"/>
  <c r="F209" i="13"/>
  <c r="Q208" i="13"/>
  <c r="N208" i="13"/>
  <c r="I208" i="13"/>
  <c r="F208" i="13"/>
  <c r="Q207" i="13"/>
  <c r="N207" i="13"/>
  <c r="I207" i="13"/>
  <c r="F207" i="13"/>
  <c r="Q206" i="13"/>
  <c r="N206" i="13"/>
  <c r="I206" i="13"/>
  <c r="F206" i="13"/>
  <c r="Q205" i="13"/>
  <c r="N205" i="13"/>
  <c r="I205" i="13"/>
  <c r="F205" i="13"/>
  <c r="Q204" i="13"/>
  <c r="N204" i="13"/>
  <c r="I204" i="13"/>
  <c r="F204" i="13"/>
  <c r="Q203" i="13"/>
  <c r="N203" i="13"/>
  <c r="I203" i="13"/>
  <c r="F203" i="13"/>
  <c r="Q202" i="13"/>
  <c r="N202" i="13"/>
  <c r="I202" i="13"/>
  <c r="F202" i="13"/>
  <c r="Q201" i="13"/>
  <c r="N201" i="13"/>
  <c r="I201" i="13"/>
  <c r="F201" i="13"/>
  <c r="Q200" i="13"/>
  <c r="N200" i="13"/>
  <c r="I200" i="13"/>
  <c r="F200" i="13"/>
  <c r="Q199" i="13"/>
  <c r="N199" i="13"/>
  <c r="I199" i="13"/>
  <c r="F199" i="13"/>
  <c r="Q198" i="13"/>
  <c r="N198" i="13"/>
  <c r="I198" i="13"/>
  <c r="F198" i="13"/>
  <c r="Q197" i="13"/>
  <c r="N197" i="13"/>
  <c r="I197" i="13"/>
  <c r="F197" i="13"/>
  <c r="Q196" i="13"/>
  <c r="N196" i="13"/>
  <c r="I196" i="13"/>
  <c r="F196" i="13"/>
  <c r="Q195" i="13"/>
  <c r="N195" i="13"/>
  <c r="I195" i="13"/>
  <c r="F195" i="13"/>
  <c r="Q194" i="13"/>
  <c r="N194" i="13"/>
  <c r="I194" i="13"/>
  <c r="F194" i="13"/>
  <c r="Q193" i="13"/>
  <c r="N193" i="13"/>
  <c r="I193" i="13"/>
  <c r="F193" i="13"/>
  <c r="Q192" i="13"/>
  <c r="N192" i="13"/>
  <c r="I192" i="13"/>
  <c r="F192" i="13"/>
  <c r="Q191" i="13"/>
  <c r="N191" i="13"/>
  <c r="I191" i="13"/>
  <c r="F191" i="13"/>
  <c r="Q190" i="13"/>
  <c r="N190" i="13"/>
  <c r="I190" i="13"/>
  <c r="F190" i="13"/>
  <c r="Q189" i="13"/>
  <c r="N189" i="13"/>
  <c r="I189" i="13"/>
  <c r="F189" i="13"/>
  <c r="Q188" i="13"/>
  <c r="N188" i="13"/>
  <c r="I188" i="13"/>
  <c r="F188" i="13"/>
  <c r="Q187" i="13"/>
  <c r="N187" i="13"/>
  <c r="I187" i="13"/>
  <c r="F187" i="13"/>
  <c r="Q186" i="13"/>
  <c r="N186" i="13"/>
  <c r="I186" i="13"/>
  <c r="F186" i="13"/>
  <c r="Q185" i="13"/>
  <c r="N185" i="13"/>
  <c r="I185" i="13"/>
  <c r="F185" i="13"/>
  <c r="Q184" i="13"/>
  <c r="N184" i="13"/>
  <c r="I184" i="13"/>
  <c r="F184" i="13"/>
  <c r="Q183" i="13"/>
  <c r="N183" i="13"/>
  <c r="I183" i="13"/>
  <c r="F183" i="13"/>
  <c r="Q182" i="13"/>
  <c r="N182" i="13"/>
  <c r="I182" i="13"/>
  <c r="F182" i="13"/>
  <c r="Q181" i="13"/>
  <c r="N181" i="13"/>
  <c r="I181" i="13"/>
  <c r="F181" i="13"/>
  <c r="Q180" i="13"/>
  <c r="N180" i="13"/>
  <c r="I180" i="13"/>
  <c r="F180" i="13"/>
  <c r="Q179" i="13"/>
  <c r="N179" i="13"/>
  <c r="I179" i="13"/>
  <c r="F179" i="13"/>
  <c r="Q178" i="13"/>
  <c r="N178" i="13"/>
  <c r="I178" i="13"/>
  <c r="F178" i="13"/>
  <c r="Q177" i="13"/>
  <c r="N177" i="13"/>
  <c r="I177" i="13"/>
  <c r="F177" i="13"/>
  <c r="Q176" i="13"/>
  <c r="N176" i="13"/>
  <c r="I176" i="13"/>
  <c r="F176" i="13"/>
  <c r="Q175" i="13"/>
  <c r="N175" i="13"/>
  <c r="I175" i="13"/>
  <c r="F175" i="13"/>
  <c r="Q174" i="13"/>
  <c r="N174" i="13"/>
  <c r="I174" i="13"/>
  <c r="F174" i="13"/>
  <c r="Q173" i="13"/>
  <c r="N173" i="13"/>
  <c r="I173" i="13"/>
  <c r="F173" i="13"/>
  <c r="Q172" i="13"/>
  <c r="N172" i="13"/>
  <c r="I172" i="13"/>
  <c r="F172" i="13"/>
  <c r="Q171" i="13"/>
  <c r="N171" i="13"/>
  <c r="I171" i="13"/>
  <c r="F171" i="13"/>
  <c r="Q170" i="13"/>
  <c r="N170" i="13"/>
  <c r="I170" i="13"/>
  <c r="F170" i="13"/>
  <c r="Q169" i="13"/>
  <c r="N169" i="13"/>
  <c r="I169" i="13"/>
  <c r="F169" i="13"/>
  <c r="Q168" i="13"/>
  <c r="N168" i="13"/>
  <c r="I168" i="13"/>
  <c r="F168" i="13"/>
  <c r="Q167" i="13"/>
  <c r="N167" i="13"/>
  <c r="I167" i="13"/>
  <c r="F167" i="13"/>
  <c r="Q166" i="13"/>
  <c r="N166" i="13"/>
  <c r="I166" i="13"/>
  <c r="F166" i="13"/>
  <c r="Q165" i="13"/>
  <c r="N165" i="13"/>
  <c r="I165" i="13"/>
  <c r="F165" i="13"/>
  <c r="Q164" i="13"/>
  <c r="N164" i="13"/>
  <c r="I164" i="13"/>
  <c r="F164" i="13"/>
  <c r="Q163" i="13"/>
  <c r="N163" i="13"/>
  <c r="I163" i="13"/>
  <c r="F163" i="13"/>
  <c r="Q162" i="13"/>
  <c r="N162" i="13"/>
  <c r="I162" i="13"/>
  <c r="F162" i="13"/>
  <c r="Q161" i="13"/>
  <c r="N161" i="13"/>
  <c r="I161" i="13"/>
  <c r="F161" i="13"/>
  <c r="Q160" i="13"/>
  <c r="N160" i="13"/>
  <c r="I160" i="13"/>
  <c r="F160" i="13"/>
  <c r="Q159" i="13"/>
  <c r="N159" i="13"/>
  <c r="I159" i="13"/>
  <c r="F159" i="13"/>
  <c r="Q158" i="13"/>
  <c r="N158" i="13"/>
  <c r="I158" i="13"/>
  <c r="F158" i="13"/>
  <c r="Q157" i="13"/>
  <c r="N157" i="13"/>
  <c r="I157" i="13"/>
  <c r="F157" i="13"/>
  <c r="Q156" i="13"/>
  <c r="N156" i="13"/>
  <c r="I156" i="13"/>
  <c r="F156" i="13"/>
  <c r="Q155" i="13"/>
  <c r="N155" i="13"/>
  <c r="I155" i="13"/>
  <c r="F155" i="13"/>
  <c r="Q154" i="13"/>
  <c r="N154" i="13"/>
  <c r="I154" i="13"/>
  <c r="F154" i="13"/>
  <c r="Q153" i="13"/>
  <c r="N153" i="13"/>
  <c r="I153" i="13"/>
  <c r="F153" i="13"/>
  <c r="Q152" i="13"/>
  <c r="N152" i="13"/>
  <c r="I152" i="13"/>
  <c r="F152" i="13"/>
  <c r="Q151" i="13"/>
  <c r="N151" i="13"/>
  <c r="I151" i="13"/>
  <c r="F151" i="13"/>
  <c r="Q150" i="13"/>
  <c r="N150" i="13"/>
  <c r="I150" i="13"/>
  <c r="F150" i="13"/>
  <c r="Q149" i="13"/>
  <c r="N149" i="13"/>
  <c r="I149" i="13"/>
  <c r="F149" i="13"/>
  <c r="Q148" i="13"/>
  <c r="N148" i="13"/>
  <c r="I148" i="13"/>
  <c r="F148" i="13"/>
  <c r="Q147" i="13"/>
  <c r="N147" i="13"/>
  <c r="I147" i="13"/>
  <c r="F147" i="13"/>
  <c r="Q146" i="13"/>
  <c r="N146" i="13"/>
  <c r="I146" i="13"/>
  <c r="F146" i="13"/>
  <c r="Q145" i="13"/>
  <c r="N145" i="13"/>
  <c r="I145" i="13"/>
  <c r="F145" i="13"/>
  <c r="Q144" i="13"/>
  <c r="N144" i="13"/>
  <c r="I144" i="13"/>
  <c r="F144" i="13"/>
  <c r="Q143" i="13"/>
  <c r="N143" i="13"/>
  <c r="I143" i="13"/>
  <c r="F143" i="13"/>
  <c r="Q142" i="13"/>
  <c r="N142" i="13"/>
  <c r="I142" i="13"/>
  <c r="F142" i="13"/>
  <c r="Q141" i="13"/>
  <c r="N141" i="13"/>
  <c r="I141" i="13"/>
  <c r="F141" i="13"/>
  <c r="Q140" i="13"/>
  <c r="N140" i="13"/>
  <c r="I140" i="13"/>
  <c r="F140" i="13"/>
  <c r="Q139" i="13"/>
  <c r="N139" i="13"/>
  <c r="I139" i="13"/>
  <c r="F139" i="13"/>
  <c r="Q138" i="13"/>
  <c r="N138" i="13"/>
  <c r="I138" i="13"/>
  <c r="F138" i="13"/>
  <c r="Q137" i="13"/>
  <c r="N137" i="13"/>
  <c r="I137" i="13"/>
  <c r="F137" i="13"/>
  <c r="Q136" i="13"/>
  <c r="N136" i="13"/>
  <c r="I136" i="13"/>
  <c r="F136" i="13"/>
  <c r="Q135" i="13"/>
  <c r="N135" i="13"/>
  <c r="I135" i="13"/>
  <c r="F135" i="13"/>
  <c r="Q134" i="13"/>
  <c r="N134" i="13"/>
  <c r="I134" i="13"/>
  <c r="F134" i="13"/>
  <c r="Q133" i="13"/>
  <c r="N133" i="13"/>
  <c r="I133" i="13"/>
  <c r="F133" i="13"/>
  <c r="Q132" i="13"/>
  <c r="N132" i="13"/>
  <c r="I132" i="13"/>
  <c r="F132" i="13"/>
  <c r="Q131" i="13"/>
  <c r="N131" i="13"/>
  <c r="I131" i="13"/>
  <c r="F131" i="13"/>
  <c r="Q130" i="13"/>
  <c r="N130" i="13"/>
  <c r="I130" i="13"/>
  <c r="F130" i="13"/>
  <c r="Q129" i="13"/>
  <c r="N129" i="13"/>
  <c r="I129" i="13"/>
  <c r="F129" i="13"/>
  <c r="Q128" i="13"/>
  <c r="N128" i="13"/>
  <c r="I128" i="13"/>
  <c r="F128" i="13"/>
  <c r="Q127" i="13"/>
  <c r="N127" i="13"/>
  <c r="I127" i="13"/>
  <c r="F127" i="13"/>
  <c r="Q126" i="13"/>
  <c r="N126" i="13"/>
  <c r="I126" i="13"/>
  <c r="F126" i="13"/>
  <c r="Q125" i="13"/>
  <c r="N125" i="13"/>
  <c r="I125" i="13"/>
  <c r="F125" i="13"/>
  <c r="Q124" i="13"/>
  <c r="N124" i="13"/>
  <c r="I124" i="13"/>
  <c r="F124" i="13"/>
  <c r="Q123" i="13"/>
  <c r="N123" i="13"/>
  <c r="I123" i="13"/>
  <c r="F123" i="13"/>
  <c r="Q122" i="13"/>
  <c r="N122" i="13"/>
  <c r="I122" i="13"/>
  <c r="F122" i="13"/>
  <c r="Q121" i="13"/>
  <c r="N121" i="13"/>
  <c r="I121" i="13"/>
  <c r="F121" i="13"/>
  <c r="Q120" i="13"/>
  <c r="N120" i="13"/>
  <c r="I120" i="13"/>
  <c r="F120" i="13"/>
  <c r="Q119" i="13"/>
  <c r="N119" i="13"/>
  <c r="I119" i="13"/>
  <c r="F119" i="13"/>
  <c r="Q118" i="13"/>
  <c r="N118" i="13"/>
  <c r="I118" i="13"/>
  <c r="F118" i="13"/>
  <c r="Q117" i="13"/>
  <c r="N117" i="13"/>
  <c r="I117" i="13"/>
  <c r="F117" i="13"/>
  <c r="Q116" i="13"/>
  <c r="N116" i="13"/>
  <c r="I116" i="13"/>
  <c r="F116" i="13"/>
  <c r="Q115" i="13"/>
  <c r="N115" i="13"/>
  <c r="I115" i="13"/>
  <c r="F115" i="13"/>
  <c r="Q114" i="13"/>
  <c r="N114" i="13"/>
  <c r="I114" i="13"/>
  <c r="F114" i="13"/>
  <c r="Q113" i="13"/>
  <c r="N113" i="13"/>
  <c r="I113" i="13"/>
  <c r="F113" i="13"/>
  <c r="Q112" i="13"/>
  <c r="N112" i="13"/>
  <c r="I112" i="13"/>
  <c r="F112" i="13"/>
  <c r="Q111" i="13"/>
  <c r="N111" i="13"/>
  <c r="I111" i="13"/>
  <c r="F111" i="13"/>
  <c r="Q110" i="13"/>
  <c r="N110" i="13"/>
  <c r="I110" i="13"/>
  <c r="F110" i="13"/>
  <c r="Q109" i="13"/>
  <c r="N109" i="13"/>
  <c r="I109" i="13"/>
  <c r="F109" i="13"/>
  <c r="Q108" i="13"/>
  <c r="N108" i="13"/>
  <c r="I108" i="13"/>
  <c r="F108" i="13"/>
  <c r="Q107" i="13"/>
  <c r="N107" i="13"/>
  <c r="I107" i="13"/>
  <c r="F107" i="13"/>
  <c r="Q106" i="13"/>
  <c r="N106" i="13"/>
  <c r="I106" i="13"/>
  <c r="F106" i="13"/>
  <c r="Q105" i="13"/>
  <c r="N105" i="13"/>
  <c r="I105" i="13"/>
  <c r="F105" i="13"/>
  <c r="Q104" i="13"/>
  <c r="N104" i="13"/>
  <c r="I104" i="13"/>
  <c r="F104" i="13"/>
  <c r="Q103" i="13"/>
  <c r="N103" i="13"/>
  <c r="I103" i="13"/>
  <c r="F103" i="13"/>
  <c r="Q102" i="13"/>
  <c r="N102" i="13"/>
  <c r="I102" i="13"/>
  <c r="F102" i="13"/>
  <c r="Q101" i="13"/>
  <c r="N101" i="13"/>
  <c r="I101" i="13"/>
  <c r="F101" i="13"/>
  <c r="Q100" i="13"/>
  <c r="N100" i="13"/>
  <c r="I100" i="13"/>
  <c r="F100" i="13"/>
  <c r="Q99" i="13"/>
  <c r="N99" i="13"/>
  <c r="I99" i="13"/>
  <c r="F99" i="13"/>
  <c r="Q98" i="13"/>
  <c r="N98" i="13"/>
  <c r="I98" i="13"/>
  <c r="F98" i="13"/>
  <c r="Q97" i="13"/>
  <c r="N97" i="13"/>
  <c r="I97" i="13"/>
  <c r="F97" i="13"/>
  <c r="Q96" i="13"/>
  <c r="N96" i="13"/>
  <c r="I96" i="13"/>
  <c r="F96" i="13"/>
  <c r="Q95" i="13"/>
  <c r="N95" i="13"/>
  <c r="I95" i="13"/>
  <c r="F95" i="13"/>
  <c r="Q94" i="13"/>
  <c r="N94" i="13"/>
  <c r="I94" i="13"/>
  <c r="F94" i="13"/>
  <c r="Q93" i="13"/>
  <c r="N93" i="13"/>
  <c r="I93" i="13"/>
  <c r="F93" i="13"/>
  <c r="Q92" i="13"/>
  <c r="N92" i="13"/>
  <c r="I92" i="13"/>
  <c r="F92" i="13"/>
  <c r="Q91" i="13"/>
  <c r="N91" i="13"/>
  <c r="I91" i="13"/>
  <c r="F91" i="13"/>
  <c r="Q90" i="13"/>
  <c r="N90" i="13"/>
  <c r="I90" i="13"/>
  <c r="F90" i="13"/>
  <c r="Q89" i="13"/>
  <c r="N89" i="13"/>
  <c r="I89" i="13"/>
  <c r="F89" i="13"/>
  <c r="Q88" i="13"/>
  <c r="N88" i="13"/>
  <c r="I88" i="13"/>
  <c r="F88" i="13"/>
  <c r="Q87" i="13"/>
  <c r="N87" i="13"/>
  <c r="I87" i="13"/>
  <c r="F87" i="13"/>
  <c r="Q86" i="13"/>
  <c r="N86" i="13"/>
  <c r="I86" i="13"/>
  <c r="F86" i="13"/>
  <c r="Q85" i="13"/>
  <c r="N85" i="13"/>
  <c r="I85" i="13"/>
  <c r="F85" i="13"/>
  <c r="Q84" i="13"/>
  <c r="N84" i="13"/>
  <c r="I84" i="13"/>
  <c r="F84" i="13"/>
  <c r="Q83" i="13"/>
  <c r="N83" i="13"/>
  <c r="I83" i="13"/>
  <c r="F83" i="13"/>
  <c r="Q82" i="13"/>
  <c r="N82" i="13"/>
  <c r="I82" i="13"/>
  <c r="F82" i="13"/>
  <c r="Q81" i="13"/>
  <c r="N81" i="13"/>
  <c r="I81" i="13"/>
  <c r="F81" i="13"/>
  <c r="Q80" i="13"/>
  <c r="N80" i="13"/>
  <c r="I80" i="13"/>
  <c r="F80" i="13"/>
  <c r="Q79" i="13"/>
  <c r="N79" i="13"/>
  <c r="I79" i="13"/>
  <c r="F79" i="13"/>
  <c r="Q78" i="13"/>
  <c r="N78" i="13"/>
  <c r="I78" i="13"/>
  <c r="F78" i="13"/>
  <c r="Q77" i="13"/>
  <c r="N77" i="13"/>
  <c r="I77" i="13"/>
  <c r="F77" i="13"/>
  <c r="Q76" i="13"/>
  <c r="N76" i="13"/>
  <c r="I76" i="13"/>
  <c r="F76" i="13"/>
  <c r="Q75" i="13"/>
  <c r="N75" i="13"/>
  <c r="I75" i="13"/>
  <c r="F75" i="13"/>
  <c r="Q74" i="13"/>
  <c r="N74" i="13"/>
  <c r="I74" i="13"/>
  <c r="F74" i="13"/>
  <c r="Q73" i="13"/>
  <c r="N73" i="13"/>
  <c r="I73" i="13"/>
  <c r="F73" i="13"/>
  <c r="Q72" i="13"/>
  <c r="N72" i="13"/>
  <c r="I72" i="13"/>
  <c r="F72" i="13"/>
  <c r="Q71" i="13"/>
  <c r="N71" i="13"/>
  <c r="I71" i="13"/>
  <c r="F71" i="13"/>
  <c r="Q70" i="13"/>
  <c r="N70" i="13"/>
  <c r="I70" i="13"/>
  <c r="F70" i="13"/>
  <c r="Q69" i="13"/>
  <c r="N69" i="13"/>
  <c r="I69" i="13"/>
  <c r="F69" i="13"/>
  <c r="Q68" i="13"/>
  <c r="N68" i="13"/>
  <c r="I68" i="13"/>
  <c r="F68" i="13"/>
  <c r="Q67" i="13"/>
  <c r="N67" i="13"/>
  <c r="I67" i="13"/>
  <c r="F67" i="13"/>
  <c r="Q66" i="13"/>
  <c r="N66" i="13"/>
  <c r="I66" i="13"/>
  <c r="F66" i="13"/>
  <c r="Q65" i="13"/>
  <c r="N65" i="13"/>
  <c r="I65" i="13"/>
  <c r="F65" i="13"/>
  <c r="Q64" i="13"/>
  <c r="N64" i="13"/>
  <c r="I64" i="13"/>
  <c r="F64" i="13"/>
  <c r="Q63" i="13"/>
  <c r="N63" i="13"/>
  <c r="I63" i="13"/>
  <c r="F63" i="13"/>
  <c r="Q62" i="13"/>
  <c r="N62" i="13"/>
  <c r="I62" i="13"/>
  <c r="F62" i="13"/>
  <c r="Q61" i="13"/>
  <c r="N61" i="13"/>
  <c r="I61" i="13"/>
  <c r="F61" i="13"/>
  <c r="Q60" i="13"/>
  <c r="N60" i="13"/>
  <c r="I60" i="13"/>
  <c r="F60" i="13"/>
  <c r="Q59" i="13"/>
  <c r="N59" i="13"/>
  <c r="I59" i="13"/>
  <c r="F59" i="13"/>
  <c r="Q58" i="13"/>
  <c r="N58" i="13"/>
  <c r="I58" i="13"/>
  <c r="F58" i="13"/>
  <c r="Q57" i="13"/>
  <c r="N57" i="13"/>
  <c r="I57" i="13"/>
  <c r="F57" i="13"/>
  <c r="Q56" i="13"/>
  <c r="N56" i="13"/>
  <c r="I56" i="13"/>
  <c r="F56" i="13"/>
  <c r="Q55" i="13"/>
  <c r="N55" i="13"/>
  <c r="I55" i="13"/>
  <c r="F55" i="13"/>
  <c r="Q54" i="13"/>
  <c r="N54" i="13"/>
  <c r="I54" i="13"/>
  <c r="F54" i="13"/>
  <c r="Q53" i="13"/>
  <c r="N53" i="13"/>
  <c r="I53" i="13"/>
  <c r="F53" i="13"/>
  <c r="Q52" i="13"/>
  <c r="N52" i="13"/>
  <c r="I52" i="13"/>
  <c r="F52" i="13"/>
  <c r="Q51" i="13"/>
  <c r="N51" i="13"/>
  <c r="I51" i="13"/>
  <c r="F51" i="13"/>
  <c r="Q50" i="13"/>
  <c r="N50" i="13"/>
  <c r="I50" i="13"/>
  <c r="F50" i="13"/>
  <c r="Q49" i="13"/>
  <c r="N49" i="13"/>
  <c r="I49" i="13"/>
  <c r="F49" i="13"/>
  <c r="Q48" i="13"/>
  <c r="N48" i="13"/>
  <c r="I48" i="13"/>
  <c r="F48" i="13"/>
  <c r="Q47" i="13"/>
  <c r="N47" i="13"/>
  <c r="I47" i="13"/>
  <c r="F47" i="13"/>
  <c r="Q46" i="13"/>
  <c r="N46" i="13"/>
  <c r="I46" i="13"/>
  <c r="F46" i="13"/>
  <c r="Q45" i="13"/>
  <c r="N45" i="13"/>
  <c r="I45" i="13"/>
  <c r="F45" i="13"/>
  <c r="Q44" i="13"/>
  <c r="N44" i="13"/>
  <c r="I44" i="13"/>
  <c r="F44" i="13"/>
  <c r="Q43" i="13"/>
  <c r="N43" i="13"/>
  <c r="I43" i="13"/>
  <c r="F43" i="13"/>
  <c r="Q42" i="13"/>
  <c r="N42" i="13"/>
  <c r="I42" i="13"/>
  <c r="F42" i="13"/>
  <c r="Q41" i="13"/>
  <c r="N41" i="13"/>
  <c r="I41" i="13"/>
  <c r="F41" i="13"/>
  <c r="Q40" i="13"/>
  <c r="N40" i="13"/>
  <c r="I40" i="13"/>
  <c r="F40" i="13"/>
  <c r="Q39" i="13"/>
  <c r="N39" i="13"/>
  <c r="I39" i="13"/>
  <c r="F39" i="13"/>
  <c r="Q38" i="13"/>
  <c r="N38" i="13"/>
  <c r="I38" i="13"/>
  <c r="F38" i="13"/>
  <c r="Q37" i="13"/>
  <c r="N37" i="13"/>
  <c r="I37" i="13"/>
  <c r="F37" i="13"/>
  <c r="Q36" i="13"/>
  <c r="N36" i="13"/>
  <c r="I36" i="13"/>
  <c r="F36" i="13"/>
  <c r="Q35" i="13"/>
  <c r="N35" i="13"/>
  <c r="I35" i="13"/>
  <c r="F35" i="13"/>
  <c r="Q34" i="13"/>
  <c r="N34" i="13"/>
  <c r="I34" i="13"/>
  <c r="F34" i="13"/>
  <c r="Q33" i="13"/>
  <c r="N33" i="13"/>
  <c r="I33" i="13"/>
  <c r="F33" i="13"/>
  <c r="Q32" i="13"/>
  <c r="N32" i="13"/>
  <c r="I32" i="13"/>
  <c r="F32" i="13"/>
  <c r="Q31" i="13"/>
  <c r="N31" i="13"/>
  <c r="I31" i="13"/>
  <c r="F31" i="13"/>
  <c r="Q30" i="13"/>
  <c r="N30" i="13"/>
  <c r="I30" i="13"/>
  <c r="F30" i="13"/>
  <c r="Q29" i="13"/>
  <c r="N29" i="13"/>
  <c r="I29" i="13"/>
  <c r="F29" i="13"/>
  <c r="Q28" i="13"/>
  <c r="N28" i="13"/>
  <c r="I28" i="13"/>
  <c r="F28" i="13"/>
  <c r="Q27" i="13"/>
  <c r="N27" i="13"/>
  <c r="I27" i="13"/>
  <c r="F27" i="13"/>
  <c r="Q26" i="13"/>
  <c r="N26" i="13"/>
  <c r="I26" i="13"/>
  <c r="F26" i="13"/>
  <c r="Q25" i="13"/>
  <c r="N25" i="13"/>
  <c r="I25" i="13"/>
  <c r="F25" i="13"/>
  <c r="Q24" i="13"/>
  <c r="N24" i="13"/>
  <c r="I24" i="13"/>
  <c r="F24" i="13"/>
  <c r="Q23" i="13"/>
  <c r="N23" i="13"/>
  <c r="I23" i="13"/>
  <c r="F23" i="13"/>
  <c r="Q22" i="13"/>
  <c r="N22" i="13"/>
  <c r="I22" i="13"/>
  <c r="F22" i="13"/>
  <c r="Q21" i="13"/>
  <c r="N21" i="13"/>
  <c r="I21" i="13"/>
  <c r="F21" i="13"/>
  <c r="Q20" i="13"/>
  <c r="N20" i="13"/>
  <c r="I20" i="13"/>
  <c r="F20" i="13"/>
  <c r="Q19" i="13"/>
  <c r="N19" i="13"/>
  <c r="I19" i="13"/>
  <c r="F19" i="13"/>
  <c r="Q18" i="13"/>
  <c r="N18" i="13"/>
  <c r="I18" i="13"/>
  <c r="F18" i="13"/>
  <c r="Q17" i="13"/>
  <c r="N17" i="13"/>
  <c r="I17" i="13"/>
  <c r="F17" i="13"/>
  <c r="Q16" i="13"/>
  <c r="N16" i="13"/>
  <c r="I16" i="13"/>
  <c r="F16" i="13"/>
  <c r="Q15" i="13"/>
  <c r="N15" i="13"/>
  <c r="I15" i="13"/>
  <c r="F15" i="13"/>
  <c r="Q14" i="13"/>
  <c r="N14" i="13"/>
  <c r="I14" i="13"/>
  <c r="F14" i="13"/>
  <c r="Q13" i="13"/>
  <c r="N13" i="13"/>
  <c r="I13" i="13"/>
  <c r="F13" i="13"/>
  <c r="Q12" i="13"/>
  <c r="N12" i="13"/>
  <c r="I12" i="13"/>
  <c r="F12" i="13"/>
  <c r="Q11" i="13"/>
  <c r="N11" i="13"/>
  <c r="I11" i="13"/>
  <c r="F11" i="13"/>
  <c r="Q10" i="13"/>
  <c r="N10" i="13"/>
  <c r="I10" i="13"/>
  <c r="F10" i="13"/>
  <c r="Q9" i="13"/>
  <c r="N9" i="13"/>
  <c r="I9" i="13"/>
  <c r="F9" i="13"/>
  <c r="Q8" i="13"/>
  <c r="N8" i="13"/>
  <c r="I8" i="13"/>
  <c r="F8" i="13"/>
  <c r="Q7" i="13"/>
  <c r="N7" i="13"/>
  <c r="I7" i="13"/>
  <c r="F7" i="13"/>
  <c r="Q6" i="13"/>
  <c r="N6" i="13"/>
  <c r="I6" i="13"/>
  <c r="F6" i="13"/>
  <c r="Q5" i="13"/>
  <c r="N5" i="13"/>
  <c r="I5" i="13"/>
  <c r="F5" i="13"/>
  <c r="AB7" i="12" l="1"/>
  <c r="Z7" i="12"/>
  <c r="Y7" i="12"/>
  <c r="AA7" i="12"/>
  <c r="X7" i="12"/>
  <c r="W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 Enrique Cortes Sanchez</author>
    <author>Cindy Lorena Vanegas Herrera</author>
    <author>Isidro Melquicedec Bastidas Yela</author>
    <author>Gabriel Leonardo Mendez Urrego</author>
    <author>Cintel</author>
  </authors>
  <commentList>
    <comment ref="AE7" authorId="0" shapeId="0" xr:uid="{00000000-0006-0000-0000-000001000000}">
      <text>
        <r>
          <rPr>
            <b/>
            <sz val="11"/>
            <color indexed="81"/>
            <rFont val="Tahoma"/>
            <family val="2"/>
          </rPr>
          <t xml:space="preserve">LEY 1581 PARA LA Protección DE DATOS PERSONALES. 
</t>
        </r>
        <r>
          <rPr>
            <sz val="11"/>
            <color indexed="81"/>
            <rFont val="Tahoma"/>
            <family val="2"/>
          </rPr>
          <t>El objeto de la ley es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r>
        <r>
          <rPr>
            <b/>
            <sz val="11"/>
            <color indexed="81"/>
            <rFont val="Tahoma"/>
            <family val="2"/>
          </rPr>
          <t xml:space="preserve">
Dato personal</t>
        </r>
        <r>
          <rPr>
            <sz val="11"/>
            <color indexed="81"/>
            <rFont val="Tahoma"/>
            <family val="2"/>
          </rPr>
          <t xml:space="preserve">: Es cualquier información concerniente a personas físicas, que tenga carácter de privado, que esté ligada a su intimidad y que toque temas susceptibles de discriminación, como orientación sexual, religiosa, étnica, entre otros.
</t>
        </r>
        <r>
          <rPr>
            <b/>
            <sz val="11"/>
            <color indexed="81"/>
            <rFont val="Tahoma"/>
            <family val="2"/>
          </rPr>
          <t>Datos sensibles</t>
        </r>
        <r>
          <rPr>
            <sz val="11"/>
            <color indexed="81"/>
            <rFont val="Tahoma"/>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AH7" authorId="0" shapeId="0" xr:uid="{00000000-0006-0000-0000-000002000000}">
      <text>
        <r>
          <rPr>
            <b/>
            <sz val="11"/>
            <color indexed="81"/>
            <rFont val="Tahoma"/>
            <family val="2"/>
          </rPr>
          <t xml:space="preserve">LEY 1712: LEY DE TRANSPARENCIA Y DEL DERECHO DE ACCESO A LA INFORMACIÓN PÚBUCA NACIONAL.
</t>
        </r>
        <r>
          <rPr>
            <sz val="11"/>
            <color indexed="81"/>
            <rFont val="Tahoma"/>
            <family val="2"/>
          </rPr>
          <t xml:space="preserve">El objeto de la ley es regular el derecho de acceso a la información pública, los procedimientos para el ejercicio y garantía del derecho y las excepciones a la publicidad de información.
</t>
        </r>
      </text>
    </comment>
    <comment ref="A8" authorId="1" shapeId="0" xr:uid="{00000000-0006-0000-0000-000003000000}">
      <text>
        <r>
          <rPr>
            <sz val="10"/>
            <color indexed="81"/>
            <rFont val="Tahoma"/>
            <family val="2"/>
          </rPr>
          <t>Se registra el nombre del Área o Dependencia o Proceso al que está vinculada la (información)</t>
        </r>
      </text>
    </comment>
    <comment ref="C8" authorId="1" shapeId="0" xr:uid="{00000000-0006-0000-0000-000004000000}">
      <text>
        <r>
          <rPr>
            <sz val="9"/>
            <color indexed="81"/>
            <rFont val="Tahoma"/>
            <family val="2"/>
          </rPr>
          <t>Número único que identifica al activo asociado a información</t>
        </r>
      </text>
    </comment>
    <comment ref="D8" authorId="0" shapeId="0" xr:uid="{00000000-0006-0000-0000-000005000000}">
      <text>
        <r>
          <rPr>
            <sz val="10"/>
            <color indexed="81"/>
            <rFont val="Tahoma"/>
            <family val="2"/>
          </rPr>
          <t xml:space="preserve">Establece el tipo de activo asociado a información que puede ser:
</t>
        </r>
        <r>
          <rPr>
            <b/>
            <sz val="10"/>
            <color indexed="81"/>
            <rFont val="Tahoma"/>
            <family val="2"/>
          </rPr>
          <t>Información:</t>
        </r>
        <r>
          <rPr>
            <sz val="10"/>
            <color indexed="81"/>
            <rFont val="Tahoma"/>
            <family val="2"/>
          </rPr>
          <t xml:space="preserve"> Documentos sensibles o registros vitales (Planos, topologías, estudios previos, informes, procesos) en físico o digital,  Proyectos (Toda la documentación relacionada debería tratarse como un solo activo), Hojas electrónicas, Bases de datos (Ciudadanos, beneficiarios, Proveedores, Procedimientos, Procesos), (Clasificada, Protegida o PERSONAL), archivos de datos, contratos y acuerdos, documentación del sistema, información sobre investigaciones, manuales de usuario, procedimientos operativos o de soporte, planes para la continuidad del negocio, informes de auditoría e información archivada.
</t>
        </r>
        <r>
          <rPr>
            <b/>
            <sz val="10"/>
            <color indexed="81"/>
            <rFont val="Tahoma"/>
            <family val="2"/>
          </rPr>
          <t>Software:</t>
        </r>
        <r>
          <rPr>
            <sz val="10"/>
            <color indexed="81"/>
            <rFont val="Tahoma"/>
            <family val="2"/>
          </rPr>
          <t xml:space="preserve"> software de aplicaciones, software del sistema, herramientas de desarrollo y utilidades del Cliente, software instalado en los servidores, Antivirus, IDS, Antispam, etc.
</t>
        </r>
        <r>
          <rPr>
            <b/>
            <sz val="10"/>
            <color indexed="81"/>
            <rFont val="Tahoma"/>
            <family val="2"/>
          </rPr>
          <t>Hardware:</t>
        </r>
        <r>
          <rPr>
            <sz val="10"/>
            <color indexed="81"/>
            <rFont val="Tahoma"/>
            <family val="2"/>
          </rPr>
          <t xml:space="preserve"> Servidores, equipos de computación, equipos de comunicaciones, Dispositivos de red y seguridad perimetral, Aires acondicionados, sistemas eléctricos, racks, sitios alternos, computadores de escritorio y/o portátiles, medios removibles y otros equipos.
</t>
        </r>
        <r>
          <rPr>
            <b/>
            <sz val="10"/>
            <color indexed="81"/>
            <rFont val="Tahoma"/>
            <family val="2"/>
          </rPr>
          <t>Servicios:</t>
        </r>
        <r>
          <rPr>
            <sz val="10"/>
            <color indexed="81"/>
            <rFont val="Tahoma"/>
            <family val="2"/>
          </rPr>
          <t xml:space="preserve"> servicios de computación y comunicaciones dirigidos a los usuarios internos y externos.
</t>
        </r>
        <r>
          <rPr>
            <b/>
            <sz val="10"/>
            <color indexed="81"/>
            <rFont val="Tahoma"/>
            <family val="2"/>
          </rPr>
          <t>Personas:</t>
        </r>
        <r>
          <rPr>
            <sz val="10"/>
            <color indexed="81"/>
            <rFont val="Tahoma"/>
            <family val="2"/>
          </rPr>
          <t xml:space="preserve"> Funcionarios encargados del manejo de activos.</t>
        </r>
        <r>
          <rPr>
            <sz val="11"/>
            <color indexed="81"/>
            <rFont val="Tahoma"/>
            <family val="2"/>
          </rPr>
          <t xml:space="preserve">
</t>
        </r>
      </text>
    </comment>
    <comment ref="E8" authorId="2" shapeId="0" xr:uid="{9F1903B2-2E2F-4AB0-A968-324968BE3142}">
      <text>
        <r>
          <rPr>
            <b/>
            <sz val="9"/>
            <color indexed="81"/>
            <rFont val="Tahoma"/>
            <family val="2"/>
          </rPr>
          <t>Campo tipo lista de valores que muestra las series y subseries de las tabals de retencion documentos de acuerdo con el campo Área o dependencia.</t>
        </r>
      </text>
    </comment>
    <comment ref="F8" authorId="2" shapeId="0" xr:uid="{B8508436-E470-4380-924A-69010C418831}">
      <text>
        <r>
          <rPr>
            <b/>
            <sz val="9"/>
            <color indexed="81"/>
            <rFont val="Tahoma"/>
            <family val="2"/>
          </rPr>
          <t>Campo abierto para colocar el nombre del activo de información que se quiere identificar, aplica para cualquier tipo de activo informacion, software, instalaciones,etc.</t>
        </r>
      </text>
    </comment>
    <comment ref="H8" authorId="3" shapeId="0" xr:uid="{00000000-0006-0000-0000-000006000000}">
      <text>
        <r>
          <rPr>
            <sz val="11"/>
            <color indexed="81"/>
            <rFont val="Tahoma"/>
            <family val="2"/>
          </rPr>
          <t>Nombre del Activo de Información  con el que se reconoce el activo en la Institución.</t>
        </r>
      </text>
    </comment>
    <comment ref="I8" authorId="2" shapeId="0" xr:uid="{E5B042E1-0DF2-4408-A93A-D2910D2DF7D9}">
      <text>
        <r>
          <rPr>
            <b/>
            <sz val="9"/>
            <color indexed="81"/>
            <rFont val="Tahoma"/>
            <family val="2"/>
          </rPr>
          <t>Código TRD: Campo calculado por el formulario, No se debe diligenciar</t>
        </r>
      </text>
    </comment>
    <comment ref="J8" authorId="2" shapeId="0" xr:uid="{C6AF4080-B025-418C-8ADE-C9941C818BD6}">
      <text>
        <r>
          <rPr>
            <b/>
            <sz val="9"/>
            <color indexed="81"/>
            <rFont val="Tahoma"/>
            <family val="2"/>
          </rPr>
          <t>FÍSICO: corresponde a todos los documentos físicos como: actas, acuerdos, circulares, informes, manuales, planes, carpetas, archivo de gestión, entre otros.
 -ELECTRÓNICO (Información Digital): correspondea la información contenida en los Sistemas de Informacióno en medio digital como SharePoint, OneDrive, entre  otros. 
-FISICO –ELECTRONICO: corresponde  a  la  información contenida tanto  en medios físicos como electrónicos</t>
        </r>
      </text>
    </comment>
    <comment ref="K8" authorId="3" shapeId="0" xr:uid="{00000000-0006-0000-0000-000007000000}">
      <text>
        <r>
          <rPr>
            <sz val="11"/>
            <color indexed="81"/>
            <rFont val="Tahoma"/>
            <family val="2"/>
          </rPr>
          <t xml:space="preserve">Descripción detalla de la información que contiene el Activo
</t>
        </r>
      </text>
    </comment>
    <comment ref="L8" authorId="3" shapeId="0" xr:uid="{00000000-0006-0000-0000-000008000000}">
      <text>
        <r>
          <rPr>
            <b/>
            <sz val="11"/>
            <color indexed="81"/>
            <rFont val="Tahoma"/>
            <family val="2"/>
          </rPr>
          <t>Formato</t>
        </r>
        <r>
          <rPr>
            <sz val="11"/>
            <color indexed="81"/>
            <rFont val="Tahoma"/>
            <family val="2"/>
          </rPr>
          <t>: Fuente en que esta la inf. según decreto 0103,
Identifica la forma, tamaño o modo en que se encuentra la información o se permite su visualización o consulta.  Ejm: sistema de información, hoja calculo (excel), documento de texto (Word), imagen, audio, video, pdf, documentos en papel, videos, películas etc.</t>
        </r>
      </text>
    </comment>
    <comment ref="N8" authorId="2" shapeId="0" xr:uid="{0C49BCDC-9FFD-47D7-B46D-242042727AC1}">
      <text>
        <r>
          <rPr>
            <b/>
            <sz val="9"/>
            <color indexed="81"/>
            <rFont val="Tahoma"/>
            <family val="2"/>
          </rPr>
          <t>Campo de tipo lista desplegable que hace referencia a si la informacion se puede encontrar a nivel nacional, municipal o no aplica.</t>
        </r>
      </text>
    </comment>
    <comment ref="O8" authorId="1" shapeId="0" xr:uid="{00000000-0006-0000-0000-000009000000}">
      <text>
        <r>
          <rPr>
            <sz val="10"/>
            <color indexed="81"/>
            <rFont val="Tahoma"/>
            <family val="2"/>
          </rPr>
          <t>Se registra el proceso al que está vinculada la (información) oficina si aplica.</t>
        </r>
        <r>
          <rPr>
            <sz val="9"/>
            <color indexed="81"/>
            <rFont val="Tahoma"/>
            <family val="2"/>
          </rPr>
          <t xml:space="preserve">
</t>
        </r>
      </text>
    </comment>
    <comment ref="P8" authorId="1" shapeId="0" xr:uid="{00000000-0006-0000-0000-00000A000000}">
      <text>
        <r>
          <rPr>
            <sz val="10"/>
            <color indexed="81"/>
            <rFont val="Tahoma"/>
            <family val="2"/>
          </rPr>
          <t>Se registra el nombre del Área o Dependencia o Proceso al que está vinculada la (información)</t>
        </r>
      </text>
    </comment>
    <comment ref="Q8" authorId="1" shapeId="0" xr:uid="{00000000-0006-0000-0000-00000B000000}">
      <text>
        <r>
          <rPr>
            <sz val="10"/>
            <color indexed="81"/>
            <rFont val="Tahoma"/>
            <family val="2"/>
          </rPr>
          <t>Nombre del líder o Jefe del Área o Dependencia.  Esta persona tiene la responsabilidad de definir quienes tienen acceso y que pueden hacer con la información o activo (modificar, leer, procesar, eliminar).</t>
        </r>
        <r>
          <rPr>
            <sz val="9"/>
            <color indexed="81"/>
            <rFont val="Tahoma"/>
            <family val="2"/>
          </rPr>
          <t xml:space="preserve">
</t>
        </r>
      </text>
    </comment>
    <comment ref="R8" authorId="3" shapeId="0" xr:uid="{00000000-0006-0000-0000-00000C000000}">
      <text>
        <r>
          <rPr>
            <b/>
            <sz val="10"/>
            <color indexed="81"/>
            <rFont val="Tahoma"/>
            <family val="2"/>
          </rPr>
          <t>Custodio</t>
        </r>
        <r>
          <rPr>
            <sz val="10"/>
            <color indexed="81"/>
            <rFont val="Tahoma"/>
            <family val="2"/>
          </rPr>
          <t xml:space="preserve">: Dependencia o Área encargada de administrar y hacer efectivos los controles de seguridad (Toma de copias de seguridad, asignar privilegios de:  Acceso, Modificaciones, Borrado) que el propietario de la información ha definido. Ejem GSTAI si el activo está ubicado en uno de los servidores de este grupo, o el nombre del área propietaria del activo si este está en la misma área, etc.
</t>
        </r>
      </text>
    </comment>
    <comment ref="S8" authorId="1" shapeId="0" xr:uid="{00000000-0006-0000-0000-00000D000000}">
      <text>
        <r>
          <rPr>
            <sz val="10"/>
            <color indexed="81"/>
            <rFont val="Tahoma"/>
            <family val="2"/>
          </rPr>
          <t>Activo(s) de información relacionado con este activo, por ejemplo  Sistema de información ,  activos asociados: servidor en donde esta el activo sistema de información almacenado.  Si el activo tiene información adicional relacionada en otro medio, se menciona. Ejem. DCs o DVDs con planos, o con mapas, o fotos, etc.(s)</t>
        </r>
      </text>
    </comment>
    <comment ref="T8" authorId="3" shapeId="0" xr:uid="{00000000-0006-0000-0000-00000E000000}">
      <text>
        <r>
          <rPr>
            <sz val="10"/>
            <color indexed="81"/>
            <rFont val="Tahoma"/>
            <family val="2"/>
          </rPr>
          <t>Nombre y cargo del funcionario que genera la información, con privilegios o competencia para administrar y disponer de su contenido.</t>
        </r>
        <r>
          <rPr>
            <sz val="11"/>
            <color indexed="81"/>
            <rFont val="Tahoma"/>
            <family val="2"/>
          </rPr>
          <t xml:space="preserve">
</t>
        </r>
      </text>
    </comment>
    <comment ref="U8" authorId="0" shapeId="0" xr:uid="{00000000-0006-0000-0000-00000F000000}">
      <text>
        <r>
          <rPr>
            <sz val="11"/>
            <color indexed="81"/>
            <rFont val="Tahoma"/>
            <family val="2"/>
          </rPr>
          <t xml:space="preserve">Derechos de Acceso: Se debe escribir el tipo de acceso que tiene autorizado el usuario a la información (L, E, B,T) donde cada letra significa:
(L) lectura, consulta.
(E) escritura, modificación.
(B) borrado, eliminación.
(T) todos los permisos
Estos campos del grupo acceso deben ser diligenciados de manera obligatoria, bajo el supuesto que cualquier activo de información debe tener como mínimo un usuario.
Esta columna se diligencia solamente para los tipos de Activo de información o software.
</t>
        </r>
      </text>
    </comment>
    <comment ref="X8" authorId="0" shapeId="0" xr:uid="{00000000-0006-0000-0000-000010000000}">
      <text>
        <r>
          <rPr>
            <sz val="11"/>
            <color indexed="81"/>
            <rFont val="Tahoma"/>
            <family val="2"/>
          </rPr>
          <t xml:space="preserve">Físico: nombre del sitio físico en donde se encuentra el activo, puede ser el nombre de una oficina, el nombre de un archivo, caja fuerte, escritorio, A-Z,  etc.  </t>
        </r>
      </text>
    </comment>
    <comment ref="Y8" authorId="0" shapeId="0" xr:uid="{00000000-0006-0000-0000-000011000000}">
      <text>
        <r>
          <rPr>
            <sz val="11"/>
            <color indexed="81"/>
            <rFont val="Tahoma"/>
            <family val="2"/>
          </rPr>
          <t>Electrónico: Si el activo de información esta almacenado en un medio digital o electrónico, se debe escribir el recurso en donde se encuentra el activo disponible, puede ser el nombre de un servidor de archivos, servidor de aplicaciones, computador de escritorio, base de datos, sistema de gestión documental, medio, cinta, etc.</t>
        </r>
      </text>
    </comment>
    <comment ref="Z8" authorId="2" shapeId="0" xr:uid="{FE210175-D0CB-4212-BABB-C33BEC17E892}">
      <text>
        <r>
          <rPr>
            <b/>
            <sz val="9"/>
            <color indexed="81"/>
            <rFont val="Tahoma"/>
            <family val="2"/>
          </rPr>
          <t>Campo de lista desplagable, se debe seleccionar si se trata el activo de TI- Infraestructura de tecnologías de iinformación o TO- Tecnologías de operación</t>
        </r>
      </text>
    </comment>
    <comment ref="AA8" authorId="2" shapeId="0" xr:uid="{CED20131-2025-4C5B-83CE-BFB1C801F5C7}">
      <text>
        <r>
          <rPr>
            <b/>
            <sz val="9"/>
            <color indexed="81"/>
            <rFont val="Tahoma"/>
            <family val="2"/>
          </rPr>
          <t>Campo que debe diligenciarse en caso en que el campo anterior tenga un valor de "SI", y se debe indicar la url en donde se puede tener acceso al activo de información.</t>
        </r>
      </text>
    </comment>
    <comment ref="AB8" authorId="3" shapeId="0" xr:uid="{00000000-0006-0000-0000-000012000000}">
      <text>
        <r>
          <rPr>
            <sz val="11"/>
            <color indexed="81"/>
            <rFont val="Tahoma"/>
            <family val="2"/>
          </rPr>
          <t>Frecuencia con que se genera, actualiza, o modifica la información. Puede ser: Diaria, semanal, quincenal, mensual, trimestral, semestral,etc.</t>
        </r>
      </text>
    </comment>
    <comment ref="AC8" authorId="3" shapeId="0" xr:uid="{00000000-0006-0000-0000-000013000000}">
      <text>
        <r>
          <rPr>
            <sz val="11"/>
            <color indexed="81"/>
            <rFont val="Tahoma"/>
            <family val="2"/>
          </rPr>
          <t>Desde qué fecha se cuenta con la información.
El formato es: dd/mm/AAAA
se debe colocar el separador /.</t>
        </r>
      </text>
    </comment>
    <comment ref="AD8" authorId="0" shapeId="0" xr:uid="{00000000-0006-0000-0000-000014000000}">
      <text>
        <r>
          <rPr>
            <sz val="11"/>
            <color indexed="81"/>
            <rFont val="Tahoma"/>
            <family val="2"/>
          </rPr>
          <t xml:space="preserve">El formato es: dd/mm/AAAA
se debe colocar el separador /.
</t>
        </r>
      </text>
    </comment>
    <comment ref="AE8" authorId="0" shapeId="0" xr:uid="{00000000-0006-0000-0000-000015000000}">
      <text>
        <r>
          <rPr>
            <sz val="11"/>
            <color indexed="81"/>
            <rFont val="Tahoma"/>
            <family val="2"/>
          </rPr>
          <t xml:space="preserve">El activo de información contiene, almacena, conserva, o guarda Datos Personales?: Si o No
</t>
        </r>
      </text>
    </comment>
    <comment ref="AG8" authorId="0" shapeId="0" xr:uid="{00000000-0006-0000-0000-000016000000}">
      <text>
        <r>
          <rPr>
            <sz val="10"/>
            <color indexed="81"/>
            <rFont val="Tahoma"/>
            <family val="2"/>
          </rPr>
          <t xml:space="preserve">Si la respuesta en la anterior columna fue SI, se diligencia esta columna, de lo contario No.
Según ley 1581  los Datos Personales se  clasifican en: públicos, semiprivados, privados. Seleccionar  una opción.
</t>
        </r>
        <r>
          <rPr>
            <b/>
            <sz val="10"/>
            <color indexed="81"/>
            <rFont val="Tahoma"/>
            <family val="2"/>
          </rPr>
          <t>Dato público</t>
        </r>
        <r>
          <rPr>
            <sz val="10"/>
            <color indexed="81"/>
            <rFont val="Tahoma"/>
            <family val="2"/>
          </rPr>
          <t xml:space="preserv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t>
        </r>
        <r>
          <rPr>
            <b/>
            <sz val="10"/>
            <color indexed="81"/>
            <rFont val="Tahoma"/>
            <family val="2"/>
          </rPr>
          <t>Dato semiprivado:</t>
        </r>
        <r>
          <rPr>
            <sz val="10"/>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t>
        </r>
        <r>
          <rPr>
            <b/>
            <sz val="10"/>
            <color indexed="81"/>
            <rFont val="Tahoma"/>
            <family val="2"/>
          </rPr>
          <t>Dato privado</t>
        </r>
        <r>
          <rPr>
            <sz val="10"/>
            <color indexed="81"/>
            <rFont val="Tahoma"/>
            <family val="2"/>
          </rPr>
          <t xml:space="preserve">: Es el dato que por su naturaleza íntima o reservada sólo es relevante para el titular.
</t>
        </r>
      </text>
    </comment>
    <comment ref="AH8" authorId="4" shapeId="0" xr:uid="{00000000-0006-0000-0000-000017000000}">
      <text>
        <r>
          <rPr>
            <sz val="10"/>
            <color indexed="81"/>
            <rFont val="Tahoma"/>
            <family val="2"/>
          </rPr>
          <t xml:space="preserve">Seleccionar  una opción según ley 1712: 
</t>
        </r>
        <r>
          <rPr>
            <b/>
            <sz val="10"/>
            <color indexed="81"/>
            <rFont val="Tahoma"/>
            <family val="2"/>
          </rPr>
          <t>Publica</t>
        </r>
        <r>
          <rPr>
            <sz val="10"/>
            <color indexed="81"/>
            <rFont val="Tahoma"/>
            <family val="2"/>
          </rPr>
          <t xml:space="preserve">: Es toda información que un sujeto obligado genere, obtenga, adquiera, o controle en su calidad de tal. </t>
        </r>
        <r>
          <rPr>
            <b/>
            <sz val="10"/>
            <color indexed="81"/>
            <rFont val="Tahoma"/>
            <family val="2"/>
          </rPr>
          <t>Toda información en posesión, bajo control o custodia de un sujeto obligado es pública y no podrá ser reservada o limitada sino por disposición constitucional o legal</t>
        </r>
        <r>
          <rPr>
            <sz val="10"/>
            <color indexed="81"/>
            <rFont val="Tahoma"/>
            <family val="2"/>
          </rPr>
          <t xml:space="preserve">.
</t>
        </r>
        <r>
          <rPr>
            <b/>
            <sz val="10"/>
            <color indexed="81"/>
            <rFont val="Tahoma"/>
            <family val="2"/>
          </rPr>
          <t>Clasificada</t>
        </r>
        <r>
          <rPr>
            <sz val="10"/>
            <color indexed="81"/>
            <rFont val="Tahoma"/>
            <family val="2"/>
          </rPr>
          <t>: Es 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t>
        </r>
        <r>
          <rPr>
            <b/>
            <sz val="10"/>
            <color indexed="81"/>
            <rFont val="Tahoma"/>
            <family val="2"/>
          </rPr>
          <t xml:space="preserve"> El acceso a la información pública clasificada podrá ser rechazado o denegado de manera motivada y </t>
        </r>
        <r>
          <rPr>
            <b/>
            <u/>
            <sz val="10"/>
            <color indexed="81"/>
            <rFont val="Tahoma"/>
            <family val="2"/>
          </rPr>
          <t>por escrito</t>
        </r>
        <r>
          <rPr>
            <b/>
            <sz val="10"/>
            <color indexed="81"/>
            <rFont val="Tahoma"/>
            <family val="2"/>
          </rPr>
          <t>, siempre que el acceso pudiere causar un daño a los siguientes derechos: derecho a Ia intimidad, a Ia vida, Ia salud o Ia seguridad y los secretos comerciales, industriales y profesionales</t>
        </r>
        <r>
          <rPr>
            <sz val="10"/>
            <color indexed="81"/>
            <rFont val="Tahoma"/>
            <family val="2"/>
          </rPr>
          <t xml:space="preserve">.
</t>
        </r>
        <r>
          <rPr>
            <b/>
            <sz val="10"/>
            <color indexed="81"/>
            <rFont val="Tahoma"/>
            <family val="2"/>
          </rPr>
          <t>Reservad</t>
        </r>
        <r>
          <rPr>
            <sz val="10"/>
            <color indexed="81"/>
            <rFont val="Tahoma"/>
            <family val="2"/>
          </rPr>
          <t xml:space="preserve">: Es la información que estando en poder o custodia de un sujeto obligado en su calidad de tal, es exceptuada de acceso a la ciudadanía por daño a intereses públicos y bajo cumplimiento de la totalidad de los requisitos consagrados en el artículo 19 de la ley 1712. </t>
        </r>
        <r>
          <rPr>
            <b/>
            <sz val="10"/>
            <color indexed="81"/>
            <rFont val="Tahoma"/>
            <family val="2"/>
          </rPr>
          <t xml:space="preserve">El acceso denegado a la información pública reservada podrá ser rechazado o denegado de manera motivada y </t>
        </r>
        <r>
          <rPr>
            <b/>
            <u/>
            <sz val="10"/>
            <color indexed="81"/>
            <rFont val="Tahoma"/>
            <family val="2"/>
          </rPr>
          <t>por escrito</t>
        </r>
        <r>
          <rPr>
            <b/>
            <sz val="10"/>
            <color indexed="81"/>
            <rFont val="Tahoma"/>
            <family val="2"/>
          </rPr>
          <t xml:space="preserve"> en las siguientes circunstancias, siempre que dicho acceso estuviere expresamente prohibido por una norma legal o constitucional: defensa y seguridad nacional, seguridad publica, relaciones internacionales, prevenci6n, investigación y persecución de los delitos, debido proceso y Ia igualdad de las partes en los procesos judiciales, administración efectiva de Ia justicia, derechos de Ia infancia y Ia adolescencia, estabilidad macroeconómica y financiera del país, satud publica.</t>
        </r>
        <r>
          <rPr>
            <sz val="10"/>
            <color indexed="81"/>
            <rFont val="Tahoma"/>
            <family val="2"/>
          </rPr>
          <t xml:space="preserve">
</t>
        </r>
      </text>
    </comment>
    <comment ref="AI8" authorId="3" shapeId="0" xr:uid="{00000000-0006-0000-0000-000018000000}">
      <text>
        <r>
          <rPr>
            <sz val="9"/>
            <color indexed="81"/>
            <rFont val="Tahoma"/>
            <family val="2"/>
          </rPr>
          <t>La identificación de la excepción que, dentro de las previstas en los artículos 18 y 19 de la Ley 1712 de 2014, cobija la calificación de información reservada o clasificada.</t>
        </r>
      </text>
    </comment>
    <comment ref="AJ8" authorId="3" shapeId="0" xr:uid="{00000000-0006-0000-0000-000019000000}">
      <text>
        <r>
          <rPr>
            <sz val="9"/>
            <color indexed="81"/>
            <rFont val="Tahoma"/>
            <family val="2"/>
          </rPr>
          <t xml:space="preserve">El fundamento constitucional o legal que justifican la clasificación o reserva, señalando expresamente la norma, artículo, inciso o párrafo que la ampara
</t>
        </r>
      </text>
    </comment>
    <comment ref="AK8" authorId="3" shapeId="0" xr:uid="{00000000-0006-0000-0000-00001A000000}">
      <text>
        <r>
          <rPr>
            <sz val="9"/>
            <color indexed="81"/>
            <rFont val="Tahoma"/>
            <family val="2"/>
          </rPr>
          <t xml:space="preserve">Mención de la norma jurídica que sirve como fundamento jurídico para la clasificación o reserva de la información
</t>
        </r>
      </text>
    </comment>
    <comment ref="AL8" authorId="3" shapeId="0" xr:uid="{00000000-0006-0000-0000-00001B000000}">
      <text>
        <r>
          <rPr>
            <sz val="9"/>
            <color indexed="81"/>
            <rFont val="Tahoma"/>
            <family val="2"/>
          </rPr>
          <t xml:space="preserve">Según sea integral o parcial la calificación, las partes o secciones clasificadas o reservadas
</t>
        </r>
      </text>
    </comment>
    <comment ref="AM8" authorId="3" shapeId="0" xr:uid="{00000000-0006-0000-0000-00001C000000}">
      <text>
        <r>
          <rPr>
            <sz val="9"/>
            <color indexed="81"/>
            <rFont val="Tahoma"/>
            <family val="2"/>
          </rPr>
          <t xml:space="preserve">Fecha de la calificación de la información clasificada o reservada 
</t>
        </r>
      </text>
    </comment>
    <comment ref="AN8" authorId="3" shapeId="0" xr:uid="{00000000-0006-0000-0000-00001D000000}">
      <text>
        <r>
          <rPr>
            <b/>
            <sz val="9"/>
            <color indexed="81"/>
            <rFont val="Tahoma"/>
            <family val="2"/>
          </rPr>
          <t>El tiempo que cobija la clasificación o reserva</t>
        </r>
        <r>
          <rPr>
            <sz val="9"/>
            <color indexed="81"/>
            <rFont val="Tahoma"/>
            <family val="2"/>
          </rPr>
          <t xml:space="preserve">
</t>
        </r>
      </text>
    </comment>
    <comment ref="AO8" authorId="0" shapeId="0" xr:uid="{00000000-0006-0000-0000-00001E000000}">
      <text>
        <r>
          <rPr>
            <sz val="9"/>
            <color indexed="81"/>
            <rFont val="Tahoma"/>
            <family val="2"/>
          </rPr>
          <t xml:space="preserve">
</t>
        </r>
        <r>
          <rPr>
            <b/>
            <sz val="10"/>
            <color indexed="81"/>
            <rFont val="Tahoma"/>
            <family val="2"/>
          </rPr>
          <t>Confidencialidad:</t>
        </r>
        <r>
          <rPr>
            <sz val="10"/>
            <color indexed="81"/>
            <rFont val="Tahoma"/>
            <family val="2"/>
          </rPr>
          <t xml:space="preserve"> Impacto que se tendría si el activo de información fuera accedido por personas no autorizadas: 
</t>
        </r>
        <r>
          <rPr>
            <b/>
            <sz val="10"/>
            <color indexed="81"/>
            <rFont val="Tahoma"/>
            <family val="2"/>
          </rPr>
          <t>1=Datos Abiertos:</t>
        </r>
        <r>
          <rPr>
            <sz val="10"/>
            <color indexed="81"/>
            <rFont val="Tahoma"/>
            <family val="2"/>
          </rPr>
          <t xml:space="preserve"> Información de interés general y puede ser de conocimiento de cualquier persona, dentro y fuera de la entidad, pero no se ha publicado en el sitio web y no implica daños a terceros ni a las actividades y procesos de la entidad. 
</t>
        </r>
        <r>
          <rPr>
            <b/>
            <sz val="10"/>
            <color indexed="81"/>
            <rFont val="Tahoma"/>
            <family val="2"/>
          </rPr>
          <t>2=Pública:</t>
        </r>
        <r>
          <rPr>
            <sz val="10"/>
            <color indexed="81"/>
            <rFont val="Tahoma"/>
            <family val="2"/>
          </rPr>
          <t xml:space="preserve"> Es el dato calificado como tal según los mandatos de la ley o de la Constitución Política y todos aquellos que no sean semiprivados o privados, de conformidad con la ley 1266 de 2008. Son públicos, entre otros, los datos contenidos en documentos públicos, sentencias judiciales debidamente ejecutoriadas que no estén sometidos a reserva y los relativos al estado civil de las personas. 
</t>
        </r>
        <r>
          <rPr>
            <b/>
            <sz val="10"/>
            <color indexed="81"/>
            <rFont val="Tahoma"/>
            <family val="2"/>
          </rPr>
          <t>3=Pública Clasificada</t>
        </r>
        <r>
          <rPr>
            <sz val="10"/>
            <color indexed="81"/>
            <rFont val="Tahoma"/>
            <family val="2"/>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t>
        </r>
        <r>
          <rPr>
            <b/>
            <sz val="10"/>
            <color indexed="81"/>
            <rFont val="Tahoma"/>
            <family val="2"/>
          </rPr>
          <t>4=Publica Reservada:</t>
        </r>
        <r>
          <rPr>
            <sz val="10"/>
            <color indexed="81"/>
            <rFont val="Tahoma"/>
            <family val="2"/>
          </rPr>
          <t xml:space="preserve"> Solo tendrán carácter reservado las informaciones y documentos expresamente sometidos a reserva por la Constitución o la ley, y en especial: los protegidos por el secreto comercial o industrial, los relacionados con la defensa o seguridad nacionales, los amparados por el secreto profesional, los que involucren derechos a la privacidad e intimidad de las personas, incluidas en las hojas de vida, la historia laboral y los expedientes pensionales, los datos genéticos humanos  y demás registros de personal que obren en los archivos de las instituciones públicas o privadas, así como la historia clínica, los relativos a las condiciones financieras de las operaciones de crédito público y tesorería que realice la nación.
Si la clasificación es Datos abiertos o Publica  la confidencialidad podría ser 1 o 2, si la clasificación  es Publica Clasificada la confidencialidad seria 3. Si la clasificación  es Publica Reservada la confidencialidad seria 4.
1 -Datos Abiertos
2 -Pública
3 -Pública Clasificada
4 -Publica Reservada</t>
        </r>
      </text>
    </comment>
    <comment ref="AQ8" authorId="1" shapeId="0" xr:uid="{00000000-0006-0000-0000-00001F000000}">
      <text>
        <r>
          <rPr>
            <b/>
            <sz val="10"/>
            <color indexed="81"/>
            <rFont val="Tahoma"/>
            <family val="2"/>
          </rPr>
          <t>Integridad:</t>
        </r>
        <r>
          <rPr>
            <sz val="10"/>
            <color indexed="81"/>
            <rFont val="Tahoma"/>
            <family val="2"/>
          </rPr>
          <t xml:space="preserve"> Impacto que se tendría si la exactitud y estado completo de la información y métodos de procesamiento fuera alterado: 4=La información es base para la toma de decisiones estratégicas de alto nivel administrativo o técnico o es fundamental para salvaguardar la integridad de los individuos de la organización, 3=Es aquella en la cual se basan las decisiones de la operación del negocio, su modificación no autorizada reviste un impacto directo sobre la misión del Ministerio de Vivienda Ciudad y Territorio. 2=Es aquella en la cual se basan las decisiones de la operación del proceso, su modificación no autorizada impacta el proceso. 1=La modificación no autorizada representa una pérdida insignificante para el proceso.
4 - Muy Alto
3 - Alto
2 - Medio
1 - Bajo
</t>
        </r>
      </text>
    </comment>
    <comment ref="AS8" authorId="1" shapeId="0" xr:uid="{00000000-0006-0000-0000-000020000000}">
      <text>
        <r>
          <rPr>
            <b/>
            <sz val="10"/>
            <color indexed="81"/>
            <rFont val="Tahoma"/>
            <family val="2"/>
          </rPr>
          <t xml:space="preserve">Disponibilidad: </t>
        </r>
        <r>
          <rPr>
            <sz val="10"/>
            <color indexed="81"/>
            <rFont val="Tahoma"/>
            <family val="2"/>
          </rPr>
          <t>Impacto que se tendría si los usuarios autorizados no tuvieran acceso a los activos de  información en el momento que lo requieran:  4=El tiempo máximo para recuperar la información y volver a iniciar el procesamiento es menor a un día, 3=El tiempo máximo para recuperar la información y volver a iniciar el procesamiento debe ser menor a tres días., 2=El tiempo máximo para recuperar la información y volver a iniciar el procesamiento debe ser menor a una semana., 1=El tiempo de recuperación de la información no es inmediato, puede esperar, por lo menos, una semana sin traer consecuencia alguna . 
4-Muy Alto
3-Alto
2-Medio
1-Bajo</t>
        </r>
        <r>
          <rPr>
            <b/>
            <sz val="9"/>
            <color indexed="81"/>
            <rFont val="Tahoma"/>
            <family val="2"/>
          </rPr>
          <t xml:space="preserve">
</t>
        </r>
      </text>
    </comment>
    <comment ref="AV8" authorId="0" shapeId="0" xr:uid="{00000000-0006-0000-0000-000021000000}">
      <text>
        <r>
          <rPr>
            <b/>
            <sz val="10"/>
            <color indexed="81"/>
            <rFont val="Tahoma"/>
            <family val="2"/>
          </rPr>
          <t>Criticidad del Activo o Total Promedio:</t>
        </r>
        <r>
          <rPr>
            <sz val="10"/>
            <color indexed="81"/>
            <rFont val="Tahoma"/>
            <family val="2"/>
          </rPr>
          <t xml:space="preserve"> Calculo automático obtenido de las 3 columnas anteriores, corresponde al valor que tiene el activo de información para la institución, este valor representa su criticidad. 4 =El valor de activo es Muy Alto, es decir es considerado muy importante para la gestión de la información del Ministerio, apoya notablemente  la toma de decisiones y erl cumplimiento de Objetivos Misionales, 3=El valor de activo es Alto, es decir es considerado  importante para la gestión de la información del Ministerio, apoya el cumplimiento de los objetivos de la Institución, 2=El valor de activo es  medianamente importante para la gestión de la información en el Ministerio, apoya el cumplimiento de objetivos del Proceso, 1=El valor de activo es Bajo, Se considera bajo el aporte del activo en las actividades de la gestión de información en el Ministerio, apoya levemente el cumplimiento de objetivos del Proceso o no apoya  ningún objetivo.
4 -Muy Alto
3 -Alto
2 -Medio
1 - Bajo
Esta columna No se diligencia. El resultado es automático.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Enrique Cortes Sanchez</author>
    <author>Cindy Lorena Vanegas Herrera</author>
    <author>Isidro Melquicedec Bastidas Yela</author>
    <author>Gabriel Leonardo Mendez Urrego</author>
    <author>Cintel</author>
  </authors>
  <commentList>
    <comment ref="AB7" authorId="0" shapeId="0" xr:uid="{CB32BF29-002B-4B93-ABA3-B75849C335DC}">
      <text>
        <r>
          <rPr>
            <b/>
            <sz val="11"/>
            <color indexed="81"/>
            <rFont val="Tahoma"/>
            <family val="2"/>
          </rPr>
          <t xml:space="preserve">LEY 1581 PARA LA Protección DE DATOS PERSONALES. 
</t>
        </r>
        <r>
          <rPr>
            <sz val="11"/>
            <color indexed="81"/>
            <rFont val="Tahoma"/>
            <family val="2"/>
          </rPr>
          <t>El objeto de la ley es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r>
        <r>
          <rPr>
            <b/>
            <sz val="11"/>
            <color indexed="81"/>
            <rFont val="Tahoma"/>
            <family val="2"/>
          </rPr>
          <t xml:space="preserve">
Dato personal</t>
        </r>
        <r>
          <rPr>
            <sz val="11"/>
            <color indexed="81"/>
            <rFont val="Tahoma"/>
            <family val="2"/>
          </rPr>
          <t xml:space="preserve">: Es cualquier información concerniente a personas físicas, que tenga carácter de privado, que esté ligada a su intimidad y que toque temas susceptibles de discriminación, como orientación sexual, religiosa, étnica, entre otros.
</t>
        </r>
        <r>
          <rPr>
            <b/>
            <sz val="11"/>
            <color indexed="81"/>
            <rFont val="Tahoma"/>
            <family val="2"/>
          </rPr>
          <t>Datos sensibles</t>
        </r>
        <r>
          <rPr>
            <sz val="11"/>
            <color indexed="81"/>
            <rFont val="Tahoma"/>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AD7" authorId="0" shapeId="0" xr:uid="{017D57F9-2FDA-4542-A849-ED0566D0A375}">
      <text>
        <r>
          <rPr>
            <b/>
            <sz val="11"/>
            <color indexed="81"/>
            <rFont val="Tahoma"/>
            <family val="2"/>
          </rPr>
          <t xml:space="preserve">LEY 1712: LEY DE TRANSPARENCIA Y DEL DERECHO DE ACCESO A LA INFORMACIÓN PÚBUCA NACIONAL.
</t>
        </r>
        <r>
          <rPr>
            <sz val="11"/>
            <color indexed="81"/>
            <rFont val="Tahoma"/>
            <family val="2"/>
          </rPr>
          <t xml:space="preserve">El objeto de la ley es regular el derecho de acceso a la información pública, los procedimientos para el ejercicio y garantía del derecho y las excepciones a la publicidad de información.
</t>
        </r>
      </text>
    </comment>
    <comment ref="A8" authorId="1" shapeId="0" xr:uid="{CD7E7158-70B8-4295-8EA9-36C88988044A}">
      <text>
        <r>
          <rPr>
            <sz val="9"/>
            <color indexed="81"/>
            <rFont val="Tahoma"/>
            <family val="2"/>
          </rPr>
          <t>Número único que identifica al activo asociado a información</t>
        </r>
      </text>
    </comment>
    <comment ref="B8" authorId="0" shapeId="0" xr:uid="{62163DD8-2414-4EF1-A89B-3441C1E901F6}">
      <text>
        <r>
          <rPr>
            <sz val="10"/>
            <color indexed="81"/>
            <rFont val="Tahoma"/>
            <family val="2"/>
          </rPr>
          <t xml:space="preserve">Establece el tipo de activo asociado a información que puede ser:
</t>
        </r>
        <r>
          <rPr>
            <b/>
            <sz val="10"/>
            <color indexed="81"/>
            <rFont val="Tahoma"/>
            <family val="2"/>
          </rPr>
          <t>Información:</t>
        </r>
        <r>
          <rPr>
            <sz val="10"/>
            <color indexed="81"/>
            <rFont val="Tahoma"/>
            <family val="2"/>
          </rPr>
          <t xml:space="preserve"> Documentos sensibles o registros vitales (Planos, topologías, estudios previos, informes, procesos) en físico o digital,  Proyectos (Toda la documentación relacionada debería tratarse como un solo activo), Hojas electrónicas, Bases de datos (Ciudadanos, beneficiarios, Proveedores, Procedimientos, Procesos), (Clasificada, Protegida o PERSONAL), archivos de datos, contratos y acuerdos, documentación del sistema, información sobre investigaciones, manuales de usuario, procedimientos operativos o de soporte, planes para la continuidad del negocio, informes de auditoría e información archivada.
</t>
        </r>
        <r>
          <rPr>
            <b/>
            <sz val="10"/>
            <color indexed="81"/>
            <rFont val="Tahoma"/>
            <family val="2"/>
          </rPr>
          <t>Software:</t>
        </r>
        <r>
          <rPr>
            <sz val="10"/>
            <color indexed="81"/>
            <rFont val="Tahoma"/>
            <family val="2"/>
          </rPr>
          <t xml:space="preserve"> software de aplicaciones, software del sistema, herramientas de desarrollo y utilidades del Cliente, software instalado en los servidores, Antivirus, IDS, Antispam, etc.
</t>
        </r>
        <r>
          <rPr>
            <b/>
            <sz val="10"/>
            <color indexed="81"/>
            <rFont val="Tahoma"/>
            <family val="2"/>
          </rPr>
          <t>Hardware:</t>
        </r>
        <r>
          <rPr>
            <sz val="10"/>
            <color indexed="81"/>
            <rFont val="Tahoma"/>
            <family val="2"/>
          </rPr>
          <t xml:space="preserve"> Servidores, equipos de computación, equipos de comunicaciones, Dispositivos de red y seguridad perimetral, Aires acondicionados, sistemas eléctricos, racks, sitios alternos, computadores de escritorio y/o portátiles, medios removibles y otros equipos.
</t>
        </r>
        <r>
          <rPr>
            <b/>
            <sz val="10"/>
            <color indexed="81"/>
            <rFont val="Tahoma"/>
            <family val="2"/>
          </rPr>
          <t>Servicios:</t>
        </r>
        <r>
          <rPr>
            <sz val="10"/>
            <color indexed="81"/>
            <rFont val="Tahoma"/>
            <family val="2"/>
          </rPr>
          <t xml:space="preserve"> servicios de computación y comunicaciones dirigidos a los usuarios internos y externos.
</t>
        </r>
        <r>
          <rPr>
            <b/>
            <sz val="10"/>
            <color indexed="81"/>
            <rFont val="Tahoma"/>
            <family val="2"/>
          </rPr>
          <t>Personas:</t>
        </r>
        <r>
          <rPr>
            <sz val="10"/>
            <color indexed="81"/>
            <rFont val="Tahoma"/>
            <family val="2"/>
          </rPr>
          <t xml:space="preserve"> Funcionarios encargados del manejo de activos.</t>
        </r>
        <r>
          <rPr>
            <sz val="11"/>
            <color indexed="81"/>
            <rFont val="Tahoma"/>
            <family val="2"/>
          </rPr>
          <t xml:space="preserve">
</t>
        </r>
      </text>
    </comment>
    <comment ref="C8" authorId="2" shapeId="0" xr:uid="{883B35B0-BB8D-4550-8646-98D060D0C683}">
      <text>
        <r>
          <rPr>
            <b/>
            <sz val="9"/>
            <color indexed="81"/>
            <rFont val="Tahoma"/>
            <family val="2"/>
          </rPr>
          <t>Campo tipo lista de valores que muestra las series y subseries de las tabals de retencion documentos de acuerdo con el campo Área o dependencia.</t>
        </r>
      </text>
    </comment>
    <comment ref="D8" authorId="2" shapeId="0" xr:uid="{CECABA6E-7F3C-48FD-920F-BFB7101F4960}">
      <text>
        <r>
          <rPr>
            <b/>
            <sz val="9"/>
            <color indexed="81"/>
            <rFont val="Tahoma"/>
            <family val="2"/>
          </rPr>
          <t>Campo abierto para colocar el nombre del activo de información que se quiere identificar, aplica para cualquier tipo de activo informacion, software, instalaciones,etc.</t>
        </r>
      </text>
    </comment>
    <comment ref="E8" authorId="3" shapeId="0" xr:uid="{9417170B-576D-435A-BFEC-1D4FD1A0B652}">
      <text>
        <r>
          <rPr>
            <sz val="11"/>
            <color indexed="81"/>
            <rFont val="Tahoma"/>
            <family val="2"/>
          </rPr>
          <t>Nombre del Activo de Información  con el que se reconoce el activo en la Institución.</t>
        </r>
      </text>
    </comment>
    <comment ref="F8" authorId="2" shapeId="0" xr:uid="{527B960F-9D65-42D0-AE4D-1320D47EF0F2}">
      <text>
        <r>
          <rPr>
            <b/>
            <sz val="9"/>
            <color indexed="81"/>
            <rFont val="Tahoma"/>
            <family val="2"/>
          </rPr>
          <t>Código TRD: Campo calculado por el formulario, No se debe diligenciar</t>
        </r>
      </text>
    </comment>
    <comment ref="G8" authorId="2" shapeId="0" xr:uid="{C024D92E-72CB-4B27-B123-B02D3C2CC5C1}">
      <text>
        <r>
          <rPr>
            <b/>
            <sz val="9"/>
            <color indexed="81"/>
            <rFont val="Tahoma"/>
            <family val="2"/>
          </rPr>
          <t>FÍSICO: corresponde a todos los documentos físicos como: actas, acuerdos, circulares, informes, manuales, planes, carpetas, archivo de gestión, entre otros.
 -ELECTRÓNICO (Información Digital): correspondea la información contenida en los Sistemas de Informacióno en medio digital como SharePoint, OneDrive, entre  otros. 
-FISICO –ELECTRONICO: corresponde  a  la  información contenida tanto  en medios físicos como electrónicos</t>
        </r>
      </text>
    </comment>
    <comment ref="H8" authorId="3" shapeId="0" xr:uid="{450B2B90-2221-4C55-BE34-D2B798B87890}">
      <text>
        <r>
          <rPr>
            <sz val="11"/>
            <color indexed="81"/>
            <rFont val="Tahoma"/>
            <family val="2"/>
          </rPr>
          <t xml:space="preserve">Descripción detalla de la información que contiene el Activo
</t>
        </r>
      </text>
    </comment>
    <comment ref="I8" authorId="3" shapeId="0" xr:uid="{F81BC1C7-9753-43EC-842B-3700A5A51034}">
      <text>
        <r>
          <rPr>
            <b/>
            <sz val="11"/>
            <color indexed="81"/>
            <rFont val="Tahoma"/>
            <family val="2"/>
          </rPr>
          <t>Formato</t>
        </r>
        <r>
          <rPr>
            <sz val="11"/>
            <color indexed="81"/>
            <rFont val="Tahoma"/>
            <family val="2"/>
          </rPr>
          <t>: Fuente en que esta la inf. según decreto 0103,
Identifica la forma, tamaño o modo en que se encuentra la información o se permite su visualización o consulta.  Ejm: sistema de información, hoja calculo (excel), documento de texto (Word), imagen, audio, video, pdf, documentos en papel, videos, películas etc.</t>
        </r>
      </text>
    </comment>
    <comment ref="K8" authorId="2" shapeId="0" xr:uid="{E1790FC4-1530-47D3-9D50-5D97A0F80FA3}">
      <text>
        <r>
          <rPr>
            <b/>
            <sz val="9"/>
            <color indexed="81"/>
            <rFont val="Tahoma"/>
            <family val="2"/>
          </rPr>
          <t>Campo de tipo lista desplegable que hace referencia a si la informacion se puede encontrar a nivel nacional, municipal o no aplica.</t>
        </r>
      </text>
    </comment>
    <comment ref="L8" authorId="1" shapeId="0" xr:uid="{6125ADF1-2EFB-4BBE-A30C-590CC01254CD}">
      <text>
        <r>
          <rPr>
            <sz val="10"/>
            <color indexed="81"/>
            <rFont val="Tahoma"/>
            <family val="2"/>
          </rPr>
          <t>Se registra el proceso al que está vinculada la (información) oficina si aplica.</t>
        </r>
        <r>
          <rPr>
            <sz val="9"/>
            <color indexed="81"/>
            <rFont val="Tahoma"/>
            <family val="2"/>
          </rPr>
          <t xml:space="preserve">
</t>
        </r>
      </text>
    </comment>
    <comment ref="M8" authorId="1" shapeId="0" xr:uid="{22D9DF31-FE67-4ED1-B3D0-02E8B68CB6D2}">
      <text>
        <r>
          <rPr>
            <sz val="10"/>
            <color indexed="81"/>
            <rFont val="Tahoma"/>
            <family val="2"/>
          </rPr>
          <t>Se registra el nombre del Área o Dependencia o Proceso al que está vinculada la (información)</t>
        </r>
      </text>
    </comment>
    <comment ref="N8" authorId="1" shapeId="0" xr:uid="{8A54BED4-A533-4759-B93B-BEA86E9F3294}">
      <text>
        <r>
          <rPr>
            <sz val="10"/>
            <color indexed="81"/>
            <rFont val="Tahoma"/>
            <family val="2"/>
          </rPr>
          <t>Nombre del líder o Jefe del Área o Dependencia.  Esta persona tiene la responsabilidad de definir quienes tienen acceso y que pueden hacer con la información o activo (modificar, leer, procesar, eliminar).</t>
        </r>
        <r>
          <rPr>
            <sz val="9"/>
            <color indexed="81"/>
            <rFont val="Tahoma"/>
            <family val="2"/>
          </rPr>
          <t xml:space="preserve">
</t>
        </r>
      </text>
    </comment>
    <comment ref="O8" authorId="3" shapeId="0" xr:uid="{8521FEE0-C626-49F1-A34B-2BCEF18763F2}">
      <text>
        <r>
          <rPr>
            <b/>
            <sz val="10"/>
            <color indexed="81"/>
            <rFont val="Tahoma"/>
            <family val="2"/>
          </rPr>
          <t>Custodio</t>
        </r>
        <r>
          <rPr>
            <sz val="10"/>
            <color indexed="81"/>
            <rFont val="Tahoma"/>
            <family val="2"/>
          </rPr>
          <t xml:space="preserve">: Dependencia o Área encargada de administrar y hacer efectivos los controles de seguridad (Toma de copias de seguridad, asignar privilegios de:  Acceso, Modificaciones, Borrado) que el propietario de la información ha definido. Ejem GSTAI si el activo está ubicado en uno de los servidores de este grupo, o el nombre del área propietaria del activo si este está en la misma área, etc.
</t>
        </r>
      </text>
    </comment>
    <comment ref="P8" authorId="1" shapeId="0" xr:uid="{F33A77C3-D251-4053-9A16-CBDB1EFE058B}">
      <text>
        <r>
          <rPr>
            <sz val="10"/>
            <color indexed="81"/>
            <rFont val="Tahoma"/>
            <family val="2"/>
          </rPr>
          <t>Activo(s) de información relacionado con este activo, por ejemplo  Sistema de información ,  activos asociados: servidor en donde esta el activo sistema de información almacenado.  Si el activo tiene información adicional relacionada en otro medio, se menciona. Ejem. DCs o DVDs con planos, o con mapas, o fotos, etc.(s)</t>
        </r>
      </text>
    </comment>
    <comment ref="Q8" authorId="3" shapeId="0" xr:uid="{AA9AB9B0-46DD-42AC-A685-8BDB733F1B00}">
      <text>
        <r>
          <rPr>
            <sz val="10"/>
            <color indexed="81"/>
            <rFont val="Tahoma"/>
            <family val="2"/>
          </rPr>
          <t>Nombre y cargo del funcionario que genera la información, con privilegios o competencia para administrar y disponer de su contenido.</t>
        </r>
        <r>
          <rPr>
            <sz val="11"/>
            <color indexed="81"/>
            <rFont val="Tahoma"/>
            <family val="2"/>
          </rPr>
          <t xml:space="preserve">
</t>
        </r>
      </text>
    </comment>
    <comment ref="R8" authorId="0" shapeId="0" xr:uid="{26AEE4E2-BC82-46B7-82A2-563E299F9F53}">
      <text>
        <r>
          <rPr>
            <sz val="11"/>
            <color indexed="81"/>
            <rFont val="Tahoma"/>
            <family val="2"/>
          </rPr>
          <t xml:space="preserve">Derechos de Acceso: Se debe escribir el tipo de acceso que tiene autorizado el usuario a la información (L, E, B,T) donde cada letra significa:
(L) lectura, consulta.
(E) escritura, modificación.
(B) borrado, eliminación.
(T) todos los permisos
Estos campos del grupo acceso deben ser diligenciados de manera obligatoria, bajo el supuesto que cualquier activo de información debe tener como mínimo un usuario.
Esta columna se diligencia solamente para los tipos de Activo de información o software.
</t>
        </r>
      </text>
    </comment>
    <comment ref="U8" authorId="0" shapeId="0" xr:uid="{567A040B-040B-4991-891A-DF6862E197F4}">
      <text>
        <r>
          <rPr>
            <sz val="11"/>
            <color indexed="81"/>
            <rFont val="Tahoma"/>
            <family val="2"/>
          </rPr>
          <t xml:space="preserve">Físico: nombre del sitio físico en donde se encuentra el activo, puede ser el nombre de una oficina, el nombre de un archivo, caja fuerte, escritorio, A-Z,  etc.  </t>
        </r>
      </text>
    </comment>
    <comment ref="V8" authorId="0" shapeId="0" xr:uid="{BDBC5C82-8E35-4AF0-8547-3C2116872EEA}">
      <text>
        <r>
          <rPr>
            <sz val="11"/>
            <color indexed="81"/>
            <rFont val="Tahoma"/>
            <family val="2"/>
          </rPr>
          <t>Electrónico: Si el activo de información esta almacenado en un medio digital o electrónico, se debe escribir el recurso en donde se encuentra el activo disponible, puede ser el nombre de un servidor de archivos, servidor de aplicaciones, computador de escritorio, base de datos, sistema de gestión documental, medio, cinta, etc.</t>
        </r>
      </text>
    </comment>
    <comment ref="W8" authorId="2" shapeId="0" xr:uid="{58B08568-05F1-4243-94D0-3EB114AFEB60}">
      <text>
        <r>
          <rPr>
            <b/>
            <sz val="9"/>
            <color indexed="81"/>
            <rFont val="Tahoma"/>
            <family val="2"/>
          </rPr>
          <t>Campo de lista desplagable, se debe seleccionar si se trata el activo de TI- Infraestructura de tecnologías de iinformación o TO- Tecnologías de operación</t>
        </r>
      </text>
    </comment>
    <comment ref="X8" authorId="2" shapeId="0" xr:uid="{BB3BC3C2-FCED-49C6-BDFE-594C63541C1A}">
      <text>
        <r>
          <rPr>
            <b/>
            <sz val="9"/>
            <color indexed="81"/>
            <rFont val="Tahoma"/>
            <family val="2"/>
          </rPr>
          <t>Campo que debe diligenciarse en caso en que el campo anterior tenga un valor de "SI", y se debe indicar la url en donde se puede tener acceso al activo de información.</t>
        </r>
      </text>
    </comment>
    <comment ref="Y8" authorId="3" shapeId="0" xr:uid="{2E300873-AD20-44BC-B24A-F14B9F1817F5}">
      <text>
        <r>
          <rPr>
            <sz val="11"/>
            <color indexed="81"/>
            <rFont val="Tahoma"/>
            <family val="2"/>
          </rPr>
          <t>Frecuencia con que se genera, actualiza, o modifica la información. Puede ser: Diaria, semanal, quincenal, mensual, trimestral, semestral,etc.</t>
        </r>
      </text>
    </comment>
    <comment ref="Z8" authorId="3" shapeId="0" xr:uid="{0F2F2359-8E00-4E12-9D41-5ACEEE25839A}">
      <text>
        <r>
          <rPr>
            <sz val="11"/>
            <color indexed="81"/>
            <rFont val="Tahoma"/>
            <family val="2"/>
          </rPr>
          <t>Desde qué fecha se cuenta con la información.
El formato es: dd/mm/AAAA
se debe colocar el separador /.</t>
        </r>
      </text>
    </comment>
    <comment ref="AA8" authorId="0" shapeId="0" xr:uid="{44466188-F666-4908-99CF-3D91E0B4C81E}">
      <text>
        <r>
          <rPr>
            <sz val="11"/>
            <color indexed="81"/>
            <rFont val="Tahoma"/>
            <family val="2"/>
          </rPr>
          <t xml:space="preserve">El formato es: dd/mm/AAAA
se debe colocar el separador /.
</t>
        </r>
      </text>
    </comment>
    <comment ref="AB8" authorId="0" shapeId="0" xr:uid="{90AD4084-564F-44C4-A140-B4C9CFE7B5FB}">
      <text>
        <r>
          <rPr>
            <sz val="11"/>
            <color indexed="81"/>
            <rFont val="Tahoma"/>
            <family val="2"/>
          </rPr>
          <t xml:space="preserve">El activo de información contiene, almacena, conserva, o guarda Datos Personales?: Si o No
</t>
        </r>
      </text>
    </comment>
    <comment ref="AC8" authorId="0" shapeId="0" xr:uid="{4A798073-2A8F-448A-828A-69FC9A5D33F0}">
      <text>
        <r>
          <rPr>
            <sz val="10"/>
            <color indexed="81"/>
            <rFont val="Tahoma"/>
            <family val="2"/>
          </rPr>
          <t xml:space="preserve">Si la respuesta en la anterior columna fue SI, se diligencia esta columna, de lo contario No.
Según ley 1581  los Datos Personales se  clasifican en: públicos, semiprivados, privados. Seleccionar  una opción.
</t>
        </r>
        <r>
          <rPr>
            <b/>
            <sz val="10"/>
            <color indexed="81"/>
            <rFont val="Tahoma"/>
            <family val="2"/>
          </rPr>
          <t>Dato público</t>
        </r>
        <r>
          <rPr>
            <sz val="10"/>
            <color indexed="81"/>
            <rFont val="Tahoma"/>
            <family val="2"/>
          </rPr>
          <t xml:space="preserv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t>
        </r>
        <r>
          <rPr>
            <b/>
            <sz val="10"/>
            <color indexed="81"/>
            <rFont val="Tahoma"/>
            <family val="2"/>
          </rPr>
          <t>Dato semiprivado:</t>
        </r>
        <r>
          <rPr>
            <sz val="10"/>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t>
        </r>
        <r>
          <rPr>
            <b/>
            <sz val="10"/>
            <color indexed="81"/>
            <rFont val="Tahoma"/>
            <family val="2"/>
          </rPr>
          <t>Dato privado</t>
        </r>
        <r>
          <rPr>
            <sz val="10"/>
            <color indexed="81"/>
            <rFont val="Tahoma"/>
            <family val="2"/>
          </rPr>
          <t xml:space="preserve">: Es el dato que por su naturaleza íntima o reservada sólo es relevante para el titular.
</t>
        </r>
      </text>
    </comment>
    <comment ref="AD8" authorId="4" shapeId="0" xr:uid="{F09F0ECB-A1CD-4DDE-AE21-FFA2D45CE987}">
      <text>
        <r>
          <rPr>
            <sz val="10"/>
            <color indexed="81"/>
            <rFont val="Tahoma"/>
            <family val="2"/>
          </rPr>
          <t xml:space="preserve">Seleccionar  una opción según ley 1712: 
</t>
        </r>
        <r>
          <rPr>
            <b/>
            <sz val="10"/>
            <color indexed="81"/>
            <rFont val="Tahoma"/>
            <family val="2"/>
          </rPr>
          <t>Publica</t>
        </r>
        <r>
          <rPr>
            <sz val="10"/>
            <color indexed="81"/>
            <rFont val="Tahoma"/>
            <family val="2"/>
          </rPr>
          <t xml:space="preserve">: Es toda información que un sujeto obligado genere, obtenga, adquiera, o controle en su calidad de tal. </t>
        </r>
        <r>
          <rPr>
            <b/>
            <sz val="10"/>
            <color indexed="81"/>
            <rFont val="Tahoma"/>
            <family val="2"/>
          </rPr>
          <t>Toda información en posesión, bajo control o custodia de un sujeto obligado es pública y no podrá ser reservada o limitada sino por disposición constitucional o legal</t>
        </r>
        <r>
          <rPr>
            <sz val="10"/>
            <color indexed="81"/>
            <rFont val="Tahoma"/>
            <family val="2"/>
          </rPr>
          <t xml:space="preserve">.
</t>
        </r>
        <r>
          <rPr>
            <b/>
            <sz val="10"/>
            <color indexed="81"/>
            <rFont val="Tahoma"/>
            <family val="2"/>
          </rPr>
          <t>Clasificada</t>
        </r>
        <r>
          <rPr>
            <sz val="10"/>
            <color indexed="81"/>
            <rFont val="Tahoma"/>
            <family val="2"/>
          </rPr>
          <t>: Es 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t>
        </r>
        <r>
          <rPr>
            <b/>
            <sz val="10"/>
            <color indexed="81"/>
            <rFont val="Tahoma"/>
            <family val="2"/>
          </rPr>
          <t xml:space="preserve"> El acceso a la información pública clasificada podrá ser rechazado o denegado de manera motivada y </t>
        </r>
        <r>
          <rPr>
            <b/>
            <u/>
            <sz val="10"/>
            <color indexed="81"/>
            <rFont val="Tahoma"/>
            <family val="2"/>
          </rPr>
          <t>por escrito</t>
        </r>
        <r>
          <rPr>
            <b/>
            <sz val="10"/>
            <color indexed="81"/>
            <rFont val="Tahoma"/>
            <family val="2"/>
          </rPr>
          <t>, siempre que el acceso pudiere causar un daño a los siguientes derechos: derecho a Ia intimidad, a Ia vida, Ia salud o Ia seguridad y los secretos comerciales, industriales y profesionales</t>
        </r>
        <r>
          <rPr>
            <sz val="10"/>
            <color indexed="81"/>
            <rFont val="Tahoma"/>
            <family val="2"/>
          </rPr>
          <t xml:space="preserve">.
</t>
        </r>
        <r>
          <rPr>
            <b/>
            <sz val="10"/>
            <color indexed="81"/>
            <rFont val="Tahoma"/>
            <family val="2"/>
          </rPr>
          <t>Reservad</t>
        </r>
        <r>
          <rPr>
            <sz val="10"/>
            <color indexed="81"/>
            <rFont val="Tahoma"/>
            <family val="2"/>
          </rPr>
          <t xml:space="preserve">: Es la información que estando en poder o custodia de un sujeto obligado en su calidad de tal, es exceptuada de acceso a la ciudadanía por daño a intereses públicos y bajo cumplimiento de la totalidad de los requisitos consagrados en el artículo 19 de la ley 1712. </t>
        </r>
        <r>
          <rPr>
            <b/>
            <sz val="10"/>
            <color indexed="81"/>
            <rFont val="Tahoma"/>
            <family val="2"/>
          </rPr>
          <t xml:space="preserve">El acceso denegado a la información pública reservada podrá ser rechazado o denegado de manera motivada y </t>
        </r>
        <r>
          <rPr>
            <b/>
            <u/>
            <sz val="10"/>
            <color indexed="81"/>
            <rFont val="Tahoma"/>
            <family val="2"/>
          </rPr>
          <t>por escrito</t>
        </r>
        <r>
          <rPr>
            <b/>
            <sz val="10"/>
            <color indexed="81"/>
            <rFont val="Tahoma"/>
            <family val="2"/>
          </rPr>
          <t xml:space="preserve"> en las siguientes circunstancias, siempre que dicho acceso estuviere expresamente prohibido por una norma legal o constitucional: defensa y seguridad nacional, seguridad publica, relaciones internacionales, prevenci6n, investigación y persecución de los delitos, debido proceso y Ia igualdad de las partes en los procesos judiciales, administración efectiva de Ia justicia, derechos de Ia infancia y Ia adolescencia, estabilidad macroeconómica y financiera del país, satud publica.</t>
        </r>
        <r>
          <rPr>
            <sz val="10"/>
            <color indexed="81"/>
            <rFont val="Tahoma"/>
            <family val="2"/>
          </rPr>
          <t xml:space="preserve">
</t>
        </r>
      </text>
    </comment>
    <comment ref="AE8" authorId="3" shapeId="0" xr:uid="{0A2884FF-D79B-4C24-9E2B-0046AE75E547}">
      <text>
        <r>
          <rPr>
            <sz val="9"/>
            <color indexed="81"/>
            <rFont val="Tahoma"/>
            <family val="2"/>
          </rPr>
          <t>La identificación de la excepción que, dentro de las previstas en los artículos 18 y 19 de la Ley 1712 de 2014, cobija la calificación de información reservada o clasificada.</t>
        </r>
      </text>
    </comment>
    <comment ref="AF8" authorId="3" shapeId="0" xr:uid="{A0D1BB52-27E0-4DCB-A86B-FE56F7D99BE2}">
      <text>
        <r>
          <rPr>
            <sz val="9"/>
            <color indexed="81"/>
            <rFont val="Tahoma"/>
            <family val="2"/>
          </rPr>
          <t xml:space="preserve">El fundamento constitucional o legal que justifican la clasificación o reserva, señalando expresamente la norma, artículo, inciso o párrafo que la ampara
</t>
        </r>
      </text>
    </comment>
    <comment ref="AG8" authorId="3" shapeId="0" xr:uid="{1FEE3783-5C4D-45AF-8195-CE4754A34838}">
      <text>
        <r>
          <rPr>
            <sz val="9"/>
            <color indexed="81"/>
            <rFont val="Tahoma"/>
            <family val="2"/>
          </rPr>
          <t xml:space="preserve">Mención de la norma jurídica que sirve como fundamento jurídico para la clasificación o reserva de la información
</t>
        </r>
      </text>
    </comment>
    <comment ref="AH8" authorId="3" shapeId="0" xr:uid="{9CA88256-2F24-4A45-B3B1-C1DFBC5D012E}">
      <text>
        <r>
          <rPr>
            <sz val="9"/>
            <color indexed="81"/>
            <rFont val="Tahoma"/>
            <family val="2"/>
          </rPr>
          <t xml:space="preserve">Según sea integral o parcial la calificación, las partes o secciones clasificadas o reservadas
</t>
        </r>
      </text>
    </comment>
    <comment ref="AI8" authorId="3" shapeId="0" xr:uid="{DBECF1A9-67AE-4646-A70C-2BCC72E2545E}">
      <text>
        <r>
          <rPr>
            <sz val="9"/>
            <color indexed="81"/>
            <rFont val="Tahoma"/>
            <family val="2"/>
          </rPr>
          <t xml:space="preserve">Fecha de la calificación de la información clasificada o reservada 
</t>
        </r>
      </text>
    </comment>
    <comment ref="AJ8" authorId="3" shapeId="0" xr:uid="{B505F6FA-EE78-45B2-8701-4B27A33DB610}">
      <text>
        <r>
          <rPr>
            <b/>
            <sz val="9"/>
            <color indexed="81"/>
            <rFont val="Tahoma"/>
            <family val="2"/>
          </rPr>
          <t>El tiempo que cobija la clasificación o reserva</t>
        </r>
        <r>
          <rPr>
            <sz val="9"/>
            <color indexed="81"/>
            <rFont val="Tahoma"/>
            <family val="2"/>
          </rPr>
          <t xml:space="preserve">
</t>
        </r>
      </text>
    </comment>
    <comment ref="AK8" authorId="0" shapeId="0" xr:uid="{0A99B039-2AA3-40AD-B6EA-C1586C2B77FF}">
      <text>
        <r>
          <rPr>
            <sz val="9"/>
            <color indexed="81"/>
            <rFont val="Tahoma"/>
            <family val="2"/>
          </rPr>
          <t xml:space="preserve">
</t>
        </r>
        <r>
          <rPr>
            <b/>
            <sz val="10"/>
            <color indexed="81"/>
            <rFont val="Tahoma"/>
            <family val="2"/>
          </rPr>
          <t>Confidencialidad:</t>
        </r>
        <r>
          <rPr>
            <sz val="10"/>
            <color indexed="81"/>
            <rFont val="Tahoma"/>
            <family val="2"/>
          </rPr>
          <t xml:space="preserve"> Impacto que se tendría si el activo de información fuera accedido por personas no autorizadas: 
</t>
        </r>
        <r>
          <rPr>
            <b/>
            <sz val="10"/>
            <color indexed="81"/>
            <rFont val="Tahoma"/>
            <family val="2"/>
          </rPr>
          <t>1=Datos Abiertos:</t>
        </r>
        <r>
          <rPr>
            <sz val="10"/>
            <color indexed="81"/>
            <rFont val="Tahoma"/>
            <family val="2"/>
          </rPr>
          <t xml:space="preserve"> Información de interés general y puede ser de conocimiento de cualquier persona, dentro y fuera de la entidad, pero no se ha publicado en el sitio web y no implica daños a terceros ni a las actividades y procesos de la entidad. 
</t>
        </r>
        <r>
          <rPr>
            <b/>
            <sz val="10"/>
            <color indexed="81"/>
            <rFont val="Tahoma"/>
            <family val="2"/>
          </rPr>
          <t>2=Pública:</t>
        </r>
        <r>
          <rPr>
            <sz val="10"/>
            <color indexed="81"/>
            <rFont val="Tahoma"/>
            <family val="2"/>
          </rPr>
          <t xml:space="preserve"> Es el dato calificado como tal según los mandatos de la ley o de la Constitución Política y todos aquellos que no sean semiprivados o privados, de conformidad con la ley 1266 de 2008. Son públicos, entre otros, los datos contenidos en documentos públicos, sentencias judiciales debidamente ejecutoriadas que no estén sometidos a reserva y los relativos al estado civil de las personas. 
</t>
        </r>
        <r>
          <rPr>
            <b/>
            <sz val="10"/>
            <color indexed="81"/>
            <rFont val="Tahoma"/>
            <family val="2"/>
          </rPr>
          <t>3=Pública Clasificada</t>
        </r>
        <r>
          <rPr>
            <sz val="10"/>
            <color indexed="81"/>
            <rFont val="Tahoma"/>
            <family val="2"/>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t>
        </r>
        <r>
          <rPr>
            <b/>
            <sz val="10"/>
            <color indexed="81"/>
            <rFont val="Tahoma"/>
            <family val="2"/>
          </rPr>
          <t>4=Publica Reservada:</t>
        </r>
        <r>
          <rPr>
            <sz val="10"/>
            <color indexed="81"/>
            <rFont val="Tahoma"/>
            <family val="2"/>
          </rPr>
          <t xml:space="preserve"> Solo tendrán carácter reservado las informaciones y documentos expresamente sometidos a reserva por la Constitución o la ley, y en especial: los protegidos por el secreto comercial o industrial, los relacionados con la defensa o seguridad nacionales, los amparados por el secreto profesional, los que involucren derechos a la privacidad e intimidad de las personas, incluidas en las hojas de vida, la historia laboral y los expedientes pensionales, los datos genéticos humanos  y demás registros de personal que obren en los archivos de las instituciones públicas o privadas, así como la historia clínica, los relativos a las condiciones financieras de las operaciones de crédito público y tesorería que realice la nación.
Si la clasificación es Datos abiertos o Publica  la confidencialidad podría ser 1 o 2, si la clasificación  es Publica Clasificada la confidencialidad seria 3. Si la clasificación  es Publica Reservada la confidencialidad seria 4.
1 -Datos Abiertos
2 -Pública
3 -Pública Clasificada
4 -Publica Reservada</t>
        </r>
      </text>
    </comment>
    <comment ref="AL8" authorId="1" shapeId="0" xr:uid="{1D1A6FA7-0DBD-4F11-9DAF-2BBF1A9F30EB}">
      <text>
        <r>
          <rPr>
            <b/>
            <sz val="10"/>
            <color indexed="81"/>
            <rFont val="Tahoma"/>
            <family val="2"/>
          </rPr>
          <t>Integridad:</t>
        </r>
        <r>
          <rPr>
            <sz val="10"/>
            <color indexed="81"/>
            <rFont val="Tahoma"/>
            <family val="2"/>
          </rPr>
          <t xml:space="preserve"> Impacto que se tendría si la exactitud y estado completo de la información y métodos de procesamiento fuera alterado: 4=La información es base para la toma de decisiones estratégicas de alto nivel administrativo o técnico o es fundamental para salvaguardar la integridad de los individuos de la organización, 3=Es aquella en la cual se basan las decisiones de la operación del negocio, su modificación no autorizada reviste un impacto directo sobre la misión del Ministerio de Vivienda Ciudad y Territorio. 2=Es aquella en la cual se basan las decisiones de la operación del proceso, su modificación no autorizada impacta el proceso. 1=La modificación no autorizada representa una pérdida insignificante para el proceso.
4 - Muy Alto
3 - Alto
2 - Medio
1 - Bajo
</t>
        </r>
      </text>
    </comment>
    <comment ref="AM8" authorId="1" shapeId="0" xr:uid="{F6113FE7-C939-4918-AE4B-01ACD3D65451}">
      <text>
        <r>
          <rPr>
            <b/>
            <sz val="10"/>
            <color indexed="81"/>
            <rFont val="Tahoma"/>
            <family val="2"/>
          </rPr>
          <t xml:space="preserve">Disponibilidad: </t>
        </r>
        <r>
          <rPr>
            <sz val="10"/>
            <color indexed="81"/>
            <rFont val="Tahoma"/>
            <family val="2"/>
          </rPr>
          <t>Impacto que se tendría si los usuarios autorizados no tuvieran acceso a los activos de  información en el momento que lo requieran:  4=El tiempo máximo para recuperar la información y volver a iniciar el procesamiento es menor a un día, 3=El tiempo máximo para recuperar la información y volver a iniciar el procesamiento debe ser menor a tres días., 2=El tiempo máximo para recuperar la información y volver a iniciar el procesamiento debe ser menor a una semana., 1=El tiempo de recuperación de la información no es inmediato, puede esperar, por lo menos, una semana sin traer consecuencia alguna . 
4-Muy Alto
3-Alto
2-Medio
1-Bajo</t>
        </r>
        <r>
          <rPr>
            <b/>
            <sz val="9"/>
            <color indexed="81"/>
            <rFont val="Tahoma"/>
            <family val="2"/>
          </rPr>
          <t xml:space="preserve">
</t>
        </r>
      </text>
    </comment>
    <comment ref="AN8" authorId="0" shapeId="0" xr:uid="{32AFE0A5-867B-43B5-AB88-ABA11B4CE4A0}">
      <text>
        <r>
          <rPr>
            <b/>
            <sz val="10"/>
            <color indexed="81"/>
            <rFont val="Tahoma"/>
            <family val="2"/>
          </rPr>
          <t>Criticidad del Activo o Total Promedio:</t>
        </r>
        <r>
          <rPr>
            <sz val="10"/>
            <color indexed="81"/>
            <rFont val="Tahoma"/>
            <family val="2"/>
          </rPr>
          <t xml:space="preserve"> Calculo automático obtenido de las 3 columnas anteriores, corresponde al valor que tiene el activo de información para la institución, este valor representa su criticidad. 4 =El valor de activo es Muy Alto, es decir es considerado muy importante para la gestión de la información del Ministerio, apoya notablemente  la toma de decisiones y erl cumplimiento de Objetivos Misionales, 3=El valor de activo es Alto, es decir es considerado  importante para la gestión de la información del Ministerio, apoya el cumplimiento de los objetivos de la Institución, 2=El valor de activo es  medianamente importante para la gestión de la información en el Ministerio, apoya el cumplimiento de objetivos del Proceso, 1=El valor de activo es Bajo, Se considera bajo el aporte del activo en las actividades de la gestión de información en el Ministerio, apoya levemente el cumplimiento de objetivos del Proceso o no apoya  ningún objetivo.
4 -Muy Alto
3 -Alto
2 -Medio
1 - Bajo
Esta columna No se diligencia. El resultado es automático.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NUBYASMEDQUI</author>
  </authors>
  <commentList>
    <comment ref="E89" authorId="0" shapeId="0" xr:uid="{00000000-0006-0000-0400-000002000000}">
      <text>
        <r>
          <rPr>
            <b/>
            <sz val="9"/>
            <color indexed="81"/>
            <rFont val="Tahoma"/>
            <family val="2"/>
          </rPr>
          <t>Políticas de Seguridad de la Información</t>
        </r>
        <r>
          <rPr>
            <sz val="9"/>
            <color indexed="81"/>
            <rFont val="Tahoma"/>
            <family val="2"/>
          </rPr>
          <t xml:space="preserve">
</t>
        </r>
      </text>
    </comment>
    <comment ref="E98" authorId="0" shapeId="0" xr:uid="{00000000-0006-0000-0400-000003000000}">
      <text>
        <r>
          <rPr>
            <b/>
            <sz val="9"/>
            <color indexed="81"/>
            <rFont val="Tahoma"/>
            <family val="2"/>
          </rPr>
          <t>No esté el proyecto como tipo documental</t>
        </r>
      </text>
    </comment>
    <comment ref="E131" authorId="0" shapeId="0" xr:uid="{00000000-0006-0000-0400-000004000000}">
      <text>
        <r>
          <rPr>
            <b/>
            <sz val="9"/>
            <color rgb="FF000000"/>
            <rFont val="Tahoma"/>
            <family val="2"/>
          </rPr>
          <t>Plan de Mejoramiento Integral de Barrios</t>
        </r>
      </text>
    </comment>
    <comment ref="E212" authorId="0" shapeId="0" xr:uid="{00000000-0006-0000-0400-000005000000}">
      <text>
        <r>
          <rPr>
            <b/>
            <sz val="9"/>
            <color indexed="81"/>
            <rFont val="Tahoma"/>
            <family val="2"/>
          </rPr>
          <t>Proyectos de Ley</t>
        </r>
      </text>
    </comment>
    <comment ref="E283" authorId="0" shapeId="0" xr:uid="{00000000-0006-0000-0400-000006000000}">
      <text>
        <r>
          <rPr>
            <b/>
            <sz val="9"/>
            <color indexed="81"/>
            <rFont val="Tahoma"/>
            <family val="2"/>
          </rPr>
          <t>Proyectos de Ley
FORMULACION DE POLITICAS - INSTRUMENTACION NORMATIVA</t>
        </r>
      </text>
    </comment>
    <comment ref="E287" authorId="0" shapeId="0" xr:uid="{00000000-0006-0000-0400-000007000000}">
      <text>
        <r>
          <rPr>
            <b/>
            <sz val="9"/>
            <color indexed="81"/>
            <rFont val="Tahoma"/>
            <family val="2"/>
          </rPr>
          <t>Proyectos de Ley
FORMULACION DE POLITICAS - INSTRUMENTACION NORMATIVA</t>
        </r>
      </text>
    </comment>
    <comment ref="E298" authorId="0" shapeId="0" xr:uid="{00000000-0006-0000-0400-000008000000}">
      <text>
        <r>
          <rPr>
            <b/>
            <sz val="9"/>
            <color indexed="81"/>
            <rFont val="Tahoma"/>
            <family val="2"/>
          </rPr>
          <t>Proyectos de Ley
FORMULACION DE POLITICAS - INSTRUMENTACION NORMATIVA</t>
        </r>
      </text>
    </comment>
    <comment ref="E302" authorId="0" shapeId="0" xr:uid="{00000000-0006-0000-0400-000009000000}">
      <text>
        <r>
          <rPr>
            <b/>
            <sz val="9"/>
            <color indexed="81"/>
            <rFont val="Tahoma"/>
            <family val="2"/>
          </rPr>
          <t>Proyectos de Ley
FORMULACION DE POLITICAS - INSTRUMENTACION NORMATIVA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NUBYASMEDQUI</author>
    <author>Autor</author>
    <author>Gloria Patricia Briceno Otalora</author>
  </authors>
  <commentList>
    <comment ref="AB5" authorId="0" shapeId="0" xr:uid="{00000000-0006-0000-0100-000001000000}">
      <text>
        <r>
          <rPr>
            <b/>
            <sz val="9"/>
            <color indexed="81"/>
            <rFont val="Tahoma"/>
            <family val="2"/>
          </rPr>
          <t>Política en Agua y saneamiento Básico</t>
        </r>
      </text>
    </comment>
    <comment ref="AE5" authorId="0" shapeId="0" xr:uid="{00000000-0006-0000-0100-000002000000}">
      <text>
        <r>
          <rPr>
            <b/>
            <sz val="9"/>
            <color indexed="81"/>
            <rFont val="Tahoma"/>
            <family val="2"/>
          </rPr>
          <t>Plan Nacional de Desarrollo</t>
        </r>
      </text>
    </comment>
    <comment ref="AR5" authorId="0" shapeId="0" xr:uid="{00000000-0006-0000-0100-000003000000}">
      <text>
        <r>
          <rPr>
            <b/>
            <sz val="9"/>
            <color indexed="81"/>
            <rFont val="Tahoma"/>
            <family val="2"/>
          </rPr>
          <t>- Copia de comunicaciones oficiales.
- Acta cierre anual de consecutivo.
- Listado de números radicados anulados.</t>
        </r>
      </text>
    </comment>
    <comment ref="AT5" authorId="0" shapeId="0" xr:uid="{00000000-0006-0000-0100-000004000000}">
      <text>
        <r>
          <rPr>
            <b/>
            <sz val="9"/>
            <color indexed="81"/>
            <rFont val="Tahoma"/>
            <family val="2"/>
          </rPr>
          <t>Consecutivo de entrada de almacén</t>
        </r>
      </text>
    </comment>
    <comment ref="F6" authorId="0" shapeId="0" xr:uid="{00000000-0006-0000-0100-000005000000}">
      <text>
        <r>
          <rPr>
            <b/>
            <sz val="9"/>
            <color indexed="81"/>
            <rFont val="Tahoma"/>
            <family val="2"/>
          </rPr>
          <t>RES. 0593 DEL 
28/08/2019</t>
        </r>
      </text>
    </comment>
    <comment ref="P6" authorId="0" shapeId="0" xr:uid="{00000000-0006-0000-0100-000006000000}">
      <text>
        <r>
          <rPr>
            <b/>
            <sz val="9"/>
            <color indexed="81"/>
            <rFont val="Tahoma"/>
            <family val="2"/>
          </rPr>
          <t>Política de Conservación de Backups</t>
        </r>
      </text>
    </comment>
    <comment ref="AB6" authorId="0" shapeId="0" xr:uid="{00000000-0006-0000-0100-000007000000}">
      <text>
        <r>
          <rPr>
            <sz val="9"/>
            <color indexed="81"/>
            <rFont val="Tahoma"/>
            <family val="2"/>
          </rPr>
          <t>Proyectos de Ley</t>
        </r>
      </text>
    </comment>
    <comment ref="AF6" authorId="0" shapeId="0" xr:uid="{00000000-0006-0000-0100-000008000000}">
      <text>
        <r>
          <rPr>
            <b/>
            <sz val="9"/>
            <color indexed="81"/>
            <rFont val="Tahoma"/>
            <family val="2"/>
          </rPr>
          <t>Falta tipo documental principal</t>
        </r>
      </text>
    </comment>
    <comment ref="P7" authorId="0" shapeId="0" xr:uid="{00000000-0006-0000-0100-000009000000}">
      <text>
        <r>
          <rPr>
            <b/>
            <sz val="9"/>
            <color indexed="81"/>
            <rFont val="Tahoma"/>
            <family val="2"/>
          </rPr>
          <t>No esté el proyecto como tipo documental</t>
        </r>
      </text>
    </comment>
    <comment ref="Y7" authorId="0" shapeId="0" xr:uid="{00000000-0006-0000-0100-00000A000000}">
      <text>
        <r>
          <rPr>
            <b/>
            <sz val="9"/>
            <color indexed="81"/>
            <rFont val="Tahoma"/>
            <family val="2"/>
          </rPr>
          <t>CESIÓN A TÍTULO GRATUITO - (Artículo 2 de la Ley 1001 de 2005 Derogado Tácitamente por la Ley 1955 de 2019)</t>
        </r>
      </text>
    </comment>
    <comment ref="AF7" authorId="0" shapeId="0" xr:uid="{00000000-0006-0000-0100-00000B000000}">
      <text>
        <r>
          <rPr>
            <b/>
            <sz val="9"/>
            <color indexed="81"/>
            <rFont val="Tahoma"/>
            <family val="2"/>
          </rPr>
          <t>Falta tipo documental principal</t>
        </r>
      </text>
    </comment>
    <comment ref="Y8" authorId="0" shapeId="0" xr:uid="{00000000-0006-0000-0100-00000D000000}">
      <text>
        <r>
          <rPr>
            <b/>
            <sz val="9"/>
            <color indexed="81"/>
            <rFont val="Tahoma"/>
            <family val="2"/>
          </rPr>
          <t>CESIÓN A TÍTULO GRATUITO DE BIENES DE USO PÚBLICO Y/O ZONAS DE CESIÓN - (Artículo 6o de Ley 1001 de 2005)</t>
        </r>
      </text>
    </comment>
    <comment ref="AL8" authorId="0" shapeId="0" xr:uid="{00000000-0006-0000-0100-00000E000000}">
      <text>
        <r>
          <rPr>
            <b/>
            <sz val="9"/>
            <color indexed="81"/>
            <rFont val="Tahoma"/>
            <family val="2"/>
          </rPr>
          <t>Esta serie, subserie y tipos documentales no surgen cambios</t>
        </r>
      </text>
    </comment>
    <comment ref="G9" authorId="0" shapeId="0" xr:uid="{00000000-0006-0000-0100-00000F000000}">
      <text>
        <r>
          <rPr>
            <b/>
            <sz val="9"/>
            <color indexed="81"/>
            <rFont val="Tahoma"/>
            <family val="2"/>
          </rPr>
          <t>RES. 0593 DEL 
28/08/2019</t>
        </r>
      </text>
    </comment>
    <comment ref="L9" authorId="0" shapeId="0" xr:uid="{00000000-0006-0000-0100-000010000000}">
      <text>
        <r>
          <rPr>
            <b/>
            <sz val="9"/>
            <color indexed="81"/>
            <rFont val="Tahoma"/>
            <family val="2"/>
          </rPr>
          <t>Resolución???</t>
        </r>
        <r>
          <rPr>
            <sz val="9"/>
            <color indexed="81"/>
            <rFont val="Tahoma"/>
            <family val="2"/>
          </rPr>
          <t xml:space="preserve">
</t>
        </r>
      </text>
    </comment>
    <comment ref="Y9" authorId="0" shapeId="0" xr:uid="{00000000-0006-0000-0100-000011000000}">
      <text>
        <r>
          <rPr>
            <b/>
            <sz val="9"/>
            <color indexed="81"/>
            <rFont val="Tahoma"/>
            <family val="2"/>
          </rPr>
          <t>Enajenación a Ocupantes - Artículo 3o de la Ley 1001 de 2005 derogado tácitamente por el Artículo 277 de la Ley 1955 de 2019)</t>
        </r>
      </text>
    </comment>
    <comment ref="AJ9" authorId="1" shapeId="0" xr:uid="{00000000-0006-0000-0100-000012000000}">
      <text>
        <r>
          <rPr>
            <sz val="9"/>
            <color indexed="81"/>
            <rFont val="Tahoma"/>
            <family val="2"/>
          </rPr>
          <t>PROCEDIMIENTO: ELABORACIÓN
DE PROYECTOS NORMATIVOS</t>
        </r>
      </text>
    </comment>
    <comment ref="AC10" authorId="1" shapeId="0" xr:uid="{00000000-0006-0000-0100-000013000000}">
      <text>
        <r>
          <rPr>
            <b/>
            <sz val="9"/>
            <color indexed="81"/>
            <rFont val="Tahoma"/>
            <family val="2"/>
          </rPr>
          <t>FORMULACI</t>
        </r>
        <r>
          <rPr>
            <sz val="9"/>
            <color indexed="81"/>
            <rFont val="Tahoma"/>
            <family val="2"/>
          </rPr>
          <t>ON DE POLITICAS - INSTRUMENTACION NORMATIVA</t>
        </r>
      </text>
    </comment>
    <comment ref="AT10" authorId="0" shapeId="0" xr:uid="{00000000-0006-0000-0100-000014000000}">
      <text>
        <r>
          <rPr>
            <b/>
            <sz val="9"/>
            <color indexed="81"/>
            <rFont val="Tahoma"/>
            <family val="2"/>
          </rPr>
          <t>Inventario General de Bienes</t>
        </r>
      </text>
    </comment>
    <comment ref="L11" authorId="0" shapeId="0" xr:uid="{00000000-0006-0000-0100-000015000000}">
      <text>
        <r>
          <rPr>
            <b/>
            <sz val="9"/>
            <color indexed="81"/>
            <rFont val="Tahoma"/>
            <family val="2"/>
          </rPr>
          <t>Políticas de Seguridad de la Información</t>
        </r>
        <r>
          <rPr>
            <sz val="9"/>
            <color indexed="81"/>
            <rFont val="Tahoma"/>
            <family val="2"/>
          </rPr>
          <t xml:space="preserve">
</t>
        </r>
      </text>
    </comment>
    <comment ref="Y11" authorId="2" shapeId="0" xr:uid="{00000000-0006-0000-0100-000016000000}">
      <text>
        <r>
          <rPr>
            <b/>
            <sz val="9"/>
            <color indexed="81"/>
            <rFont val="Tahoma"/>
            <family val="2"/>
          </rPr>
          <t>Gloria Patricia Briceño Otalora:</t>
        </r>
        <r>
          <rPr>
            <sz val="9"/>
            <color indexed="81"/>
            <rFont val="Tahoma"/>
            <family val="2"/>
          </rPr>
          <t xml:space="preserve">
PROCESO TRANSFERENCIA DE DOMINIO - (Artículo 10o del Decreto 554 de 2003)</t>
        </r>
      </text>
    </comment>
    <comment ref="AT11" authorId="0" shapeId="0" xr:uid="{00000000-0006-0000-0100-000017000000}">
      <text>
        <r>
          <rPr>
            <b/>
            <sz val="9"/>
            <color indexed="81"/>
            <rFont val="Tahoma"/>
            <family val="2"/>
          </rPr>
          <t>Plan de Compras</t>
        </r>
      </text>
    </comment>
    <comment ref="L12" authorId="0" shapeId="0" xr:uid="{00000000-0006-0000-0100-000018000000}">
      <text>
        <r>
          <rPr>
            <b/>
            <sz val="9"/>
            <color indexed="81"/>
            <rFont val="Tahoma"/>
            <family val="2"/>
          </rPr>
          <t>Plan Estratégico TIC</t>
        </r>
      </text>
    </comment>
    <comment ref="Y12" authorId="0" shapeId="0" xr:uid="{00000000-0006-0000-0100-000019000000}">
      <text>
        <r>
          <rPr>
            <b/>
            <sz val="9"/>
            <color indexed="81"/>
            <rFont val="Tahoma"/>
            <family val="2"/>
          </rPr>
          <t>Programa Nacional de Titulación - (artículo 2 de la Ley 1001 de 2005)</t>
        </r>
      </text>
    </comment>
    <comment ref="AR12" authorId="0" shapeId="0" xr:uid="{00000000-0006-0000-0100-00001B000000}">
      <text>
        <r>
          <rPr>
            <b/>
            <sz val="9"/>
            <color indexed="81"/>
            <rFont val="Tahoma"/>
            <family val="2"/>
          </rPr>
          <t>Inventarios Documentales</t>
        </r>
      </text>
    </comment>
    <comment ref="N13" authorId="0" shapeId="0" xr:uid="{00000000-0006-0000-0100-00001C000000}">
      <text>
        <r>
          <rPr>
            <b/>
            <sz val="9"/>
            <color rgb="FF000000"/>
            <rFont val="Tahoma"/>
            <family val="2"/>
          </rPr>
          <t>Plan de Mejoramiento Integral de Barrios</t>
        </r>
      </text>
    </comment>
    <comment ref="L19" authorId="0" shapeId="0" xr:uid="{00000000-0006-0000-0100-00001D000000}">
      <text>
        <r>
          <rPr>
            <b/>
            <sz val="9"/>
            <color indexed="81"/>
            <rFont val="Tahoma"/>
            <family val="2"/>
          </rPr>
          <t>Política de Conservación de Backups</t>
        </r>
      </text>
    </comment>
    <comment ref="AR22" authorId="0" shapeId="0" xr:uid="{00000000-0006-0000-0100-00001E000000}">
      <text>
        <r>
          <rPr>
            <b/>
            <sz val="9"/>
            <color indexed="81"/>
            <rFont val="Tahoma"/>
            <family val="2"/>
          </rPr>
          <t>Transferencias primarias</t>
        </r>
      </text>
    </comment>
    <comment ref="AR23" authorId="0" shapeId="0" xr:uid="{00000000-0006-0000-0100-000020000000}">
      <text>
        <r>
          <rPr>
            <b/>
            <sz val="9"/>
            <color indexed="81"/>
            <rFont val="Tahoma"/>
            <family val="2"/>
          </rPr>
          <t>Transferencias secundarias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NUBYASMEDQUI</author>
    <author>Autor</author>
    <author>Gloria Patricia Briceno Otalora</author>
  </authors>
  <commentList>
    <comment ref="J2" authorId="0" shapeId="0" xr:uid="{00000000-0006-0000-0600-000001000000}">
      <text>
        <r>
          <rPr>
            <b/>
            <sz val="9"/>
            <color indexed="81"/>
            <rFont val="Tahoma"/>
            <family val="2"/>
          </rPr>
          <t>RES. 0756 DEL 14/11/2017</t>
        </r>
      </text>
    </comment>
    <comment ref="O2" authorId="0" shapeId="0" xr:uid="{00000000-0006-0000-0600-000002000000}">
      <text>
        <r>
          <rPr>
            <b/>
            <sz val="9"/>
            <color indexed="81"/>
            <rFont val="Tahoma"/>
            <family val="2"/>
          </rPr>
          <t>Resolución???</t>
        </r>
        <r>
          <rPr>
            <sz val="9"/>
            <color indexed="81"/>
            <rFont val="Tahoma"/>
            <family val="2"/>
          </rPr>
          <t xml:space="preserve">
</t>
        </r>
      </text>
    </comment>
    <comment ref="AH2" authorId="0" shapeId="0" xr:uid="{00000000-0006-0000-0600-000003000000}">
      <text>
        <r>
          <rPr>
            <b/>
            <sz val="9"/>
            <color indexed="81"/>
            <rFont val="Tahoma"/>
            <family val="2"/>
          </rPr>
          <t>RES. 0379 DEL 
25/06/2012</t>
        </r>
      </text>
    </comment>
    <comment ref="AS2" authorId="0" shapeId="0" xr:uid="{00000000-0006-0000-0600-000004000000}">
      <text>
        <r>
          <rPr>
            <b/>
            <sz val="9"/>
            <color rgb="FF000000"/>
            <rFont val="Tahoma"/>
            <family val="2"/>
          </rPr>
          <t>RES. 0846 DEL 
03/12/2019</t>
        </r>
      </text>
    </comment>
    <comment ref="D3" authorId="0" shapeId="0" xr:uid="{00000000-0006-0000-0600-000005000000}">
      <text>
        <r>
          <rPr>
            <sz val="9"/>
            <color indexed="81"/>
            <rFont val="Tahoma"/>
            <family val="2"/>
          </rPr>
          <t>Proyectos de Ley</t>
        </r>
      </text>
    </comment>
    <comment ref="E3" authorId="0" shapeId="0" xr:uid="{00000000-0006-0000-0600-000006000000}">
      <text>
        <r>
          <rPr>
            <b/>
            <sz val="9"/>
            <color indexed="81"/>
            <rFont val="Tahoma"/>
            <family val="2"/>
          </rPr>
          <t>Informe de Seguimiento ???</t>
        </r>
      </text>
    </comment>
    <comment ref="X3" authorId="0" shapeId="0" xr:uid="{00000000-0006-0000-0600-000007000000}">
      <text>
        <r>
          <rPr>
            <b/>
            <sz val="9"/>
            <color indexed="81"/>
            <rFont val="Tahoma"/>
            <family val="2"/>
          </rPr>
          <t>Proyectos de Ley</t>
        </r>
      </text>
    </comment>
    <comment ref="Y3" authorId="0" shapeId="0" xr:uid="{00000000-0006-0000-0600-000008000000}">
      <text>
        <r>
          <rPr>
            <b/>
            <sz val="9"/>
            <color indexed="81"/>
            <rFont val="Tahoma"/>
            <family val="2"/>
          </rPr>
          <t>Proyectos de Ley
RES 508 DE 2020</t>
        </r>
      </text>
    </comment>
    <comment ref="AC3" authorId="0" shapeId="0" xr:uid="{00000000-0006-0000-0600-000009000000}">
      <text>
        <r>
          <rPr>
            <b/>
            <sz val="9"/>
            <color indexed="81"/>
            <rFont val="Tahoma"/>
            <family val="2"/>
          </rPr>
          <t>Proyectos de Ley
FORMULACION DE POLITICAS - INSTRUMENTACION NORMATIVA</t>
        </r>
      </text>
    </comment>
    <comment ref="AQ3" authorId="0" shapeId="0" xr:uid="{00000000-0006-0000-0600-00000A000000}">
      <text>
        <r>
          <rPr>
            <b/>
            <sz val="9"/>
            <color indexed="81"/>
            <rFont val="Tahoma"/>
            <family val="2"/>
          </rPr>
          <t>Informes de Gestión a Entes de Control</t>
        </r>
      </text>
    </comment>
    <comment ref="AR3" authorId="0" shapeId="0" xr:uid="{00000000-0006-0000-0600-00000B000000}">
      <text>
        <r>
          <rPr>
            <b/>
            <sz val="9"/>
            <color indexed="81"/>
            <rFont val="Tahoma"/>
            <family val="2"/>
          </rPr>
          <t>Movilización de recursos</t>
        </r>
      </text>
    </comment>
    <comment ref="AT3" authorId="0" shapeId="0" xr:uid="{00000000-0006-0000-0600-00000C000000}">
      <text>
        <r>
          <rPr>
            <b/>
            <sz val="9"/>
            <color indexed="81"/>
            <rFont val="Tahoma"/>
            <family val="2"/>
          </rPr>
          <t>Consecutivo salida de almacén</t>
        </r>
      </text>
    </comment>
    <comment ref="O4" authorId="0" shapeId="0" xr:uid="{00000000-0006-0000-0600-00000D000000}">
      <text>
        <r>
          <rPr>
            <b/>
            <sz val="9"/>
            <color indexed="81"/>
            <rFont val="Tahoma"/>
            <family val="2"/>
          </rPr>
          <t>Políticas de Seguridad de la Información</t>
        </r>
        <r>
          <rPr>
            <sz val="9"/>
            <color indexed="81"/>
            <rFont val="Tahoma"/>
            <family val="2"/>
          </rPr>
          <t xml:space="preserve">
</t>
        </r>
      </text>
    </comment>
    <comment ref="R4" authorId="0" shapeId="0" xr:uid="{00000000-0006-0000-0600-00000E000000}">
      <text>
        <r>
          <rPr>
            <b/>
            <sz val="9"/>
            <color rgb="FF000000"/>
            <rFont val="Tahoma"/>
            <family val="2"/>
          </rPr>
          <t>Proyectos de Ley</t>
        </r>
      </text>
    </comment>
    <comment ref="T4" authorId="0" shapeId="0" xr:uid="{00000000-0006-0000-0600-00000F000000}">
      <text>
        <r>
          <rPr>
            <b/>
            <sz val="9"/>
            <color indexed="81"/>
            <rFont val="Tahoma"/>
            <family val="2"/>
          </rPr>
          <t>Proyectos de Ley</t>
        </r>
      </text>
    </comment>
    <comment ref="AB4" authorId="0" shapeId="0" xr:uid="{00000000-0006-0000-0600-000010000000}">
      <text>
        <r>
          <rPr>
            <b/>
            <sz val="9"/>
            <color indexed="81"/>
            <rFont val="Tahoma"/>
            <family val="2"/>
          </rPr>
          <t>Política en Agua y saneamiento Básico</t>
        </r>
      </text>
    </comment>
    <comment ref="AE4" authorId="0" shapeId="0" xr:uid="{00000000-0006-0000-0600-000011000000}">
      <text>
        <r>
          <rPr>
            <b/>
            <sz val="9"/>
            <color indexed="81"/>
            <rFont val="Tahoma"/>
            <family val="2"/>
          </rPr>
          <t>Plan Nacional de Desarrollo</t>
        </r>
      </text>
    </comment>
    <comment ref="AR4" authorId="0" shapeId="0" xr:uid="{00000000-0006-0000-0600-000012000000}">
      <text>
        <r>
          <rPr>
            <b/>
            <sz val="9"/>
            <color indexed="81"/>
            <rFont val="Tahoma"/>
            <family val="2"/>
          </rPr>
          <t>- Copia de comunicaciones oficiales.
- Acta cierre anual de consecutivo.
- Listado de números radicados anulados.</t>
        </r>
      </text>
    </comment>
    <comment ref="AT4" authorId="0" shapeId="0" xr:uid="{00000000-0006-0000-0600-000013000000}">
      <text>
        <r>
          <rPr>
            <b/>
            <sz val="9"/>
            <color indexed="81"/>
            <rFont val="Tahoma"/>
            <family val="2"/>
          </rPr>
          <t>Consecutivo de entrada de almacén</t>
        </r>
      </text>
    </comment>
    <comment ref="E5" authorId="0" shapeId="0" xr:uid="{00000000-0006-0000-0600-000014000000}">
      <text>
        <r>
          <rPr>
            <b/>
            <sz val="9"/>
            <color indexed="81"/>
            <rFont val="Tahoma"/>
            <family val="2"/>
          </rPr>
          <t>Publicaciones Informativas</t>
        </r>
      </text>
    </comment>
    <comment ref="O5" authorId="0" shapeId="0" xr:uid="{00000000-0006-0000-0600-000015000000}">
      <text>
        <r>
          <rPr>
            <b/>
            <sz val="9"/>
            <color indexed="81"/>
            <rFont val="Tahoma"/>
            <family val="2"/>
          </rPr>
          <t>Plan Estratégico TIC</t>
        </r>
      </text>
    </comment>
    <comment ref="P5" authorId="0" shapeId="0" xr:uid="{00000000-0006-0000-0600-000016000000}">
      <text>
        <r>
          <rPr>
            <b/>
            <sz val="9"/>
            <color indexed="81"/>
            <rFont val="Tahoma"/>
            <family val="2"/>
          </rPr>
          <t>Política de Conservación de Backups</t>
        </r>
      </text>
    </comment>
    <comment ref="S5" authorId="0" shapeId="0" xr:uid="{00000000-0006-0000-0600-000017000000}">
      <text>
        <r>
          <rPr>
            <b/>
            <sz val="9"/>
            <color rgb="FF000000"/>
            <rFont val="Tahoma"/>
            <family val="2"/>
          </rPr>
          <t>Plan de Mejoramiento Integral de Barrios</t>
        </r>
      </text>
    </comment>
    <comment ref="Y5" authorId="0" shapeId="0" xr:uid="{00000000-0006-0000-0600-000018000000}">
      <text>
        <r>
          <rPr>
            <b/>
            <sz val="9"/>
            <color indexed="81"/>
            <rFont val="Tahoma"/>
            <family val="2"/>
          </rPr>
          <t>Enajenación a Instituciones Religiosas e Iglesias - Artículo 4o de la Le 1001 de 2005</t>
        </r>
      </text>
    </comment>
    <comment ref="AB5" authorId="0" shapeId="0" xr:uid="{00000000-0006-0000-0600-000019000000}">
      <text>
        <r>
          <rPr>
            <sz val="9"/>
            <color indexed="81"/>
            <rFont val="Tahoma"/>
            <family val="2"/>
          </rPr>
          <t>Proyectos de Ley</t>
        </r>
      </text>
    </comment>
    <comment ref="AC5" authorId="0" shapeId="0" xr:uid="{00000000-0006-0000-0600-00001A000000}">
      <text>
        <r>
          <rPr>
            <b/>
            <sz val="9"/>
            <color indexed="81"/>
            <rFont val="Tahoma"/>
            <family val="2"/>
          </rPr>
          <t>Sistema General de Participación</t>
        </r>
      </text>
    </comment>
    <comment ref="AF5" authorId="0" shapeId="0" xr:uid="{00000000-0006-0000-0600-00001B000000}">
      <text>
        <r>
          <rPr>
            <b/>
            <sz val="9"/>
            <color indexed="81"/>
            <rFont val="Tahoma"/>
            <family val="2"/>
          </rPr>
          <t>Falta tipo documental principal</t>
        </r>
      </text>
    </comment>
    <comment ref="E6" authorId="0" shapeId="0" xr:uid="{00000000-0006-0000-0600-00001C000000}">
      <text>
        <r>
          <rPr>
            <b/>
            <sz val="9"/>
            <color indexed="81"/>
            <rFont val="Tahoma"/>
            <family val="2"/>
          </rPr>
          <t>Registros Fílmicos</t>
        </r>
      </text>
    </comment>
    <comment ref="J6" authorId="0" shapeId="0" xr:uid="{00000000-0006-0000-0600-00001D000000}">
      <text>
        <r>
          <rPr>
            <b/>
            <sz val="9"/>
            <color indexed="81"/>
            <rFont val="Tahoma"/>
            <family val="2"/>
          </rPr>
          <t>Plan de Auditoria "AUDITORIAS"</t>
        </r>
      </text>
    </comment>
    <comment ref="P6" authorId="0" shapeId="0" xr:uid="{00000000-0006-0000-0600-00001E000000}">
      <text>
        <r>
          <rPr>
            <b/>
            <sz val="9"/>
            <color indexed="81"/>
            <rFont val="Tahoma"/>
            <family val="2"/>
          </rPr>
          <t>No esté el proyecto como tipo documental</t>
        </r>
      </text>
    </comment>
    <comment ref="R6" authorId="0" shapeId="0" xr:uid="{00000000-0006-0000-0600-00001F000000}">
      <text>
        <r>
          <rPr>
            <b/>
            <sz val="9"/>
            <color rgb="FF000000"/>
            <rFont val="Tahoma"/>
            <family val="2"/>
          </rPr>
          <t>Proyecto Integral desarrollo Urbano</t>
        </r>
      </text>
    </comment>
    <comment ref="Y6" authorId="0" shapeId="0" xr:uid="{00000000-0006-0000-0600-000020000000}">
      <text>
        <r>
          <rPr>
            <b/>
            <sz val="9"/>
            <color indexed="81"/>
            <rFont val="Tahoma"/>
            <family val="2"/>
          </rPr>
          <t>CESIÓN A TÍTULO GRATUITO - (Artículo 2 de la Ley 1001 de 2005 Derogado Tácitamente por la Ley 1955 de 2019)</t>
        </r>
      </text>
    </comment>
    <comment ref="AF6" authorId="0" shapeId="0" xr:uid="{00000000-0006-0000-0600-000021000000}">
      <text>
        <r>
          <rPr>
            <b/>
            <sz val="9"/>
            <color indexed="81"/>
            <rFont val="Tahoma"/>
            <family val="2"/>
          </rPr>
          <t>Falta tipo documental principal</t>
        </r>
      </text>
    </comment>
    <comment ref="J7" authorId="0" shapeId="0" xr:uid="{00000000-0006-0000-0600-000022000000}">
      <text>
        <r>
          <rPr>
            <b/>
            <sz val="9"/>
            <color indexed="81"/>
            <rFont val="Tahoma"/>
            <family val="2"/>
          </rPr>
          <t>Plan de Mejoramiento</t>
        </r>
        <r>
          <rPr>
            <sz val="9"/>
            <color indexed="81"/>
            <rFont val="Tahoma"/>
            <family val="2"/>
          </rPr>
          <t xml:space="preserve">
</t>
        </r>
      </text>
    </comment>
    <comment ref="R7" authorId="0" shapeId="0" xr:uid="{00000000-0006-0000-0600-000023000000}">
      <text>
        <r>
          <rPr>
            <b/>
            <sz val="9"/>
            <color rgb="FF000000"/>
            <rFont val="Tahoma"/>
            <family val="2"/>
          </rPr>
          <t xml:space="preserve">Tienen los mismos tipos documentales: Proyecto macroproyecto de interés Social de primera generación
</t>
        </r>
        <r>
          <rPr>
            <b/>
            <sz val="9"/>
            <color rgb="FF000000"/>
            <rFont val="Tahoma"/>
            <family val="2"/>
          </rPr>
          <t>Proyecto macroproyecto de interés Social de segunda generación</t>
        </r>
      </text>
    </comment>
    <comment ref="Y7" authorId="0" shapeId="0" xr:uid="{00000000-0006-0000-0600-000024000000}">
      <text>
        <r>
          <rPr>
            <b/>
            <sz val="9"/>
            <color indexed="81"/>
            <rFont val="Tahoma"/>
            <family val="2"/>
          </rPr>
          <t>CESIÓN A TÍTULO GRATUITO DE BIENES DE USO PÚBLICO Y/O ZONAS DE CESIÓN - (Artículo 6o de Ley 1001 de 2005)</t>
        </r>
      </text>
    </comment>
    <comment ref="AC7" authorId="0" shapeId="0" xr:uid="{00000000-0006-0000-0600-000025000000}">
      <text>
        <r>
          <rPr>
            <b/>
            <sz val="9"/>
            <color indexed="81"/>
            <rFont val="Tahoma"/>
            <family val="2"/>
          </rPr>
          <t>SISTEMA GENERAL DE PARTICIPACIÓN DE AGUA POTABLE Y SANEAMIENTO BÁSICO</t>
        </r>
      </text>
    </comment>
    <comment ref="AL7" authorId="0" shapeId="0" xr:uid="{00000000-0006-0000-0600-000026000000}">
      <text>
        <r>
          <rPr>
            <b/>
            <sz val="9"/>
            <color indexed="81"/>
            <rFont val="Tahoma"/>
            <family val="2"/>
          </rPr>
          <t>Esta serie, subserie y tipos documentales no surgen cambios</t>
        </r>
      </text>
    </comment>
    <comment ref="G8" authorId="0" shapeId="0" xr:uid="{00000000-0006-0000-0600-000027000000}">
      <text>
        <r>
          <rPr>
            <b/>
            <sz val="9"/>
            <color indexed="81"/>
            <rFont val="Tahoma"/>
            <family val="2"/>
          </rPr>
          <t>RES. 0593 DEL 
28/08/2019</t>
        </r>
      </text>
    </comment>
    <comment ref="R8" authorId="0" shapeId="0" xr:uid="{00000000-0006-0000-0600-000028000000}">
      <text>
        <r>
          <rPr>
            <b/>
            <sz val="9"/>
            <color rgb="FF000000"/>
            <rFont val="Tahoma"/>
            <family val="2"/>
          </rPr>
          <t xml:space="preserve">Tienen los mismos tipos documentales: Proyecto macroproyecto de interés Social de primera generación
</t>
        </r>
        <r>
          <rPr>
            <b/>
            <sz val="9"/>
            <color rgb="FF000000"/>
            <rFont val="Tahoma"/>
            <family val="2"/>
          </rPr>
          <t>Proyecto macroproyecto de interés Social de segunda generación</t>
        </r>
      </text>
    </comment>
    <comment ref="Y8" authorId="0" shapeId="0" xr:uid="{00000000-0006-0000-0600-000029000000}">
      <text>
        <r>
          <rPr>
            <b/>
            <sz val="9"/>
            <color indexed="81"/>
            <rFont val="Tahoma"/>
            <family val="2"/>
          </rPr>
          <t>Enajenación a Ocupantes - Artículo 3o de la Ley 1001 de 2005 derogado tácitamente por el Artículo 277 de la Ley 1955 de 2019)</t>
        </r>
      </text>
    </comment>
    <comment ref="AJ8" authorId="1" shapeId="0" xr:uid="{00000000-0006-0000-0600-00002A000000}">
      <text>
        <r>
          <rPr>
            <sz val="9"/>
            <color indexed="81"/>
            <rFont val="Tahoma"/>
            <family val="2"/>
          </rPr>
          <t>PROCEDIMIENTO: ELABORACIÓN
DE PROYECTOS NORMATIVOS</t>
        </r>
      </text>
    </comment>
    <comment ref="AC9" authorId="1" shapeId="0" xr:uid="{00000000-0006-0000-0600-00002B000000}">
      <text>
        <r>
          <rPr>
            <b/>
            <sz val="9"/>
            <color indexed="81"/>
            <rFont val="Tahoma"/>
            <family val="2"/>
          </rPr>
          <t>FORMULACI</t>
        </r>
        <r>
          <rPr>
            <sz val="9"/>
            <color indexed="81"/>
            <rFont val="Tahoma"/>
            <family val="2"/>
          </rPr>
          <t>ON DE POLITICAS - INSTRUMENTACION NORMATIVA</t>
        </r>
      </text>
    </comment>
    <comment ref="AT9" authorId="0" shapeId="0" xr:uid="{00000000-0006-0000-0600-00002C000000}">
      <text>
        <r>
          <rPr>
            <b/>
            <sz val="9"/>
            <color indexed="81"/>
            <rFont val="Tahoma"/>
            <family val="2"/>
          </rPr>
          <t>Inventario General de Bienes</t>
        </r>
      </text>
    </comment>
    <comment ref="Y10" authorId="2" shapeId="0" xr:uid="{00000000-0006-0000-0600-00002D000000}">
      <text>
        <r>
          <rPr>
            <b/>
            <sz val="9"/>
            <color indexed="81"/>
            <rFont val="Tahoma"/>
            <family val="2"/>
          </rPr>
          <t>Gloria Patricia Briceño Otalora:</t>
        </r>
        <r>
          <rPr>
            <sz val="9"/>
            <color indexed="81"/>
            <rFont val="Tahoma"/>
            <family val="2"/>
          </rPr>
          <t xml:space="preserve">
PROCESO TRANSFERENCIA DE DOMINIO - (Artículo 10o del Decreto 554 de 2003)</t>
        </r>
      </text>
    </comment>
    <comment ref="AT10" authorId="0" shapeId="0" xr:uid="{00000000-0006-0000-0600-00002E000000}">
      <text>
        <r>
          <rPr>
            <b/>
            <sz val="9"/>
            <color indexed="81"/>
            <rFont val="Tahoma"/>
            <family val="2"/>
          </rPr>
          <t>Plan de Compras</t>
        </r>
      </text>
    </comment>
    <comment ref="Y11" authorId="0" shapeId="0" xr:uid="{00000000-0006-0000-0600-00002F000000}">
      <text>
        <r>
          <rPr>
            <b/>
            <sz val="9"/>
            <color indexed="81"/>
            <rFont val="Tahoma"/>
            <family val="2"/>
          </rPr>
          <t>Programa Nacional de Titulación - (artículo 2 de la Ley 1001 de 2005)</t>
        </r>
      </text>
    </comment>
    <comment ref="AR11" authorId="0" shapeId="0" xr:uid="{00000000-0006-0000-0600-000030000000}">
      <text>
        <r>
          <rPr>
            <b/>
            <sz val="9"/>
            <color indexed="81"/>
            <rFont val="Tahoma"/>
            <family val="2"/>
          </rPr>
          <t>Inventarios Documentales</t>
        </r>
      </text>
    </comment>
    <comment ref="AR21" authorId="0" shapeId="0" xr:uid="{00000000-0006-0000-0600-000031000000}">
      <text>
        <r>
          <rPr>
            <b/>
            <sz val="9"/>
            <color indexed="81"/>
            <rFont val="Tahoma"/>
            <family val="2"/>
          </rPr>
          <t>Transferencias primarias</t>
        </r>
      </text>
    </comment>
    <comment ref="AR22" authorId="0" shapeId="0" xr:uid="{00000000-0006-0000-0600-000032000000}">
      <text>
        <r>
          <rPr>
            <b/>
            <sz val="9"/>
            <color indexed="81"/>
            <rFont val="Tahoma"/>
            <family val="2"/>
          </rPr>
          <t>Transferencias secundarias</t>
        </r>
      </text>
    </comment>
  </commentList>
</comments>
</file>

<file path=xl/sharedStrings.xml><?xml version="1.0" encoding="utf-8"?>
<sst xmlns="http://schemas.openxmlformats.org/spreadsheetml/2006/main" count="27829" uniqueCount="2855">
  <si>
    <r>
      <rPr>
        <b/>
        <sz val="11"/>
        <color theme="1"/>
        <rFont val="Calibri"/>
        <family val="2"/>
        <scheme val="minor"/>
      </rPr>
      <t>Objetivo</t>
    </r>
    <r>
      <rPr>
        <sz val="11"/>
        <color theme="1"/>
        <rFont val="Calibri"/>
        <family val="2"/>
        <scheme val="minor"/>
      </rPr>
      <t>: Dar  las  directrices  para  identificar y  clasificar los  activos  de  información  de  los procesos, con el propósito de mantener actualizado el inventario de estos, así como contar con un insumo completo y preciso para la gestión de riesgos de Seguridad de la Informacióny  la definición de las medidas de protección adecuadas de la información.</t>
    </r>
  </si>
  <si>
    <t>ACTIVOS DE INFORMACIÓN</t>
  </si>
  <si>
    <r>
      <rPr>
        <b/>
        <sz val="11"/>
        <color theme="1"/>
        <rFont val="Calibri"/>
        <family val="2"/>
        <scheme val="minor"/>
      </rPr>
      <t xml:space="preserve">ACTIVOS DEL PROCESO: </t>
    </r>
    <r>
      <rPr>
        <sz val="11"/>
        <color theme="1"/>
        <rFont val="Calibri"/>
        <family val="2"/>
        <scheme val="minor"/>
      </rPr>
      <t>Campo de tipo lista desplagable que  muestra todos los procesos de acuerdo con el mapa de procesos del Ministerio. Se debe seleccionar un proceso.</t>
    </r>
  </si>
  <si>
    <r>
      <rPr>
        <b/>
        <sz val="11"/>
        <color theme="1"/>
        <rFont val="Calibri"/>
        <family val="2"/>
        <scheme val="minor"/>
      </rPr>
      <t xml:space="preserve">Área / Dependencia: </t>
    </r>
    <r>
      <rPr>
        <sz val="11"/>
        <color theme="1"/>
        <rFont val="Calibri"/>
        <family val="2"/>
        <scheme val="minor"/>
      </rPr>
      <t>Campo de tipo lista desplegable que muestra las dependencias responsables de la identificacion de los activos de información, se debe selecciónar una dependencia la cual hace parte de un proceso del Ministerio.</t>
    </r>
  </si>
  <si>
    <r>
      <rPr>
        <b/>
        <sz val="11"/>
        <color theme="1"/>
        <rFont val="Calibri"/>
        <family val="2"/>
        <scheme val="minor"/>
      </rPr>
      <t>ID</t>
    </r>
    <r>
      <rPr>
        <sz val="11"/>
        <color theme="1"/>
        <rFont val="Calibri"/>
        <family val="2"/>
        <scheme val="minor"/>
      </rPr>
      <t>: Número que identifica al activo de información, este campo se diligencia automaticamente una vez se seleccione el tipo de activo.</t>
    </r>
  </si>
  <si>
    <r>
      <rPr>
        <b/>
        <sz val="11"/>
        <color theme="1"/>
        <rFont val="Calibri"/>
        <family val="2"/>
        <scheme val="minor"/>
      </rPr>
      <t>Tipo  de Activo</t>
    </r>
    <r>
      <rPr>
        <sz val="11"/>
        <color theme="1"/>
        <rFont val="Calibri"/>
        <family val="2"/>
        <scheme val="minor"/>
      </rPr>
      <t xml:space="preserve">: Campo  de tipo lista desplegable que  contiene  la  definición  del  tipo  de  activo  de información, solo se puede seleccionar un tipo de activo por fila diligenciada. Los tipos de activos de información son:
</t>
    </r>
    <r>
      <rPr>
        <b/>
        <sz val="11"/>
        <color theme="1"/>
        <rFont val="Calibri"/>
        <family val="2"/>
        <scheme val="minor"/>
      </rPr>
      <t xml:space="preserve">INFORMACIÓN: </t>
    </r>
    <r>
      <rPr>
        <sz val="11"/>
        <color theme="1"/>
        <rFont val="Calibri"/>
        <family val="2"/>
        <scheme val="minor"/>
      </rPr>
      <t xml:space="preserve">corresponde a todos los documentos físicos y/o electrónicos  como: actas, acuerdos, circulares, informes, manuales,planes, carpetas,archivo de gestión, SharePoint, OneDrive, entre  otros.
</t>
    </r>
    <r>
      <rPr>
        <b/>
        <sz val="11"/>
        <color theme="1"/>
        <rFont val="Calibri"/>
        <family val="2"/>
        <scheme val="minor"/>
      </rPr>
      <t>SOFTWARE</t>
    </r>
    <r>
      <rPr>
        <sz val="11"/>
        <color theme="1"/>
        <rFont val="Calibri"/>
        <family val="2"/>
        <scheme val="minor"/>
      </rPr>
      <t xml:space="preserve">: corresponde  a software  de  aplicación,  software  del  sistema, herramientas  de desarrollo  y  utilidades; por ejemplo: SEVEN,  KACTUS,  SIGEVAS, entre otros.
</t>
    </r>
    <r>
      <rPr>
        <b/>
        <sz val="11"/>
        <color theme="1"/>
        <rFont val="Calibri"/>
        <family val="2"/>
        <scheme val="minor"/>
      </rPr>
      <t>HARDWARE</t>
    </r>
    <r>
      <rPr>
        <sz val="11"/>
        <color theme="1"/>
        <rFont val="Calibri"/>
        <family val="2"/>
        <scheme val="minor"/>
      </rPr>
      <t xml:space="preserve">: componentes físicos, como Servidores, Switch, Router, Modem, Token,Biométricos, discos duros, entre otros.
</t>
    </r>
    <r>
      <rPr>
        <b/>
        <sz val="11"/>
        <color theme="1"/>
        <rFont val="Calibri"/>
        <family val="2"/>
        <scheme val="minor"/>
      </rPr>
      <t>SERVICIO</t>
    </r>
    <r>
      <rPr>
        <sz val="11"/>
        <color theme="1"/>
        <rFont val="Calibri"/>
        <family val="2"/>
        <scheme val="minor"/>
      </rPr>
      <t xml:space="preserve">: categoría que corresponde a los servicios tecnológicos o no que prestan los diferentes procesos del Ministerio.
</t>
    </r>
    <r>
      <rPr>
        <b/>
        <sz val="11"/>
        <color theme="1"/>
        <rFont val="Calibri"/>
        <family val="2"/>
        <scheme val="minor"/>
      </rPr>
      <t xml:space="preserve">PERSONAS: </t>
    </r>
    <r>
      <rPr>
        <sz val="11"/>
        <color theme="1"/>
        <rFont val="Calibri"/>
        <family val="2"/>
        <scheme val="minor"/>
      </rPr>
      <t xml:space="preserve">Recurso humano colaboradores de Planta o  Contratistas. Colaborado que posee información valiosa para el MVCT. 
</t>
    </r>
    <r>
      <rPr>
        <b/>
        <sz val="11"/>
        <color theme="1"/>
        <rFont val="Calibri"/>
        <family val="2"/>
        <scheme val="minor"/>
      </rPr>
      <t xml:space="preserve">INSTALACIONES: </t>
    </r>
    <r>
      <rPr>
        <sz val="11"/>
        <color theme="1"/>
        <rFont val="Calibri"/>
        <family val="2"/>
        <scheme val="minor"/>
      </rPr>
      <t>Categoria que corresponde a las áreas seguras del Ministerio. ejmplo: Tesorerias, archivos, depachos, etc.</t>
    </r>
  </si>
  <si>
    <r>
      <t xml:space="preserve">Activo tipo informacion que se encuentra en las TRD: </t>
    </r>
    <r>
      <rPr>
        <sz val="11"/>
        <color theme="1"/>
        <rFont val="Calibri"/>
        <family val="2"/>
        <scheme val="minor"/>
      </rPr>
      <t>Campo tipo lista de valores que muestra las series y subseries de las tabals de retencion documentos de acuerdo con el campo Área o dependencia.</t>
    </r>
  </si>
  <si>
    <r>
      <t xml:space="preserve">Activo tipo informacion que NO se encuentra en las TRD: </t>
    </r>
    <r>
      <rPr>
        <sz val="11"/>
        <color theme="1"/>
        <rFont val="Calibri"/>
        <family val="2"/>
        <scheme val="minor"/>
      </rPr>
      <t>Campo abierto para colocar el nombre del activo de información que se quiere identificar, aplica para cualquier tipo de activo informacion, software, instalaciones,etc.</t>
    </r>
  </si>
  <si>
    <r>
      <rPr>
        <b/>
        <sz val="11"/>
        <color theme="1"/>
        <rFont val="Calibri"/>
        <family val="2"/>
        <scheme val="minor"/>
      </rPr>
      <t>Nombre del Activo</t>
    </r>
    <r>
      <rPr>
        <sz val="11"/>
        <color theme="1"/>
        <rFont val="Calibri"/>
        <family val="2"/>
        <scheme val="minor"/>
      </rPr>
      <t xml:space="preserve">: Campo calculado por el formulario. </t>
    </r>
    <r>
      <rPr>
        <b/>
        <sz val="11"/>
        <color theme="1"/>
        <rFont val="Calibri"/>
        <family val="2"/>
        <scheme val="minor"/>
      </rPr>
      <t>No se debe diligenciar</t>
    </r>
  </si>
  <si>
    <r>
      <t xml:space="preserve">Código TRD: </t>
    </r>
    <r>
      <rPr>
        <sz val="11"/>
        <color theme="1"/>
        <rFont val="Calibri"/>
        <family val="2"/>
        <scheme val="minor"/>
      </rPr>
      <t>Campo calculado por el formulario</t>
    </r>
    <r>
      <rPr>
        <b/>
        <sz val="11"/>
        <color theme="1"/>
        <rFont val="Calibri"/>
        <family val="2"/>
        <scheme val="minor"/>
      </rPr>
      <t>, No se debe diligenciar</t>
    </r>
  </si>
  <si>
    <r>
      <t xml:space="preserve">Estado:  </t>
    </r>
    <r>
      <rPr>
        <sz val="11"/>
        <color theme="1"/>
        <rFont val="Calibri"/>
        <family val="2"/>
        <scheme val="minor"/>
      </rPr>
      <t>FÍSICO: corresponde a todos los documentos físicos como: actas, acuerdos, circulares, informes, manuales, planes, carpetas, archivo de gestión, entre otros.
 -ELECTRÓNICO (Información Digital): correspondea la información contenida en los Sistemas de Informacióno en medio digital como SharePoint, OneDrive, entre  otros. 
-FISICO –ELECTRONICO: corresponde  a  la  información contenida tanto  en medios físicos como electrónicos</t>
    </r>
  </si>
  <si>
    <r>
      <rPr>
        <b/>
        <sz val="11"/>
        <color theme="1"/>
        <rFont val="Calibri"/>
        <family val="2"/>
        <scheme val="minor"/>
      </rPr>
      <t>Descripción  del Activo</t>
    </r>
    <r>
      <rPr>
        <sz val="11"/>
        <color theme="1"/>
        <rFont val="Calibri"/>
        <family val="2"/>
        <scheme val="minor"/>
      </rPr>
      <t>: Campo en el cual se debe diligenciar una  descripción breve  del  activo  de información.</t>
    </r>
  </si>
  <si>
    <t>INFORMACIÓN BÁSICA</t>
  </si>
  <si>
    <r>
      <t xml:space="preserve">Formato en que se encuentra el Activo :  </t>
    </r>
    <r>
      <rPr>
        <sz val="11"/>
        <color theme="1"/>
        <rFont val="Calibri"/>
        <family val="2"/>
        <scheme val="minor"/>
      </rPr>
      <t>Campo de tipo lista desplagable que hace referencia al tipo de formato en el que se encuentra el activo, "Sistema de Información del Ministerio, , excel, word, pdf, entre otros.</t>
    </r>
  </si>
  <si>
    <r>
      <rPr>
        <b/>
        <sz val="11"/>
        <color theme="1"/>
        <rFont val="Calibri"/>
        <family val="2"/>
        <scheme val="minor"/>
      </rPr>
      <t>Idioma</t>
    </r>
    <r>
      <rPr>
        <sz val="11"/>
        <color theme="1"/>
        <rFont val="Calibri"/>
        <family val="2"/>
        <scheme val="minor"/>
      </rPr>
      <t>: Campo de tipo lista desplegable que hace referencia al idioma en el que se encuentra el activo de información, "Español".</t>
    </r>
  </si>
  <si>
    <r>
      <t xml:space="preserve">Desagregación Geográfica: </t>
    </r>
    <r>
      <rPr>
        <sz val="11"/>
        <color theme="1"/>
        <rFont val="Calibri"/>
        <family val="2"/>
        <scheme val="minor"/>
      </rPr>
      <t>Campo de tipo lista desplegable que hace referencia a si la informacion se puede encontrar a nivel nacional, municipal o no aplica.</t>
    </r>
  </si>
  <si>
    <r>
      <t xml:space="preserve">Proceso: </t>
    </r>
    <r>
      <rPr>
        <sz val="11"/>
        <color theme="1"/>
        <rFont val="Calibri"/>
        <family val="2"/>
        <scheme val="minor"/>
      </rPr>
      <t>Campo calculado por el formulario</t>
    </r>
    <r>
      <rPr>
        <b/>
        <sz val="11"/>
        <color theme="1"/>
        <rFont val="Calibri"/>
        <family val="2"/>
        <scheme val="minor"/>
      </rPr>
      <t>. No se debe diligenciar</t>
    </r>
  </si>
  <si>
    <r>
      <rPr>
        <b/>
        <sz val="11"/>
        <color theme="1"/>
        <rFont val="Calibri"/>
        <family val="2"/>
        <scheme val="minor"/>
      </rPr>
      <t>Área / Dependencia Responsable de la Producción de la Información</t>
    </r>
    <r>
      <rPr>
        <sz val="11"/>
        <color theme="1"/>
        <rFont val="Calibri"/>
        <family val="2"/>
        <scheme val="minor"/>
      </rPr>
      <t xml:space="preserve">: Campo calculado por el formulario. </t>
    </r>
    <r>
      <rPr>
        <b/>
        <sz val="11"/>
        <color theme="1"/>
        <rFont val="Calibri"/>
        <family val="2"/>
        <scheme val="minor"/>
      </rPr>
      <t>No se debe diligenciar</t>
    </r>
  </si>
  <si>
    <r>
      <rPr>
        <b/>
        <sz val="11"/>
        <color theme="1"/>
        <rFont val="Calibri"/>
        <family val="2"/>
        <scheme val="minor"/>
      </rPr>
      <t>Propietario del Activo</t>
    </r>
    <r>
      <rPr>
        <sz val="11"/>
        <color theme="1"/>
        <rFont val="Calibri"/>
        <family val="2"/>
        <scheme val="minor"/>
      </rPr>
      <t xml:space="preserve">: Campo calculado por el formulario, se muestra el líder o líderes del proceso. </t>
    </r>
    <r>
      <rPr>
        <b/>
        <sz val="11"/>
        <color theme="1"/>
        <rFont val="Calibri"/>
        <family val="2"/>
        <scheme val="minor"/>
      </rPr>
      <t>No se debe diligenciar</t>
    </r>
  </si>
  <si>
    <r>
      <t xml:space="preserve">Custodio  dependencia responsable de la custodia y acceso a la información :  </t>
    </r>
    <r>
      <rPr>
        <sz val="11"/>
        <color theme="1"/>
        <rFont val="Calibri"/>
        <family val="2"/>
        <scheme val="minor"/>
      </rPr>
      <t xml:space="preserve">Campo de lista desplagable, se debe seleccionar la dependencia o del área encargada de administrar y hacer efectivos los controles de seguridad (Toma de copias de seguridad, asignar privilegios de:  Acceso, Modificaciones, Borrado) que el propietario de la información ha definido. </t>
    </r>
  </si>
  <si>
    <r>
      <rPr>
        <b/>
        <sz val="11"/>
        <color theme="1"/>
        <rFont val="Calibri"/>
        <family val="2"/>
        <scheme val="minor"/>
      </rPr>
      <t>Activo de información asociado:</t>
    </r>
    <r>
      <rPr>
        <sz val="11"/>
        <color theme="1"/>
        <rFont val="Calibri"/>
        <family val="2"/>
        <scheme val="minor"/>
      </rPr>
      <t xml:space="preserve">  Campo en el cual se deben relacionar los activo(s) de información relacionado con activo que se esta identificando, por ejemplo  Sistema de información ,  activos asociados: servidor en donde esta el activo sistema de información almacenado.  Si el activo tiene información adicional relacionada en otro medio, se menciona. Ejem. DCs o DVDs con planos, o con mapas, o fotos, etc.(s)</t>
    </r>
  </si>
  <si>
    <t>ACCESO</t>
  </si>
  <si>
    <r>
      <rPr>
        <b/>
        <sz val="11"/>
        <color theme="1"/>
        <rFont val="Calibri"/>
        <family val="2"/>
        <scheme val="minor"/>
      </rPr>
      <t>Responsable:</t>
    </r>
    <r>
      <rPr>
        <sz val="11"/>
        <color theme="1"/>
        <rFont val="Calibri"/>
        <family val="2"/>
        <scheme val="minor"/>
      </rPr>
      <t xml:space="preserve"> Campo en el cual se debe indicar el nombre y cargo del funcionario que genera la información, con privilegios o competencia para administrar y disponer de su contenido.</t>
    </r>
  </si>
  <si>
    <r>
      <rPr>
        <b/>
        <sz val="11"/>
        <color theme="1"/>
        <rFont val="Calibri"/>
        <family val="2"/>
        <scheme val="minor"/>
      </rPr>
      <t>Derechos de Acceso al activo de información</t>
    </r>
    <r>
      <rPr>
        <sz val="11"/>
        <color theme="1"/>
        <rFont val="Calibri"/>
        <family val="2"/>
        <scheme val="minor"/>
      </rPr>
      <t>: Campo de lista desplegable, se debe seleccionar los derechos de acceso: Se debe escribir el tipo de acceso que tiene autorizado el usuario a la información (L, E, B,T) donde cada letra significa:
(L) lectura, consulta.
(E) escritura, modificación.
(B) borrado, eliminación.
(T) todos los permisos
Estos campos del grupo acceso deben ser diligenciados de manera obligatoria, bajo el supuesto que cualquier activo de información debe tener como mínimo un usuario.
Esta columna se diligencia solamente para los tipos de Activo de información o software.</t>
    </r>
  </si>
  <si>
    <r>
      <t xml:space="preserve">Tipo de activoTI / TO: </t>
    </r>
    <r>
      <rPr>
        <sz val="11"/>
        <color theme="1"/>
        <rFont val="Calibri"/>
        <family val="2"/>
        <scheme val="minor"/>
      </rPr>
      <t>Campo de lista desplagable, se debe seleccionar si se trata el activo de TI- Infraestructura de tecnologías de iinformación o TO- Tecnologías de operación</t>
    </r>
  </si>
  <si>
    <r>
      <t xml:space="preserve">Se identifica como ICC:  </t>
    </r>
    <r>
      <rPr>
        <sz val="11"/>
        <color theme="1"/>
        <rFont val="Calibri"/>
        <family val="2"/>
        <scheme val="minor"/>
      </rPr>
      <t>Campo de lista desplagable, se debe seleccionar si el activo hace parte de las infraestructuras críticas de Ministerio.</t>
    </r>
  </si>
  <si>
    <t>UBICACIÓN</t>
  </si>
  <si>
    <r>
      <rPr>
        <b/>
        <sz val="11"/>
        <color theme="1"/>
        <rFont val="Calibri"/>
        <family val="2"/>
        <scheme val="minor"/>
      </rPr>
      <t>Físico</t>
    </r>
    <r>
      <rPr>
        <sz val="11"/>
        <color theme="1"/>
        <rFont val="Calibri"/>
        <family val="2"/>
        <scheme val="minor"/>
      </rPr>
      <t xml:space="preserve">: nombre del sitio físico en donde se encuentra el activo, puede ser el nombre de una oficina, el nombre de un archivo, caja fuerte, escritorio, A-Z,  etc.  </t>
    </r>
  </si>
  <si>
    <r>
      <rPr>
        <b/>
        <sz val="11"/>
        <color theme="1"/>
        <rFont val="Calibri"/>
        <family val="2"/>
        <scheme val="minor"/>
      </rPr>
      <t>Electrónico</t>
    </r>
    <r>
      <rPr>
        <sz val="11"/>
        <color theme="1"/>
        <rFont val="Calibri"/>
        <family val="2"/>
        <scheme val="minor"/>
      </rPr>
      <t>: Si el activo de información esta almacenado en un medio digital o electrónico, se debe escribir el recurso en donde se encuentra el activo disponible, puede ser el nombre de un servidor de archivos, servidor de aplicaciones, computador de escritorio, base de datos, sistema de gestión documental, medio, cinta, etc</t>
    </r>
  </si>
  <si>
    <t>PUBLICACIÓN WEB</t>
  </si>
  <si>
    <r>
      <rPr>
        <b/>
        <sz val="11"/>
        <color theme="1"/>
        <rFont val="Calibri"/>
        <family val="2"/>
        <scheme val="minor"/>
      </rPr>
      <t>El activo esta publicado en la página web</t>
    </r>
    <r>
      <rPr>
        <sz val="11"/>
        <color theme="1"/>
        <rFont val="Calibri"/>
        <family val="2"/>
        <scheme val="minor"/>
      </rPr>
      <t>: campo de lista de valores "SI" o "NO".</t>
    </r>
  </si>
  <si>
    <r>
      <rPr>
        <b/>
        <sz val="11"/>
        <color theme="1"/>
        <rFont val="Calibri"/>
        <family val="2"/>
        <scheme val="minor"/>
      </rPr>
      <t xml:space="preserve">Enlace: </t>
    </r>
    <r>
      <rPr>
        <sz val="11"/>
        <color theme="1"/>
        <rFont val="Calibri"/>
        <family val="2"/>
        <scheme val="minor"/>
      </rPr>
      <t>Campo que debe diligenciarse en caso en que el campo anterior tenga un valor de "SI", y se debe indicar la url en donde se puede tener acceso al activo de información.</t>
    </r>
  </si>
  <si>
    <t>CICLO Y REGULARIDAD DE LA INFORMACION</t>
  </si>
  <si>
    <r>
      <rPr>
        <b/>
        <sz val="11"/>
        <color theme="1"/>
        <rFont val="Calibri"/>
        <family val="2"/>
        <scheme val="minor"/>
      </rPr>
      <t>Periodicidad de la información</t>
    </r>
    <r>
      <rPr>
        <sz val="11"/>
        <color theme="1"/>
        <rFont val="Calibri"/>
        <family val="2"/>
        <scheme val="minor"/>
      </rPr>
      <t>: Campo de tipo lista desplagable, se debe seleccionar la frecuencia con que se genera, actualiza, o modifica la información. Puede ser: Diaria, semanal, quincenal, mensual, trimestral, semestral,etc.</t>
    </r>
  </si>
  <si>
    <r>
      <t xml:space="preserve">Fecha más antigua con que se cuenta con la Información: </t>
    </r>
    <r>
      <rPr>
        <sz val="11"/>
        <color theme="1"/>
        <rFont val="Calibri"/>
        <family val="2"/>
        <scheme val="minor"/>
      </rPr>
      <t>Campo tipo fecha, se debe indicar desde qué fecha se cuenta con la información. El formato es: dd/mm/AAAA se debe colocar el separador /.</t>
    </r>
  </si>
  <si>
    <r>
      <t xml:space="preserve">Última fecha de actualización: </t>
    </r>
    <r>
      <rPr>
        <sz val="11"/>
        <color theme="1"/>
        <rFont val="Calibri"/>
        <family val="2"/>
        <scheme val="minor"/>
      </rPr>
      <t xml:space="preserve"> Campo de tipo fecha, se debe indicar cual es la fecha más reciente con la que se cuenta el activo de información, El formato es: dd/mm/AAAA se debe colocar el separador /.</t>
    </r>
  </si>
  <si>
    <t>DATOS PERSONALES  LEY 1581</t>
  </si>
  <si>
    <r>
      <t xml:space="preserve">Datos Personales: </t>
    </r>
    <r>
      <rPr>
        <sz val="11"/>
        <color theme="1"/>
        <rFont val="Calibri"/>
        <family val="2"/>
        <scheme val="minor"/>
      </rPr>
      <t>Campo de tipo lista desplegable, se debe seleccionar si el activo de información contiene, almacena, conserva, o guarda Datos Personales?: Si o No</t>
    </r>
  </si>
  <si>
    <r>
      <rPr>
        <b/>
        <sz val="11"/>
        <color theme="1"/>
        <rFont val="Calibri"/>
        <family val="2"/>
        <scheme val="minor"/>
      </rPr>
      <t>Tipo de Dato</t>
    </r>
    <r>
      <rPr>
        <sz val="11"/>
        <color theme="1"/>
        <rFont val="Calibri"/>
        <family val="2"/>
        <scheme val="minor"/>
      </rPr>
      <t>:  Si la respuesta en la anterior columna fue SI, se diligencia esta columna, de lo contario no, campo de tipo lista desplagable, se debe seleccionar el tipo de dato que maneja el activo de información.
Según ley 1581  los Datos Personales se  clasifican en: públicos, semiprivados, privados. Seleccionar  una opción.
Dato público: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Dato privado: Es el dato que por su naturaleza íntima o reservada sólo es relevante para el titular.</t>
    </r>
  </si>
  <si>
    <t>CLASIFICACION LEY 1712</t>
  </si>
  <si>
    <r>
      <rPr>
        <b/>
        <sz val="11"/>
        <color theme="1"/>
        <rFont val="Calibri"/>
        <family val="2"/>
        <scheme val="minor"/>
      </rPr>
      <t>Niveles de Clasificación</t>
    </r>
    <r>
      <rPr>
        <sz val="11"/>
        <color theme="1"/>
        <rFont val="Calibri"/>
        <family val="2"/>
        <scheme val="minor"/>
      </rPr>
      <t>: Campo de tipo lista desplegable, se debe seleccionar  una opción según ley 1712: 
Publica: Es toda información que un sujeto obligado genere, obtenga, adquiera, o controle en su calidad de tal. Toda información en posesión, bajo control o custodia de un sujeto obligado es pública y no podrá ser reservada o limitada sino por disposición constitucional o legal.
Clasificada: Es 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El acceso a la información pública clasificada podrá ser rechazado o denegado de manera motivada y por escrito, siempre que el acceso pudiere causar un daño a los siguientes derechos: derecho a Ia intimidad, a Ia vida, Ia salud o Ia seguridad y los secretos comerciales, industriales y profesionales.
Reservada: Es la información que estando en poder o custodia de un sujeto obligado en su calidad de tal, es exceptuada de acceso a la ciudadanía por daño a intereses públicos y bajo cumplimiento de la totalidad de los requisitos consagrados en el artículo 19 de la ley 1712. El acceso denegado a la información pública reservada podrá ser rechazado o denegado de manera motivada y por escrito en las siguientes circunstancias, siempre que dicho acceso estuviere expresamente prohibido por una norma legal o constitucional: defensa y seguridad nacional, seguridad publica, relaciones internacionales, prevenci6n, investigación y persecución de los delitos, debido proceso y Ia igualdad de las partes en los procesos judiciales, administración efectiva de Ia justicia, derechos de Ia infancia y Ia adolescencia, estabilidad macroeconómica y financiera del país, satud publica.</t>
    </r>
  </si>
  <si>
    <t>Los siguientes campos se deben diligenciar si en el campo anterior se selecciono "clasificada" o "reservada".</t>
  </si>
  <si>
    <r>
      <rPr>
        <b/>
        <sz val="11"/>
        <color theme="1"/>
        <rFont val="Calibri"/>
        <family val="2"/>
        <scheme val="minor"/>
      </rPr>
      <t>Objetivo Legítimo de la Excepción</t>
    </r>
    <r>
      <rPr>
        <sz val="11"/>
        <color theme="1"/>
        <rFont val="Calibri"/>
        <family val="2"/>
        <scheme val="minor"/>
      </rPr>
      <t>: La identificación de la excepción que, dentro de las previstas en los artículos 18 y 19 de la Ley 1712 de 2014, cobija la calificación de información reservada o clasificada</t>
    </r>
  </si>
  <si>
    <r>
      <rPr>
        <b/>
        <sz val="11"/>
        <color theme="1"/>
        <rFont val="Calibri"/>
        <family val="2"/>
        <scheme val="minor"/>
      </rPr>
      <t>Fundamento Constitucional o Legal</t>
    </r>
    <r>
      <rPr>
        <sz val="11"/>
        <color theme="1"/>
        <rFont val="Calibri"/>
        <family val="2"/>
        <scheme val="minor"/>
      </rPr>
      <t>: El fundamento constitucional o legal que justifican la clasificación o reserva, señalando expresamente la norma, artículo, inciso o párrafo que la ampara</t>
    </r>
  </si>
  <si>
    <r>
      <rPr>
        <b/>
        <sz val="11"/>
        <color theme="1"/>
        <rFont val="Calibri"/>
        <family val="2"/>
        <scheme val="minor"/>
      </rPr>
      <t>Fundamento Jurídico de la Excepción</t>
    </r>
    <r>
      <rPr>
        <sz val="11"/>
        <color theme="1"/>
        <rFont val="Calibri"/>
        <family val="2"/>
        <scheme val="minor"/>
      </rPr>
      <t>: Mención de la norma jurídica que sirve como fundamento jurídico para la clasificación o reserva de la información</t>
    </r>
  </si>
  <si>
    <r>
      <t xml:space="preserve">Excepción Total o Parcial: </t>
    </r>
    <r>
      <rPr>
        <sz val="11"/>
        <color theme="1"/>
        <rFont val="Calibri"/>
        <family val="2"/>
        <scheme val="minor"/>
      </rPr>
      <t>Según sea integral o parcial la calificación, las partes o secciones clasificadas o reservadas</t>
    </r>
  </si>
  <si>
    <r>
      <rPr>
        <b/>
        <sz val="11"/>
        <color theme="1"/>
        <rFont val="Calibri"/>
        <family val="2"/>
        <scheme val="minor"/>
      </rPr>
      <t xml:space="preserve">Fecha de Calificación: </t>
    </r>
    <r>
      <rPr>
        <sz val="11"/>
        <color theme="1"/>
        <rFont val="Calibri"/>
        <family val="2"/>
        <scheme val="minor"/>
      </rPr>
      <t xml:space="preserve">Fecha de la calificación de la información clasificada o reservada </t>
    </r>
  </si>
  <si>
    <r>
      <rPr>
        <b/>
        <sz val="11"/>
        <color theme="1"/>
        <rFont val="Calibri"/>
        <family val="2"/>
        <scheme val="minor"/>
      </rPr>
      <t>Plazo de la Clasificación o Reserva</t>
    </r>
    <r>
      <rPr>
        <sz val="11"/>
        <color theme="1"/>
        <rFont val="Calibri"/>
        <family val="2"/>
        <scheme val="minor"/>
      </rPr>
      <t>: El tiempo que cobija la clasificación o reserva</t>
    </r>
  </si>
  <si>
    <t>NIVEL DE CLASIFICACIÓN / CRITICIDAD</t>
  </si>
  <si>
    <t>Campos de lista desplegable, se debe sellecionar una de las opciones</t>
  </si>
  <si>
    <r>
      <rPr>
        <b/>
        <sz val="11"/>
        <color theme="1"/>
        <rFont val="Calibri"/>
        <family val="2"/>
        <scheme val="minor"/>
      </rPr>
      <t>Confidencialidad</t>
    </r>
    <r>
      <rPr>
        <sz val="11"/>
        <color theme="1"/>
        <rFont val="Calibri"/>
        <family val="2"/>
        <scheme val="minor"/>
      </rPr>
      <t>: Impacto que se tendría si el activo de información fuera accedido por personas no autorizadas: 
1=Datos Abiertos: Información de interés general y puede ser de conocimiento de cualquier persona, dentro y fuera de la entidad, pero no se ha publicado en el sitio web y no implica daños a terceros ni a las actividades y procesos de la entidad. 
2=Pública: Es el dato calificado como tal según los mandatos de la ley o de la Constitución Política y todos aquellos que no sean semiprivados o privados, de conformidad con la ley 1266 de 2008. Son públicos, entre otros, los datos contenidos en documentos públicos, sentencias judiciales debidamente ejecutoriadas que no estén sometidos a reserva y los relativos al estado civil de las personas. 
3=Pública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4=Publica Reservada: Solo tendrán carácter reservado las informaciones y documentos expresamente sometidos a reserva por la Constitución o la ley, y en especial: los protegidos por el secreto comercial o industrial, los relacionados con la defensa o seguridad nacionales, los amparados por el secreto profesional, los que involucren derechos a la privacidad e intimidad de las personas, incluidas en las hojas de vida, la historia laboral y los expedientes pensionales, los datos genéticos humanos  y demás registros de personal que obren en los archivos de las instituciones públicas o privadas, así como la historia clínica, los relativos a las condiciones financieras de las operaciones de crédito público y tesorería que realice la nación.
Si la clasificación es Datos abiertos o Publica  la confidencialidad podría ser 1 o 2, si la clasificación  es Publica Clasificada la confidencialidad seria 3. Si la clasificación  es Publica Reservada la confidencialidad seria 4.
1 -Datos Abiertos
2 -Pública
3 -Pública Clasificada
4 -Publica Reservada</t>
    </r>
  </si>
  <si>
    <r>
      <rPr>
        <b/>
        <sz val="11"/>
        <color theme="1"/>
        <rFont val="Calibri"/>
        <family val="2"/>
        <scheme val="minor"/>
      </rPr>
      <t>Integridad</t>
    </r>
    <r>
      <rPr>
        <sz val="11"/>
        <color theme="1"/>
        <rFont val="Calibri"/>
        <family val="2"/>
        <scheme val="minor"/>
      </rPr>
      <t>: Impacto que se tendría si la exactitud y estado completo de la información y métodos de procesamiento fuera alterado: 4=La información es base para la toma de decisiones estratégicas de alto nivel administrativo o técnico o es fundamental para salvaguardar la integridad de los individuos de la organización, 3=Es aquella en la cual se basan las decisiones de la operación del negocio, su modificación no autorizada reviste un impacto directo sobre la misión del Ministerio de Vivienda Ciudad y Territorio. 2=Es aquella en la cual se basan las decisiones de la operación del proceso, su modificación no autorizada impacta el proceso. 1=La modificación no autorizada representa una pérdida insignificante para el proceso.
4 - Muy Alto
3 - Alto
2 - Medio
1 - Bajo</t>
    </r>
  </si>
  <si>
    <r>
      <rPr>
        <b/>
        <sz val="11"/>
        <color theme="1"/>
        <rFont val="Calibri"/>
        <family val="2"/>
        <scheme val="minor"/>
      </rPr>
      <t>Disponibilidad</t>
    </r>
    <r>
      <rPr>
        <sz val="11"/>
        <color theme="1"/>
        <rFont val="Calibri"/>
        <family val="2"/>
        <scheme val="minor"/>
      </rPr>
      <t>: Impacto que se tendría si los usuarios autorizados no tuvieran acceso a los activos de  información en el momento que lo requieran:  4=El tiempo máximo para recuperar la información y volver a iniciar el procesamiento es menor a un día, 3=El tiempo máximo para recuperar la información y volver a iniciar el procesamiento debe ser menor a tres días., 2=El tiempo máximo para recuperar la información y volver a iniciar el procesamiento debe ser menor a una semana., 1=El tiempo de recuperación de la información no es inmediato, puede esperar, por lo menos, una semana sin traer consecuencia alguna . 
4-Muy Alto
3-Alto
2-Medio
1-Bajo</t>
    </r>
  </si>
  <si>
    <r>
      <rPr>
        <b/>
        <sz val="11"/>
        <color theme="1"/>
        <rFont val="Calibri"/>
        <family val="2"/>
        <scheme val="minor"/>
      </rPr>
      <t>Criticidad del Activo / Total Promedio</t>
    </r>
    <r>
      <rPr>
        <sz val="11"/>
        <color theme="1"/>
        <rFont val="Calibri"/>
        <family val="2"/>
        <scheme val="minor"/>
      </rPr>
      <t>: Campo calculado por el formulario. No se debe diligenciar</t>
    </r>
  </si>
  <si>
    <r>
      <t xml:space="preserve">FORMATO: </t>
    </r>
    <r>
      <rPr>
        <sz val="11"/>
        <rFont val="Arial"/>
        <family val="2"/>
      </rPr>
      <t>LEVANTAMIENTO DE ACTIVOS DE INFORMACIÓN</t>
    </r>
    <r>
      <rPr>
        <b/>
        <sz val="11"/>
        <rFont val="Arial"/>
        <family val="2"/>
      </rPr>
      <t xml:space="preserve">
PROCESO: </t>
    </r>
    <r>
      <rPr>
        <sz val="11"/>
        <rFont val="Arial"/>
        <family val="2"/>
      </rPr>
      <t>GESTIÓN DE TECNOLOGÍAS DE LA INFORMACIÓN Y LAS COMUNICACIONES</t>
    </r>
    <r>
      <rPr>
        <b/>
        <sz val="11"/>
        <rFont val="Arial"/>
        <family val="2"/>
      </rPr>
      <t xml:space="preserve">
</t>
    </r>
    <r>
      <rPr>
        <sz val="11"/>
        <rFont val="Arial"/>
        <family val="2"/>
      </rPr>
      <t>VERSIÓN:5.0, FECHA: 07/03/2023, CÓDIGO: GTI-F-05</t>
    </r>
  </si>
  <si>
    <t>ACTIVOS DEL MINISTERIO DE VIVIENDA, CIUDAD Y TERRITORIO 2023</t>
  </si>
  <si>
    <t>VALORACIÓN DEL ACTIVO</t>
  </si>
  <si>
    <t>IDENTIFICACIÓN DEL ACTIVO</t>
  </si>
  <si>
    <t>CLASIFICACIÓN DEL ACTIVO</t>
  </si>
  <si>
    <t>Área / Dependencia
Responsable de la Producción de la Información</t>
  </si>
  <si>
    <t>ID</t>
  </si>
  <si>
    <t>Tipo de Activo</t>
  </si>
  <si>
    <t>Activo tipo informacion que se encuentra en las TRD</t>
  </si>
  <si>
    <t>Activo tipo informacion que NO se encuentra en las TRD</t>
  </si>
  <si>
    <t>Nombre del Activo</t>
  </si>
  <si>
    <t>Código TRD</t>
  </si>
  <si>
    <t>Estado</t>
  </si>
  <si>
    <t>Descripción del activo</t>
  </si>
  <si>
    <t xml:space="preserve">Formato en que se encuentra el Activo </t>
  </si>
  <si>
    <t>Idioma</t>
  </si>
  <si>
    <t>Desagregación Geográfica</t>
  </si>
  <si>
    <t>Proceso</t>
  </si>
  <si>
    <t>Propietario del Activo</t>
  </si>
  <si>
    <t>Custodio 
Dependencia responsable de la custodia y acceso a la información</t>
  </si>
  <si>
    <t>Activo de información asociado</t>
  </si>
  <si>
    <t>Responsable</t>
  </si>
  <si>
    <t>Derechos de Acceso al activo de información</t>
  </si>
  <si>
    <t>Tipo de activoTI / TO</t>
  </si>
  <si>
    <t>Se identifica como ICC</t>
  </si>
  <si>
    <t>Físico</t>
  </si>
  <si>
    <t>Electrónico</t>
  </si>
  <si>
    <t>El activo esta publicado en la página web</t>
  </si>
  <si>
    <t>Enlace</t>
  </si>
  <si>
    <t>Periodicidad de la información</t>
  </si>
  <si>
    <t>Fecha más antigua con que se cuenta con la Información</t>
  </si>
  <si>
    <t>Última fecha de actualización</t>
  </si>
  <si>
    <t>Datos Personales</t>
  </si>
  <si>
    <t>Tipo de Dato</t>
  </si>
  <si>
    <t>Niveles de Clasificación</t>
  </si>
  <si>
    <t>Objetivo Legítimo de la Excepción</t>
  </si>
  <si>
    <t>Fundamento Constitucional o Legal</t>
  </si>
  <si>
    <t>Fundamento Jurídico de la Excepción</t>
  </si>
  <si>
    <t>Excepción Total o Parcial</t>
  </si>
  <si>
    <t>Fecha de Calificación</t>
  </si>
  <si>
    <t>Plazo de la Clasificación o Reserva</t>
  </si>
  <si>
    <t>Confidencialidad</t>
  </si>
  <si>
    <t>CON</t>
  </si>
  <si>
    <t>Integridad</t>
  </si>
  <si>
    <t>INT</t>
  </si>
  <si>
    <t>Disponibilidad</t>
  </si>
  <si>
    <t>DIP</t>
  </si>
  <si>
    <t>valor</t>
  </si>
  <si>
    <t>Criticidad del Activo / Total Promedio</t>
  </si>
  <si>
    <t>Grupo de Conceptos</t>
  </si>
  <si>
    <t>dependencia5</t>
  </si>
  <si>
    <t>Información</t>
  </si>
  <si>
    <t>Cuadro de seguimiento y Control de Consultas y Reclamaciones</t>
  </si>
  <si>
    <t>Digital</t>
  </si>
  <si>
    <t>Cuadro de seguimiento de consultas y reclamaciones</t>
  </si>
  <si>
    <t>Excel</t>
  </si>
  <si>
    <t>Español</t>
  </si>
  <si>
    <t>No aplica</t>
  </si>
  <si>
    <t>Conceptos Jurídicos</t>
  </si>
  <si>
    <t>Nelson Alirio Muñoz</t>
  </si>
  <si>
    <t>Servidor de archivos</t>
  </si>
  <si>
    <t>Coordinador Grupo de Conceptos</t>
  </si>
  <si>
    <t>(L) = Lectura, Consulta</t>
  </si>
  <si>
    <t>TI</t>
  </si>
  <si>
    <t>No</t>
  </si>
  <si>
    <t>\\domusfile\Conceptosjuridicos$</t>
  </si>
  <si>
    <t>NO</t>
  </si>
  <si>
    <t>Diaria</t>
  </si>
  <si>
    <t>A la fecha</t>
  </si>
  <si>
    <t xml:space="preserve">Pública </t>
  </si>
  <si>
    <t>2-Publica</t>
  </si>
  <si>
    <t>2-Media</t>
  </si>
  <si>
    <t>Medio</t>
  </si>
  <si>
    <t>INFORMES DE GESTIÓN</t>
  </si>
  <si>
    <t>Grupo de ConceptosINFORMES DE GESTIÓN</t>
  </si>
  <si>
    <t>70102-24.12</t>
  </si>
  <si>
    <t>Físico-Digital</t>
  </si>
  <si>
    <t>Informes seguimiento interno</t>
  </si>
  <si>
    <t>Excel, word, PDF, PowerPoint</t>
  </si>
  <si>
    <t>ninguno</t>
  </si>
  <si>
    <t>Archivo de Gestion, Sede Fragua</t>
  </si>
  <si>
    <t xml:space="preserve">\\micastro
</t>
  </si>
  <si>
    <t>Mensual</t>
  </si>
  <si>
    <t>1-Baja</t>
  </si>
  <si>
    <t>Bajo</t>
  </si>
  <si>
    <t>CONCEPTOS JURÍDICOS</t>
  </si>
  <si>
    <t>Grupo de ConceptosCONCEPTOS JURÍDICOS</t>
  </si>
  <si>
    <t>70102-10.1</t>
  </si>
  <si>
    <t xml:space="preserve">Es una apreciación o recomendación jurídica que generalmente está expresada en términos de conclusiones. </t>
  </si>
  <si>
    <t>http://sgd.minvivienda.gov.co/SGD_WEB/main/index.jsp</t>
  </si>
  <si>
    <t>SI</t>
  </si>
  <si>
    <t>https://minvivienda.gov.co/ministerio/conceptos-juridicos</t>
  </si>
  <si>
    <t>Si</t>
  </si>
  <si>
    <t>ley_1581</t>
  </si>
  <si>
    <t>Dato Pùblico</t>
  </si>
  <si>
    <t>3-Alta</t>
  </si>
  <si>
    <t>Reclamaciones</t>
  </si>
  <si>
    <t>Proyectos de respuestas a recursos de reposición y apelación frente a resoluciones</t>
  </si>
  <si>
    <t>Por demanda</t>
  </si>
  <si>
    <t>Clasificada</t>
  </si>
  <si>
    <t xml:space="preserve">Derecho fundamental a la intimidad </t>
  </si>
  <si>
    <t>Ley 1712-2014 Articulo 18 Literal a</t>
  </si>
  <si>
    <t>Total</t>
  </si>
  <si>
    <t>ILIMITADO</t>
  </si>
  <si>
    <t>3-Publica Clasificada</t>
  </si>
  <si>
    <t>DERECHOS DE PETICIÓN</t>
  </si>
  <si>
    <t>Grupo de ConceptosDERECHOS DE PETICIÓN</t>
  </si>
  <si>
    <t>70102-17</t>
  </si>
  <si>
    <t>Recurso que tiene un ciudadano frente a una entidad con el fin de solicitar información de carácter particular o general</t>
  </si>
  <si>
    <t>Oficina Asesora de Planeación</t>
  </si>
  <si>
    <t>dependencia8</t>
  </si>
  <si>
    <t>ACTAS COMITÉ DE GERENCIA</t>
  </si>
  <si>
    <t>Oficina Asesora de PlaneaciónACTAS COMITÉ DE GERENCIA</t>
  </si>
  <si>
    <t>70300-2.2</t>
  </si>
  <si>
    <t>Contiene el Acta Comité de Gerencia historicas</t>
  </si>
  <si>
    <t>PDF</t>
  </si>
  <si>
    <t>Direccionamiento Estratégico</t>
  </si>
  <si>
    <t>Jesus Cristobal Ruiz Torres</t>
  </si>
  <si>
    <t>Grupo de Planeación y Seguimiento</t>
  </si>
  <si>
    <t>No Aplica</t>
  </si>
  <si>
    <t>Gonzalo Jimenez Ladino</t>
  </si>
  <si>
    <t>Archivo Oficina Asesora de Planeación</t>
  </si>
  <si>
    <t>Publica</t>
  </si>
  <si>
    <t>ACTAS DE COMITÉ INSTITUCIONAL DE GESTIÓN Y DESEMPEÑO</t>
  </si>
  <si>
    <t>Oficina Asesora de PlaneaciónACTAS DE COMITÉ INSTITUCIONAL DE GESTIÓN Y DESEMPEÑO</t>
  </si>
  <si>
    <t>70300-2.12</t>
  </si>
  <si>
    <t>Contiene la Convocatoria y el Acta Comité Institucional de Gestión y Desempeño.</t>
  </si>
  <si>
    <t>Servicio de almacenamiento</t>
  </si>
  <si>
    <t>https://minviviendagovco-my.sharepoint.com/:f:/g/personal/gjimenez_minvivienda_gov_co/EoQ6DSUagnVLrut0HbzwkgUBRSGkm_RxlgeepxvQ_iCUsw?e=jPFrGd</t>
  </si>
  <si>
    <t>A la Fecha</t>
  </si>
  <si>
    <t>ACTAS COMITÉ SECTORIAL DE GESTIÓN Y DESEMPEÑO</t>
  </si>
  <si>
    <t>Oficina Asesora de PlaneaciónACTAS COMITÉ SECTORIAL DE GESTIÓN Y DESEMPEÑO</t>
  </si>
  <si>
    <t>70300-2.3</t>
  </si>
  <si>
    <t>Contiene la Convocatoria y el Acta Comité Sectorial de Gestión y Desempeño.</t>
  </si>
  <si>
    <t>https://minviviendagovco-my.sharepoint.com/personal/gjimenez_minvivienda_gov_co/_layouts/15/onedrive.aspx?id=%2Fpersonal%2Fgjimenez%5Fminvivienda%5Fgov%5Fco%2FDocuments%2FActas%20Comit%C3%A9%20Sectorial%202021</t>
  </si>
  <si>
    <t>dependencia10</t>
  </si>
  <si>
    <t>PLANES ANTICORRUPCIÓN Y ATENCIÓN AL CIUDADANO</t>
  </si>
  <si>
    <t>Grupo de Planeación y SeguimientoPLANES ANTICORRUPCIÓN Y ATENCIÓN AL CIUDADANO</t>
  </si>
  <si>
    <t>70305-34.1</t>
  </si>
  <si>
    <t xml:space="preserve">Contiene el instrumento de planeación aprobado por el comité pertinente y sus versiones. </t>
  </si>
  <si>
    <t>Excel, Word, PDF, PowerPoint</t>
  </si>
  <si>
    <t>Laura Liliana Martinez Duarte</t>
  </si>
  <si>
    <t>(T)= Todos Los Permisos</t>
  </si>
  <si>
    <t>https://www.minvivienda.gov.co/ministerio/planeacion-gestion-y-control/planeacion-y-seguimiento/plan-anticorrupcion-y-de-atencion-al-ciudadano</t>
  </si>
  <si>
    <t>PLANES DE ACCIÓN INSTITUCIONAL</t>
  </si>
  <si>
    <t>Grupo de Planeación y SeguimientoPLANES DE ACCIÓN INSTITUCIONAL</t>
  </si>
  <si>
    <t>70305-34.6</t>
  </si>
  <si>
    <t>Página WEB de la entidad</t>
  </si>
  <si>
    <t>Paula Olaya</t>
  </si>
  <si>
    <t>https://www.minvivienda.gov.co/ministerio/planeacion-gestion-y-control/planeacion-y-seguimiento/plan-de-accion-institucional</t>
  </si>
  <si>
    <t>PLANES ESTRATÉGICOS INSTITUCIONALES</t>
  </si>
  <si>
    <t>Grupo de Planeación y SeguimientoPLANES ESTRATÉGICOS INSTITUCIONALES</t>
  </si>
  <si>
    <t>70305-34.22</t>
  </si>
  <si>
    <t>https://www.minvivienda.gov.co/ministerio/planeacion-gestion-y-control/planeacion-y-seguimiento/planes-estrategicos</t>
  </si>
  <si>
    <t>1-Datos Abiertos</t>
  </si>
  <si>
    <t>PLANES ESTRATÉGICOS SECTORIALES</t>
  </si>
  <si>
    <t>Grupo de Planeación y SeguimientoPLANES ESTRATÉGICOS SECTORIALES</t>
  </si>
  <si>
    <t>70305-34.23</t>
  </si>
  <si>
    <t>Grupo de Presupuesto y Proyectos de Inversión</t>
  </si>
  <si>
    <t>dependencia9</t>
  </si>
  <si>
    <t>Informes de gestión - SGR</t>
  </si>
  <si>
    <t>Contiene los pronunciamientos y asistencias técnicas realizadas a recursos que serían aprobados por OCAD.</t>
  </si>
  <si>
    <t>Carlos Julio Arias Guzman</t>
  </si>
  <si>
    <t>Archivo Grupo de Presupuesto y Proyectos de Inversión</t>
  </si>
  <si>
    <t>https://minviviendagovco-my.sharepoint.com/:f:/g/personal/wgsuarez_minvivienda_gov_co/Eo4haxtV3zRNobt9RkuMYj4BZAvGaEWXw2JpL8n7-h70gQ?e=Hmzoaq</t>
  </si>
  <si>
    <t>Trimestral</t>
  </si>
  <si>
    <t>ANTEPROYECTOS DE PRESUPUESTO</t>
  </si>
  <si>
    <t>Grupo de Presupuesto y Proyectos de InversiónANTEPROYECTOS DE PRESUPUESTO</t>
  </si>
  <si>
    <t>70304-4</t>
  </si>
  <si>
    <t>Contiene el oficio de solicitud, las Comunicaciones Oficiales, las Circulares, el Formato de Programación, los Documentos de Justificación y la Carta de Modificación</t>
  </si>
  <si>
    <t>Julio Cesar Pinillos Patiño</t>
  </si>
  <si>
    <t>https://minviviendagovco-my.sharepoint.com/:f:/g/personal/jcpinillos_minvivienda_gov_co/EoIJtvD0UtFIk7qaOJalmQUBOCvAE7eMDcbOR9Ura9bEYg?e=ssdlH5</t>
  </si>
  <si>
    <t xml:space="preserve">Anual </t>
  </si>
  <si>
    <t xml:space="preserve">Banco de Programas y Proyectos de Inversión Nacional - BPIN </t>
  </si>
  <si>
    <t>Contiene los Documentos soportes de Formulación de Proyectos.</t>
  </si>
  <si>
    <t>https://minviviendagovco.sharepoint.com/:f:/s/Grp_GrupodeSeguimientoalPND_grupodepresupuestoyproyectos/Egp-d0HPUgJFheB9vDgVb_sBP0xqT1ToJ1_P3xtEIbsLpQ?e=gnAQeZ</t>
  </si>
  <si>
    <t>Modificaciones Presupuestales</t>
  </si>
  <si>
    <t>Contiene los Memorandos y formatos de solicitud del tramite, el Concepto técnico y económico emitido por la Oficina Asesora de Planeación, el Concepto favorable del Departamento Nacional de Planeación y el Oficio de respuesta de Ministerio de Hacienda</t>
  </si>
  <si>
    <t>https://minviviendagovco-my.sharepoint.com/:f:/g/personal/jcpinillos_minvivienda_gov_co/EpVHPFBxVUZDqGymYC9M_hcBE8TDxv-Ml_ZagSZgOYi72Q?e=E0XQxr</t>
  </si>
  <si>
    <t>Grupo de Innovación y Mejoramiento Institucional</t>
  </si>
  <si>
    <t>dependencia11</t>
  </si>
  <si>
    <t>INSTRUMENTOS DEL SISTEMA INTEGRADO DE GESTIÓN</t>
  </si>
  <si>
    <t>Grupo de Innovación y Mejoramiento InstitucionalINSTRUMENTOS DEL SISTEMA INTEGRADO DE GESTIÓN</t>
  </si>
  <si>
    <t>70306-27</t>
  </si>
  <si>
    <t>Contiene los diferentes tipos de documentos de los procesos como: Caracterización, Procedimientos, Formatos, Indicadores, Plan de comunicaciones, Normograma, Plan de mejoramiento, Guías, Manuales, Instructivos, Mapa de riesgos, Políticas y Plantillas.</t>
  </si>
  <si>
    <t>Yolman Julian Saenz Santamaria</t>
  </si>
  <si>
    <t>Archivo Grupo de Innovación y Mejoramiento Institucional</t>
  </si>
  <si>
    <t>Sistema de Planeación y Gestión</t>
  </si>
  <si>
    <t>https://minvivienda.gov.co/ministerio/planeacion-gestion-y-control/sistema-integrado-de-gestion/mapa-de-procesos</t>
  </si>
  <si>
    <t>Dato Público</t>
  </si>
  <si>
    <t>MANUALES DEL MODELO INTEGRADO DE PLANEACIÓN Y GESTIÓN</t>
  </si>
  <si>
    <t>Grupo de Innovación y Mejoramiento InstitucionalMANUALES DEL MODELO INTEGRADO DE PLANEACIÓN Y GESTIÓN</t>
  </si>
  <si>
    <t>70306-32.7</t>
  </si>
  <si>
    <t>Contiene el manual, el listado maestro de documentos, Comunicaciones Oficiales e informes elaborados.</t>
  </si>
  <si>
    <t>Isidro Melquicedec Bastidas Yela</t>
  </si>
  <si>
    <t>https://minviviendagovco-my.sharepoint.com/:f:/g/personal/ibastidas_minvivienda_gov_co/ElSsUhHCPqZCjS1syvsKje4BD_CtBfxiG0aI9n-7jZgBMA?e=YwVMQm</t>
  </si>
  <si>
    <t>https://minvivienda.gov.co/sistema-integrado-de-gestion/mapa-de-procesos/direccionamiento-estrategico</t>
  </si>
  <si>
    <t>POLÍTICAS DE GESTIÓN DEL MODELO INTEGRADO DE PLANEACIÓN Y GESTIÓN</t>
  </si>
  <si>
    <t>Grupo de Innovación y Mejoramiento InstitucionalPOLÍTICAS DE GESTIÓN DEL MODELO INTEGRADO DE PLANEACIÓN Y GESTIÓN</t>
  </si>
  <si>
    <t>70306-36.2</t>
  </si>
  <si>
    <t>Contiene estrategia o plan de implementación de la política y demás documentos de implementación.</t>
  </si>
  <si>
    <t>https://minviviendagovco-my.sharepoint.com/:f:/g/personal/ibastidas_minvivienda_gov_co/EobZIf0M6wBMsrq55Q-n4k4BzRbQB-3HDVxzK98p34G23w?e=U0d3GE</t>
  </si>
  <si>
    <t>Inventario de Conocimiento Explícito</t>
  </si>
  <si>
    <t>Contiene el inventario de documentos con el conocimiento más relevantes de los procesos misionales.</t>
  </si>
  <si>
    <t>N/A</t>
  </si>
  <si>
    <t>https://minviviendagovco-my.sharepoint.com/:f:/g/personal/ibastidas_minvivienda_gov_co/Eqgs3SuyiS5Jpi2eqStjsiwBuhFlmzDl-1gd39uebGEZGA?e=k4dmwV</t>
  </si>
  <si>
    <t>Mapa de Oferta Institucional</t>
  </si>
  <si>
    <t xml:space="preserve">Contiene la relación de productos que ofrecen los procesos del SIG. </t>
  </si>
  <si>
    <t>https://minviviendagovco-my.sharepoint.com/:f:/g/personal/ibastidas_minvivienda_gov_co/EgM4pWarH7pNsvnTKyQjULcBHV3_rU6YI6mS-rrEIa7JBw?e=qFtC9b</t>
  </si>
  <si>
    <t>Caracterización de grupos de valor y partes interesadas</t>
  </si>
  <si>
    <t>Contiene la caracterización realizada y  la información reportadas por las áreas misionales y el GAUA</t>
  </si>
  <si>
    <t>https://minviviendagovco-my.sharepoint.com/:f:/g/personal/ibastidas_minvivienda_gov_co/Ep5C76xlOZVDol6hWR4lNTgBosEqGcU4uwZyTSI1W4JtoA?e=3EabCv</t>
  </si>
  <si>
    <t>https://minvivienda.gov.co/node/554</t>
  </si>
  <si>
    <t>Oficina de Control Interno</t>
  </si>
  <si>
    <t>dependencia7</t>
  </si>
  <si>
    <t>ACTAS DE COMITÉ DE COORDINACIÓN DEL SISTEMA DE CONTROL INTERNO</t>
  </si>
  <si>
    <t>Oficina de Control InternoACTAS DE COMITÉ DE COORDINACIÓN DEL SISTEMA DE CONTROL INTERNO</t>
  </si>
  <si>
    <t>70200-2.8</t>
  </si>
  <si>
    <t>Actas y anexos del comité Institucional de coordinación de control interno</t>
  </si>
  <si>
    <t>Evaluación Independiente y Asesoría</t>
  </si>
  <si>
    <t>Olga Yaneth Aragon Sanchez 
Martha Garay Castro</t>
  </si>
  <si>
    <t>PAGINA WEB MVCT</t>
  </si>
  <si>
    <t>Jefe de la Oficina de Control Interno</t>
  </si>
  <si>
    <t>Sede palma, piso 7, oficina de control interno, archivo de gestión</t>
  </si>
  <si>
    <t>https://minviviendagovco-my.sharepoint.com/personal/oaragon_minvivienda_gov_co/_layouts/15/onedrive.aspx?id=%2Fpersonal%2Foaragon%5Fminvivienda%5Fgov%5Fco%2FDocuments%2FCONTINGENCIA%20OCI%202022</t>
  </si>
  <si>
    <t>https://www.minvivienda.gov.co/ministerio/planeacion-gestion-y-control/sistema-de-control-interno/plan-anual-de-auditorias</t>
  </si>
  <si>
    <t>4-Muy Alta</t>
  </si>
  <si>
    <t>Alto</t>
  </si>
  <si>
    <t>Oficina de Control InternoINFORMES DE GESTIÓN</t>
  </si>
  <si>
    <t>70200-24.12</t>
  </si>
  <si>
    <t>Informe de Evaluación y Seguimiento a los Mapas de Riesgos y sus controles (Diseño y Efectividad)</t>
  </si>
  <si>
    <t>https://www.minvivienda.gov.co/ministerio/planeacion-gestion-y-control/sistema-de-control-interno/rol-de-evaluacion-de-gestion-del-riesgo</t>
  </si>
  <si>
    <t>Dato Privado</t>
  </si>
  <si>
    <t>Informes por disposiciones normativas</t>
  </si>
  <si>
    <t>https://www.minvivienda.gov.co/ministerio/planeacion-gestion-y-control/sistema-de-control-interno/rol-de-evaluacion-y-seguimiento/informes-de-ley</t>
  </si>
  <si>
    <t>Informes de auditoria</t>
  </si>
  <si>
    <t>https://www.minvivienda.gov.co/ministerio/planeacion-gestion-y-control/sistema-de-control-interno/rol-de-evaluacion-y-seguimiento/auditorias-de-gestion/auditorias-de-gestion-0</t>
  </si>
  <si>
    <t>Informe de Seguimientos</t>
  </si>
  <si>
    <t>https://www.minvivienda.gov.co/ministerio/planeacion-gestion-y-control/sistema-de-control-interno/rol-de-evaluacion-y-seguimiento/seguimientos</t>
  </si>
  <si>
    <t>Reportes a entes de control</t>
  </si>
  <si>
    <t>Documentos soportes de enlace con entes externos de control</t>
  </si>
  <si>
    <t>https://minvivienda.gov.co/ministerio/planeacion-gestion-y-control/sistema-de-control-interno/rol-de-evaluacion-y-seguimiento/informes-de-ley</t>
  </si>
  <si>
    <t>PLANES ANUALES DE AUDITORIAS</t>
  </si>
  <si>
    <t>Oficina de Control InternoPLANES ANUALES DE AUDITORIAS</t>
  </si>
  <si>
    <t>70200-34.3</t>
  </si>
  <si>
    <t>Documento que refleja el plan de auditoria de cada vigencia y sus modificaciones</t>
  </si>
  <si>
    <t>Plan de mejoramiento derivado de las auditorias de la CGR</t>
  </si>
  <si>
    <t>Matriz consolidada del plan de mejoramiento de la CGR a MVCT</t>
  </si>
  <si>
    <t>Ninguno</t>
  </si>
  <si>
    <t>Semestral</t>
  </si>
  <si>
    <t>Matriz consolidada del plan de mejoramiento de la CGR a Fonvivienda</t>
  </si>
  <si>
    <t>matriz de roles de la OCI-MVCT</t>
  </si>
  <si>
    <t>Matriz de seguimiento a la gestión de la OCI en cada uno de sus roles</t>
  </si>
  <si>
    <t>Informe de Control de Actividades y Compromisos Semanales</t>
  </si>
  <si>
    <t>Cuadro de control de actividades y compromisos semanales de los profesionales de la OCI</t>
  </si>
  <si>
    <t>Grupo de Comunicaciones Estratégicas</t>
  </si>
  <si>
    <t>dependencia2</t>
  </si>
  <si>
    <t>INFORMES DE SEGUIMIENTO A MEDIOS DE COMUNICACIÓN</t>
  </si>
  <si>
    <t>Grupo de Comunicaciones EstratégicasINFORMES DE SEGUIMIENTO A MEDIOS DE COMUNICACIÓN</t>
  </si>
  <si>
    <t>70001-24.19</t>
  </si>
  <si>
    <t>Indicador de noticias positivas</t>
  </si>
  <si>
    <t>Gestión de Comunicaciones Internas y Externas</t>
  </si>
  <si>
    <t xml:space="preserve">Dania Paola Asprilla Yurgaqui </t>
  </si>
  <si>
    <t>Servicio Almacenamiento Información</t>
  </si>
  <si>
    <t>Profesional designado /Grupo Comunicaciones, GCE</t>
  </si>
  <si>
    <t>https://minviviendagovco.sharepoint.com/sites/70001GrupodeComunicacionesEstrategicas/Documentos%20compartidos/Forms/AllItems.aspx?viewid=fbfe9549%2D09d7%2D4af2%2Da995%2D4c641ce5640c&amp;OR=Teams%2DHL&amp;CT=1655937531451&amp;clickparams=eyJBcHBOYW1lIjoiVGVhbXMtRGVza3RvcCIsIkFwcFZlcnNpb24iOiIyNy8yMjA2MDYxNDgwNSIsIkhhc0ZlZGVyYXRlZFVzZXIiOmZhbHNlfQ%3D%3D</t>
  </si>
  <si>
    <t>Grupo de Comunicaciones EstratégicasINFORMES DE GESTIÓN</t>
  </si>
  <si>
    <t>70001-24.12</t>
  </si>
  <si>
    <t>Documentos del Sistema de Gestion de Calidad, SIG , reportes a oficina de planeación del PAI y PEI   y registros Fotográficos</t>
  </si>
  <si>
    <t>Profesionales designados /Coordinador(a) GCE</t>
  </si>
  <si>
    <t>Publicaciones Informativas</t>
  </si>
  <si>
    <t>Diseño de  Boletines , campañas, avisos y demás piezas de comunicación interna.</t>
  </si>
  <si>
    <t xml:space="preserve">Imangen </t>
  </si>
  <si>
    <t>Diseñadores Gráficos y Digitales</t>
  </si>
  <si>
    <t xml:space="preserve"> A la fecha</t>
  </si>
  <si>
    <t>Registros Fílmicos</t>
  </si>
  <si>
    <t>Registros fílmicos de Eventos,  y Productos audiovisuales</t>
  </si>
  <si>
    <t>Vídeo</t>
  </si>
  <si>
    <t>Productor y Editor</t>
  </si>
  <si>
    <t>www.minvivienda.gov.co y redes sociales de la Entidad</t>
  </si>
  <si>
    <t>formato autorización de imagen</t>
  </si>
  <si>
    <t>Formato del proceso gestión de comunicaciones, que se archiva en físico y se realizará copia en digital como respaldo. Los encargados de tramitarlos son los fotógrafos y periodistas que cubren eventos.  Se  entregan a la secretaria para archivo. CIE-F-09 Autorización de uso de derechos de imagen sobre fotografías y producciones audiovisuales 2.0, CIE-F-05 Autorización de difusión de imágenes menores de edad 3.0</t>
  </si>
  <si>
    <t>Word</t>
  </si>
  <si>
    <t>Periodistas que cubren eventos externo a/Secretaria</t>
  </si>
  <si>
    <t>Archivo de Gestión Sedes Botica primer piso oficina Grupo de Comunicaciones Estratégicas</t>
  </si>
  <si>
    <t>Dato Semiprivado</t>
  </si>
  <si>
    <t>Información exceptuada por daño a los intereses públicos. Derechos de la infancia y la adolescencia</t>
  </si>
  <si>
    <t>ley 1712 Art 19 literal G</t>
  </si>
  <si>
    <t>TOTAL</t>
  </si>
  <si>
    <t>20 años</t>
  </si>
  <si>
    <t>Grupo de Contratos</t>
  </si>
  <si>
    <t>dependencia47</t>
  </si>
  <si>
    <t>ACTAS DE COMITÉ DE CONTRATACIÓN</t>
  </si>
  <si>
    <t>Grupo de ContratosACTAS DE COMITÉ DE CONTRATACIÓN</t>
  </si>
  <si>
    <t>73202-2.6</t>
  </si>
  <si>
    <t xml:space="preserve">Son documentos que se originan en el desarrollo del Comité de Contratación en el que se presenta el contenido de la reunión y las decisiones tomadas por parte de los miembros del comité </t>
  </si>
  <si>
    <t>Gestión de Contratación</t>
  </si>
  <si>
    <t>Valeria Herran Ocampo</t>
  </si>
  <si>
    <t xml:space="preserve">Grupo de Contratos </t>
  </si>
  <si>
    <t>Servicio de almacenamiento Oficina TIC</t>
  </si>
  <si>
    <t>Marcela Luna de la Espriella</t>
  </si>
  <si>
    <t>Área de archivo de la Oficina de Contratación, sede Colseguros</t>
  </si>
  <si>
    <t>https://minviviendagovco.sharepoint.com/:f:/s/Grp_GRUPODECONTRATOS_CONTRATACION/</t>
  </si>
  <si>
    <t>Grupo de ContratosCONCEPTOS JURÍDICOS</t>
  </si>
  <si>
    <t>73202-10.1</t>
  </si>
  <si>
    <t>Son documentos que se solicitan a un Asesor externo del MVCT en el cual se exponen argumentos para recomendar jurídicamente la toma de decisiones frente a una situación.</t>
  </si>
  <si>
    <t>Servicio de correo electrónico</t>
  </si>
  <si>
    <t>Valeria Herrán</t>
  </si>
  <si>
    <t>CONTRATOS</t>
  </si>
  <si>
    <t>Grupo de ContratosCONTRATOS</t>
  </si>
  <si>
    <t>Es el conjunto de documentos que hacen parte del expediente único, publicados en el SECOP en el que reposan todas las fases del proceso: Precontractual, Contractual y Postcontractual en sus diferentes modalidades y tipos de contratación de acuerdo al manual de contratación vigente.</t>
  </si>
  <si>
    <t>www.colombiacompra.gov.co</t>
  </si>
  <si>
    <t>CONVENIOS INTERADMINISTRATIVOS</t>
  </si>
  <si>
    <t>Grupo de ContratosCONVENIOS INTERADMINISTRATIVOS</t>
  </si>
  <si>
    <t>73202-14.2</t>
  </si>
  <si>
    <t>Es el conjunto de documentos que hacen parte del expediente único y que son publicadas en el SECOP en donde reposan todas las fases del proceso: Precontractual, Contractual y Postcontractual para todos los tipos de convenios</t>
  </si>
  <si>
    <t>Grupo de ContratosDERECHOS DE PETICIÓN</t>
  </si>
  <si>
    <t>73202-17</t>
  </si>
  <si>
    <t>Son  documentos de respuestas que emite el grupo de contratos a diferentes requerimientos de entes de control externos</t>
  </si>
  <si>
    <t>Buzón de correo  oficina Contratos</t>
  </si>
  <si>
    <t>No se conoce</t>
  </si>
  <si>
    <t>Grupo de Recursos Físicos</t>
  </si>
  <si>
    <t>dependencia48</t>
  </si>
  <si>
    <t xml:space="preserve"> Sistema de Información Ulises</t>
  </si>
  <si>
    <t>Sistema de información mediante el cual se gestionan las comisiones del personal del MVCT</t>
  </si>
  <si>
    <t xml:space="preserve">Sistema de Información del Ministerio   </t>
  </si>
  <si>
    <t>Ricardo Valderrama Fonseca</t>
  </si>
  <si>
    <t>ULISES</t>
  </si>
  <si>
    <t>Coordinador (a) Grupo de Recursos Físicos.</t>
  </si>
  <si>
    <t>https://ulises.minvivienda.gov.co:81/</t>
  </si>
  <si>
    <t>INFORMES DE AUSTERIDAD</t>
  </si>
  <si>
    <t>Grupo de Recursos FísicosINFORMES DE AUSTERIDAD</t>
  </si>
  <si>
    <t>73203-24.9</t>
  </si>
  <si>
    <t>Informes de Austeridad solicitados por el MVCT</t>
  </si>
  <si>
    <t>Subdirección de Servicios Administrativos</t>
  </si>
  <si>
    <t>Correo Electrónico</t>
  </si>
  <si>
    <t>Archivo de Gestión, SSA Botica.</t>
  </si>
  <si>
    <t>Computador de escritorio (Doris Tatiana Romero)  y correo electrónico</t>
  </si>
  <si>
    <t>Grupo de Recursos FísicosINFORMES DE GESTIÓN</t>
  </si>
  <si>
    <t>73203-24.12</t>
  </si>
  <si>
    <t>Informes de Gestion solicitados por el MVCT</t>
  </si>
  <si>
    <t>Bimensual</t>
  </si>
  <si>
    <t>Sistema de Información SEVEN</t>
  </si>
  <si>
    <t>Inventarios realizados y actualizados por Funcionario o Contratista, e Inventario General de Bienes, ingresos y salidas de almacén y demás reportes</t>
  </si>
  <si>
    <t>Archivo de Gestión, GRF Sede Colseguros</t>
  </si>
  <si>
    <t>SEVEN</t>
  </si>
  <si>
    <t xml:space="preserve">PLANES ANUALES DE ADQUISICIONES </t>
  </si>
  <si>
    <t xml:space="preserve">Grupo de Recursos FísicosPLANES ANUALES DE ADQUISICIONES </t>
  </si>
  <si>
    <t>73203-34.2</t>
  </si>
  <si>
    <t>Informes sobre el PAA</t>
  </si>
  <si>
    <t>www.minvivienda.gov.co</t>
  </si>
  <si>
    <t>https://www.minvivienda.gov.co/ministerio/gestion-institucional/contratacion/plan-anual-de-adquisiciones</t>
  </si>
  <si>
    <t>COMPROBANTES DE BAJA DE BIENES DE ALMACÉN</t>
  </si>
  <si>
    <t>Grupo de Recursos FísicosCOMPROBANTES DE BAJA DE BIENES DE ALMACÉN</t>
  </si>
  <si>
    <t>73203-9.1</t>
  </si>
  <si>
    <t>Actas de entrega, recibos de caja, resolución de bajas.</t>
  </si>
  <si>
    <t>Computador de escritorio (Nelson Rodriguez)</t>
  </si>
  <si>
    <t>Plan de Acción Institucional</t>
  </si>
  <si>
    <t>Informe de seguimiento y sus evidencias del cumplimiento del PAI</t>
  </si>
  <si>
    <t>https://minviviendagovco.sharepoint.com/sites/Grp_OFICINAASESORADEPLANEACION_EquipoAdministraciondelRiesgoMVCT/Documentos%20compartidos/Forms/AllItems.aspx?viewid=e1fa6699%2Dfa7b%2D4146%2D9ad6%2D18ea848b7abf&amp;id=%2Fsites%2FGrp%5FOFICINAASESORADEPLANEACION%5FEquipoAdministraciondelRiesgoMVCT%2FDocumentos%20compartidos%2FMAPA%20DE%20RIESGO%202021%2FGesti%C3%B3n%20de%20Recursos%20F%C3%ADsicos</t>
  </si>
  <si>
    <t>Servicios Públicos e Impuestos</t>
  </si>
  <si>
    <t>Seguimiento al pago de los servicios públicos e impuestos.</t>
  </si>
  <si>
    <t>https://minviviendagovco-my.sharepoint.com/personal/dromero_minvivienda_gov_co/_layouts/15/onedrive.aspx?id=%2Fsites%2FGrp%5FOFICINAASESORADEPLANEACION%5FEquipoAdministraciondelRiesgoMVCT%2FDocumentos%20compartidos%2FMAPA%20DE%20RIESGOS%202022%2F09%2E%20Gesti%C3%B3n%20de%20Recursos%20F%C3%ADsicos&amp;listurl=https%3A%2F%2Fminviviendagovco%2Esharepoint%2Ecom%2Fsites%2FGrp%5FOFICINAASESORADEPLANEACION%5FEquipoAdministraciondelRiesgoMVCT%2FDocumentos%20compartidos&amp;viewid=e1fa6699%2Dfa7b%2D4146%2D9ad6%2D18ea848b7abf</t>
  </si>
  <si>
    <t>POLIZAS</t>
  </si>
  <si>
    <t>Plan de seguros del MVCT</t>
  </si>
  <si>
    <t>Computador de escritorio (Tatiana Romero)</t>
  </si>
  <si>
    <t>HISTORIA DE VEHICULOS</t>
  </si>
  <si>
    <t>Grupo de Recursos FísicosHISTORIA DE VEHICULOS</t>
  </si>
  <si>
    <t>Historia que contiene la copia de la tarjeta de propiedad del vehículo, SOAT, Póliza, Certificación Tecno mecánica, Soporte de Mantenimiento, Certificado de Gases y Actas de entrega, entre otros.</t>
  </si>
  <si>
    <t>Grupo de Atención al Usuario y Archivo</t>
  </si>
  <si>
    <t>dependencia46</t>
  </si>
  <si>
    <t>ACTAS DE ELIMINACIÓN DOCUMENTAL</t>
  </si>
  <si>
    <t>Grupo de Atención al Usuario y ArchivoACTAS DE ELIMINACIÓN DOCUMENTAL</t>
  </si>
  <si>
    <t>73201-2.17</t>
  </si>
  <si>
    <t>Formato establecido donde se relacionan los archivos a eliminar por cada una de las dependencias del MVCT</t>
  </si>
  <si>
    <t>Gestión Documental</t>
  </si>
  <si>
    <t>Jorge Arcecio Cañaveral Rojas</t>
  </si>
  <si>
    <t>servicio de almacenamiento de la Oficina TIC</t>
  </si>
  <si>
    <t xml:space="preserve">Jorge Arcecio Cañaveral Rojas </t>
  </si>
  <si>
    <t>(L) Lectura, Consulta</t>
  </si>
  <si>
    <t>Archivo de Gestion de la dependencia sede colseguros</t>
  </si>
  <si>
    <t>https://minvivienda.gov.co/ministerio/gestion-institucional/gestion-documental/eliminacion-de-documentos</t>
  </si>
  <si>
    <t>Se desconoce</t>
  </si>
  <si>
    <t>CONSECUTIVO COMUNICACIONES OFICIALES</t>
  </si>
  <si>
    <t>solicitud escrita que se presenta con el fin de requerir respuesta en un asunto concreto . "Enviadas y recibidas"</t>
  </si>
  <si>
    <t>Sistema de información Gesdoc</t>
  </si>
  <si>
    <t>INVENTARIOS DOCUMENTALES DE ARCHIVO CENTRAL</t>
  </si>
  <si>
    <t>Grupo de Atención al Usuario y ArchivoINVENTARIOS DOCUMENTALES DE ARCHIVO CENTRAL</t>
  </si>
  <si>
    <t>73201-25.3</t>
  </si>
  <si>
    <t xml:space="preserve"> Herramienta archivística que describe la relación sistemática y detallada de las unidades documentales existentes en los archivos, siguiendo la organización de las series documentales</t>
  </si>
  <si>
    <t>\\Domusfile2\archivo_central$</t>
  </si>
  <si>
    <t>https://minvivienda.gov.co/ministerio/gestion-institucional/gestion-documental/inventarios-documentales</t>
  </si>
  <si>
    <t>no</t>
  </si>
  <si>
    <t>PROGRAMAS DE GESTIÓN DOCUMENTAL</t>
  </si>
  <si>
    <t>Grupo de Atención al Usuario y ArchivoPROGRAMAS DE GESTIÓN DOCUMENTAL</t>
  </si>
  <si>
    <t>73201-25.5</t>
  </si>
  <si>
    <t>Conjunto de normas técnicas y practicas para administrar el flujo de documentos que se producen en una organización.</t>
  </si>
  <si>
    <t>Pagina web</t>
  </si>
  <si>
    <t>no aplica</t>
  </si>
  <si>
    <t>https://minvivienda.gov.co/ministerio/gestion-institucional/gestion-documental/programa-de-gestion-documental-pgd</t>
  </si>
  <si>
    <t>Anual</t>
  </si>
  <si>
    <t>TABLAS DE RETENCIÓN DOCUMENTAL</t>
  </si>
  <si>
    <t>Grupo de Atención al Usuario y ArchivoTABLAS DE RETENCIÓN DOCUMENTAL</t>
  </si>
  <si>
    <t>73201-25.7</t>
  </si>
  <si>
    <t>Instrumento archivístico que sirve para controlar el ciclo vital de los documentos</t>
  </si>
  <si>
    <t>https://minvivienda.gov.co/ministerio/gestion-institucional/gestion-documental/tablas-de-retencion-documental-trd</t>
  </si>
  <si>
    <t>30/03/2022</t>
  </si>
  <si>
    <t>PLANES DE TRANSFERENCIAS DOCUMENTALES PRIMARIAS</t>
  </si>
  <si>
    <t>Grupo de Atención al Usuario y ArchivoPLANES DE TRANSFERENCIAS DOCUMENTALES PRIMARIAS</t>
  </si>
  <si>
    <t>73201-35.1</t>
  </si>
  <si>
    <t xml:space="preserve">Remitir los documentos de archivo de gestión a archivo central </t>
  </si>
  <si>
    <t>https://minviviendagovco-my.sharepoint.com/personal/apineros_minvivienda_gov_co/_layouts/15/onedrive.aspx?FolderCTID=0x012000EDC16F267B591F4D912335D69509578F&amp;id=%2Fpersonal%2Fapineros%5Fminvivienda%5Fgov%5Fco%2FDocuments%2F19%20Planes%20de%20Comunicaciones%20MVCT%202020%2F18%20Gesti%C3%B3n%20Documental%2FPLANES%20DE%20TRANSFERENCIAS%20DOCUMENTALES</t>
  </si>
  <si>
    <t>PLANES DE TRANSFERENCIAS DOCUMENTALES SECUNDARIAS</t>
  </si>
  <si>
    <t>Grupo de Atención al Usuario y ArchivoPLANES DE TRANSFERENCIAS DOCUMENTALES SECUNDARIAS</t>
  </si>
  <si>
    <t>73201-35.2</t>
  </si>
  <si>
    <t>Remitir los documentos de archivo central  a archivo general de la Nación o al archivo histórico</t>
  </si>
  <si>
    <t>https://minviviendagovco-my.sharepoint.com/personal/apineros_minvivienda_gov_co/_layouts/15/onedrive.aspx?FolderCTID=0x012000EDC16F267B591F4D912335D69509578F&amp;id=%2Fpersonal%2Fapineros%5Fminvivienda%5Fgov%5Fco%2FDocuments%2F19%20Planes%20de%20Comunicaciones%20MVCT%202020%2F18%20Gesti%C3%B3n%20Documental%2FPLANES%20DE%20TRANSFERENCIAS%20DOCUMENTALES&amp;noAuthRedirect=1</t>
  </si>
  <si>
    <t>31/12/2021</t>
  </si>
  <si>
    <t>Grupo de Talento Humano</t>
  </si>
  <si>
    <t>dependencia40</t>
  </si>
  <si>
    <t>ACTAS DE COMISIÓN DE PERSONAL</t>
  </si>
  <si>
    <t>Grupo de Talento HumanoACTAS DE COMISIÓN DE PERSONAL</t>
  </si>
  <si>
    <t>73002-2.4</t>
  </si>
  <si>
    <t>Este documento está conformado por representantes de los empleados y representantes de la administración de acuerdo a la ley 909 de 2004 (art.16) ,quienes se reúnen mensualmente levantando un acta de estas reuniones</t>
  </si>
  <si>
    <t>Gestión Estratégica del Talento Humano</t>
  </si>
  <si>
    <t>Rodolfo Martinez Quintero</t>
  </si>
  <si>
    <t>Coordinador Grupo Talento Humano</t>
  </si>
  <si>
    <t>Archivo de gestión sede Administrativa</t>
  </si>
  <si>
    <t>23/01/2015</t>
  </si>
  <si>
    <t>Grupo de Talento HumanoDERECHOS DE PETICIÓN</t>
  </si>
  <si>
    <t>73002-17</t>
  </si>
  <si>
    <t>Solicitudes y peticiones que realiza cualquier persona</t>
  </si>
  <si>
    <t>Sistema de información GesDoc</t>
  </si>
  <si>
    <t>se desconoce</t>
  </si>
  <si>
    <t>HISTORIAS LABORALES</t>
  </si>
  <si>
    <t>Grupo de Talento HumanoHISTORIAS LABORALES</t>
  </si>
  <si>
    <t>73002-23</t>
  </si>
  <si>
    <t>Expediente del personal activo y retirado del MVCT</t>
  </si>
  <si>
    <t>https://minviviendagovco.sharepoint.com/sites/Grp_SECRETARIAGENERAL_HISTORIASLABORALES/Documentos%20compartidos/Forms/AllItems.aspx?id=%2Fsites%2FGrp%5FSECRETARIAGENERAL%5FHISTORIASLABORALES%2FDocumentos%20compartidos%2FHistorias%20Laborales&amp;p=true&amp;ga=1</t>
  </si>
  <si>
    <t>Reservada</t>
  </si>
  <si>
    <t>Información exceptuada por daño a derechos a personas naturales vulnerables</t>
  </si>
  <si>
    <t>Art.18 de la Ley 1712, No 3 art 24 de la ley 1755 de 2015, Art 34 de la ley 23 de 1981</t>
  </si>
  <si>
    <t>Artículo 15 Constitución Política; Ley 1712 de 2014, Ley 1581 de 2012,artículo 3 literal h), artículo 4 literal g) Ley 1266 de 2008.No 3 art 24 de la ley 1755 de 2015, Art 34 de la ley 23 de 1981</t>
  </si>
  <si>
    <t>Permanente</t>
  </si>
  <si>
    <t>4-Publica Reservada</t>
  </si>
  <si>
    <t>Grupo de Talento HumanoINFORMES DE GESTIÓN</t>
  </si>
  <si>
    <t>73002-24.12</t>
  </si>
  <si>
    <t>Documento que muestra la gestión del proceso de talento humano en el MVCT</t>
  </si>
  <si>
    <t>Consecutivos Actas</t>
  </si>
  <si>
    <t>Archivo en excel que muestra los registros de los nombramientos del personal en el MVCT</t>
  </si>
  <si>
    <t>https://minviviendagovco-my.sharepoint.com/personal/ammelendez_minvivienda_gov_co/_layouts/15/onedrive.aspx?id=%2Fsites%2FGrp%5FTALENTOHUMANO%2FDocumentos%20compartidos%2FActas%20de%20Posesi%C3%B3n&amp;listurl=https%3A%2F%2Fminviviendagovco%2Esharepoint%2Ecom%2Fsites%2FGrp%5FTALENTOHUMANO%2FDocumentos%20compartidos&amp;viewid=1a255c1c%2D135b%2D4728%2D89ee%2D5dbca6bbdb0a&amp;view=0</t>
  </si>
  <si>
    <t>MANUALES ESPECÍFICOS DE FUNCIONES, REQUISITOS Y COMPETENCIAS LABORALES DE LA PLANTA DE PERSONAL</t>
  </si>
  <si>
    <t>Grupo de Talento HumanoMANUALES ESPECÍFICOS DE FUNCIONES, REQUISITOS Y COMPETENCIAS LABORALES DE LA PLANTA DE PERSONAL</t>
  </si>
  <si>
    <t>73002-32.9</t>
  </si>
  <si>
    <t>Documento que indica cuales son las actividades y obligaciones de cada funcionario debe cumplir de acuerdo al cargo al que fue nombrado</t>
  </si>
  <si>
    <t>https://minvivienda.gov.co/ministerio/gestion-institucional/talento-humano</t>
  </si>
  <si>
    <t>Información del Sistema de Información KACTUS-Nómina MVCT</t>
  </si>
  <si>
    <t>Información de la nómina de los funcionarios adscritos al MVCT y sus correspondientes novedades</t>
  </si>
  <si>
    <t>http://serviciosgth.minvivienda.gov.co/webkactus/</t>
  </si>
  <si>
    <t>Acceso a datos semi-privados y privados sensibles</t>
  </si>
  <si>
    <t>Art. 25 Dec.103 de 2015</t>
  </si>
  <si>
    <t>Dec.103 de 2015 y artículo 3 literal h) Ley 1266 de 2008, Ley 1581 de 2012, Decreto 1377 de 2013.</t>
  </si>
  <si>
    <t xml:space="preserve">PLANES ESTRATÉGICOS DE TALENTO HUMANO </t>
  </si>
  <si>
    <t xml:space="preserve">Grupo de Talento HumanoPLANES ESTRATÉGICOS DE TALENTO HUMANO </t>
  </si>
  <si>
    <t>73002-34.21</t>
  </si>
  <si>
    <t>Este plan estratégico contiene entre otros documentos los siguientes: planes anuales de empleos vacantes ,  planes de bienestar social e incentivos , planes de previsión de recursos humanos , planes de trabajo anual  del sistema de gestión de seguridad y salud en el trabajo, planes institucionales de capacitación - PIC</t>
  </si>
  <si>
    <t>https://minviviendagovco.sharepoint.com/sites/SPO_NuestraNet/Talento%20Humano/Planes-TH/</t>
  </si>
  <si>
    <t>Grupo de Presupuesto y Cuentas</t>
  </si>
  <si>
    <t>dependencia43</t>
  </si>
  <si>
    <t>EJECUCIÓN PRESUPUESTAL</t>
  </si>
  <si>
    <t>Archivo tipo Excel en el cual se relaciona la información  de la ejecución presupuestal del MVCT y FONVIVIENDA, tanto de la vigencia como del rezago presupuestal</t>
  </si>
  <si>
    <t xml:space="preserve">Gestión Financiera </t>
  </si>
  <si>
    <t>Jorge Alberto Moreno Villareal </t>
  </si>
  <si>
    <t xml:space="preserve"> Información del SIIF NACIÓN II
</t>
  </si>
  <si>
    <t>Coordinador Grupo de Presupuesto y Cuentas</t>
  </si>
  <si>
    <t>(L) = lectura, consulta</t>
  </si>
  <si>
    <t>SharePoint del grupo de presupuesto</t>
  </si>
  <si>
    <t>https://www.minvivienda.gov.co/ministerio/finanzas-y-presupuesto/presupuesto-aprobado-en-ejercicio-e-informacion-historica</t>
  </si>
  <si>
    <t>Grupo de Contabilidad</t>
  </si>
  <si>
    <t>dependencia42</t>
  </si>
  <si>
    <t xml:space="preserve">ESTADOS FINANCIEROS DE PROPÓSITO GENERAL </t>
  </si>
  <si>
    <t xml:space="preserve">Grupo de ContabilidadESTADOS FINANCIEROS DE PROPÓSITO GENERAL </t>
  </si>
  <si>
    <t>73101-18.2</t>
  </si>
  <si>
    <t>Son los informes contables que genera la entidad para dar a conocer la situación económica y financiera y los cambios que experimenta la misma, a una fecha o periodo determinado.</t>
  </si>
  <si>
    <t>SIIF NACIÓN II
PÁGINA WEB DEL MINISTERIO</t>
  </si>
  <si>
    <t>Coordinador Grupo de Contabilidad</t>
  </si>
  <si>
    <t>https://www.minvivienda.gov.co/ministerio/finanzas-y-presupuesto/informacion-financiera</t>
  </si>
  <si>
    <t>INFORMES EXÓGENAS</t>
  </si>
  <si>
    <t>Grupo de ContabilidadINFORMES EXÓGENAS</t>
  </si>
  <si>
    <t>73101-24.24</t>
  </si>
  <si>
    <t>Conjunto de datos de las personas naturales y jurídicas que la entidad debe presentar a la DIAN y a la Secretaria de Hacienda Distrital  periódicamente, sobre las operaciones financieras que han sido realizadas en la entidad.</t>
  </si>
  <si>
    <t>SIIF NACIÓN II
KACTUS
SEVEN</t>
  </si>
  <si>
    <t>C:\Users\MSALAS\OneDrive - MINISTERIO DE VIVIENDA CIUDAD Y TERRITORIO\EXOGENA 2021</t>
  </si>
  <si>
    <t>Dato semiprivado</t>
  </si>
  <si>
    <t>Pública</t>
  </si>
  <si>
    <t>Grupo de Tesorería</t>
  </si>
  <si>
    <t>dependencia44</t>
  </si>
  <si>
    <t>BOLETINES DIARIOS DE TESORERÍA</t>
  </si>
  <si>
    <t>Grupo de TesoreríaBOLETINES DIARIOS DE TESORERÍA</t>
  </si>
  <si>
    <t>73103-5.2</t>
  </si>
  <si>
    <t>Archivo documental que soportan las operaciones presupuestales, contables y de tesorería que fueron realizadas por el MVCT y FONVIVIENDA</t>
  </si>
  <si>
    <t xml:space="preserve">SIIF NACIÓN II
</t>
  </si>
  <si>
    <t>Coordinador Grupo de Tesorería</t>
  </si>
  <si>
    <t>Grupo de Tesorería sede administrativa</t>
  </si>
  <si>
    <t>https://minviviendagovco.sharepoint.com/:f:/s/Sub_Financiera_ProcesodePago/Eqsx5sWZwZJNhx5hFnrd2R8BjskPY-GMSbxw7fqQPWeuDg?e=iT5etv</t>
  </si>
  <si>
    <t>Diario</t>
  </si>
  <si>
    <t>Subdirección de Finanzas y Presupuesto</t>
  </si>
  <si>
    <t>dependencia41</t>
  </si>
  <si>
    <t>Libro Virtual Proceso de Pagos</t>
  </si>
  <si>
    <t>Herramienta en la que registra el paso de las cuentas de cobro por cada de las etapas de la cadena presupuestal  del  proceso de pago de Gestión Financiera</t>
  </si>
  <si>
    <t>Subdirector de Finanzas y Presupuesto</t>
  </si>
  <si>
    <t>(T) todos los permisos</t>
  </si>
  <si>
    <t>https://minviviendagovco.sharepoint.com/:x:/r/sites/Sub_Financiera_ProcesodePago</t>
  </si>
  <si>
    <t>CERTIFICADOS DE DISPONIBILIDAD PRESUPUESTAL</t>
  </si>
  <si>
    <t>Grupo de Presupuesto y CuentasCERTIFICADOS DE DISPONIBILIDAD PRESUPUESTAL</t>
  </si>
  <si>
    <t>73102-6</t>
  </si>
  <si>
    <t>Formato que contiene los datos necesarios para elaboración del CDP en el SIIF Nación</t>
  </si>
  <si>
    <t>Excel, Word, PDF</t>
  </si>
  <si>
    <t>se encuentran la carpeta del proceso contractual, en la Oficina de contratos</t>
  </si>
  <si>
    <t>Información Sistema de información SIFAME</t>
  </si>
  <si>
    <t>Sistema financiero para los movimientos de Fonvivienda, sistema auxiliar del SIIF- Nación que maneja información de los patrimonios autónomos.</t>
  </si>
  <si>
    <t>Contadora Fonvivienda</t>
  </si>
  <si>
    <t>172.27.0.55</t>
  </si>
  <si>
    <t>Grupo de Control Interno Disciplinario</t>
  </si>
  <si>
    <t>dependencia39</t>
  </si>
  <si>
    <t>PROCESOS DISCIPLINARIOS</t>
  </si>
  <si>
    <t>Grupo de Control Interno DisciplinarioPROCESOS DISCIPLINARIOS</t>
  </si>
  <si>
    <t>73001-38.22</t>
  </si>
  <si>
    <t>Carpeta física de contiene todas la diligencias y pruebas recaudadas durante la actuación disciplinaria</t>
  </si>
  <si>
    <t>Procesos Disciplinarios</t>
  </si>
  <si>
    <t>Grupo Interno de Trabajo de Control Disciplinario Interno</t>
  </si>
  <si>
    <t xml:space="preserve">Luz Amparo Hernandez Solano </t>
  </si>
  <si>
    <t>Coordinador Grupo Interno de Trabajo de Control Disciplinario Interno</t>
  </si>
  <si>
    <t>Archivo de gestión grupo sede Colseguros</t>
  </si>
  <si>
    <t>Ley 1712 de 2014 Art. 19- literal d</t>
  </si>
  <si>
    <t>Ley disciplinaria vigente</t>
  </si>
  <si>
    <t>PARCIAL</t>
  </si>
  <si>
    <t>Hasta que se formule pliego de cargos o la providencia que ordene el archivo definitivo</t>
  </si>
  <si>
    <t>Muy Alto</t>
  </si>
  <si>
    <t>Base Disciplinaria</t>
  </si>
  <si>
    <t>Cuadro de registro de los diferentes procesos disciplinarios a cargo del Grupo</t>
  </si>
  <si>
    <t>Equipo de la Coordinación</t>
  </si>
  <si>
    <t>Procesos Judiciales y Acciones Constitucionales</t>
  </si>
  <si>
    <t>Oficina Asesora Jurídica</t>
  </si>
  <si>
    <t>BD ACCES OFICINA ASESORA JURIDICA</t>
  </si>
  <si>
    <t>Coordinador Grupo de Procesos Judiciales</t>
  </si>
  <si>
    <t>BD ACCESS EQUIPO DE FELIPE VANEGAS</t>
  </si>
  <si>
    <t>ND</t>
  </si>
  <si>
    <t>Coordinador Grupo de Acciones Constitucionales</t>
  </si>
  <si>
    <t>Despacho del Ministro</t>
  </si>
  <si>
    <t>dependencia1</t>
  </si>
  <si>
    <t xml:space="preserve">PROCESOS DE ATENCIÓN LEGISLATIVA ESPECIALIZADA </t>
  </si>
  <si>
    <t xml:space="preserve">Despacho del MinistroPROCESOS DE ATENCIÓN LEGISLATIVA ESPECIALIZADA </t>
  </si>
  <si>
    <t>7000-38,5</t>
  </si>
  <si>
    <t>SON  LOS REQUERIMIENTOS FORMALES (LEY 5/92) QUE SE RECIBEN FISICAMENTE O POR CORREO ELECTRONICO</t>
  </si>
  <si>
    <t>Varios idiomas</t>
  </si>
  <si>
    <t xml:space="preserve">Relaciones Estratégicas </t>
  </si>
  <si>
    <t>Ana Martilde Avendaño
Lorena del Castillo</t>
  </si>
  <si>
    <t>GESDOC - CORREO ELECTRONICO</t>
  </si>
  <si>
    <t>ASESOR DESPACHO</t>
  </si>
  <si>
    <t>ARCHIVO DE GESTION  OFICINA AGENDA LEGISLATIVA</t>
  </si>
  <si>
    <t>CORREO ELECTRONICO INTEGRANTES DEL AREA - GESDOC</t>
  </si>
  <si>
    <t>PONENCIAS DE CONTROL POLÍTICO</t>
  </si>
  <si>
    <t>Despacho del MinistroPONENCIAS DE CONTROL POLÍTICO</t>
  </si>
  <si>
    <t>7000-37</t>
  </si>
  <si>
    <t>SON LOS CUESTIONARIOS DE LAS PROPOSICIONES DE DEBATE DE CONTROL POLÍTICO QUE SE ENVIAN A LAS ÁREAS  PARA QUE EMITAN LA RESPUESTA QUE SE RECIBEN FISICAMENTE O POR CORREO ELECTRÓNICO</t>
  </si>
  <si>
    <t>30/4/2021</t>
  </si>
  <si>
    <t>Proyectos</t>
  </si>
  <si>
    <t>SON LOS PROYECTOS DE LEY Y ACTOS LEGISLATIVOS DEL CONGRESO DE LA REPÚBLICA QUE SON DE INTERÉS DEL MINISTERIO Y QUE HAN SIDO ENVIADOS A LAS ÁREAS PARA EMITIR SU RESPECTIVO CONCEPTO. SE RECIBEN FISICAMENTE O POR CORREO ELECTRÓNICO</t>
  </si>
  <si>
    <t>20/06/2020</t>
  </si>
  <si>
    <t>Programas</t>
  </si>
  <si>
    <t>SON LAS RESPUESTAS A LAS SOLICITUDES DE INFORMACIÓN SOBRE EL ESTADO DE LOS PROYECTOS DE COOPERACIÓN Y LOS CUESTIONARIOS REMITIDOS POR EL MINISTERIO DE RELACIONES EXTERIORES SOBRE LOS PROGRAMAS Y PROYECTOS DEL MINISTERIO</t>
  </si>
  <si>
    <t>CORREO ELECTRONICO ASESOR DEL DESPACHO- GESDOC</t>
  </si>
  <si>
    <t>Comisiones</t>
  </si>
  <si>
    <t>SON LOS DOCUMENTOS REQUERIDOS PARA EL TRÁMITE DE SOLICITUD DE COMISIONES AL EXTERIOR</t>
  </si>
  <si>
    <t>CORREO ELECTRONICO</t>
  </si>
  <si>
    <t>ARCHIVO SECRETARÍA GENERAL</t>
  </si>
  <si>
    <t>No aplica (No hubo comisiones en 2020 ni a 7/05/2021)</t>
  </si>
  <si>
    <t>Formalizaciones</t>
  </si>
  <si>
    <t>SON LOS MEMORANDOS DE ENTENDIMIENTO, CARTAS DE INTERÉS Y/O CONVENIOS FIRMADOS CON COOPERANTES</t>
  </si>
  <si>
    <t>OFICINA DE ASUNTOS INTERNACIONALES Y COOPERACIÓN</t>
  </si>
  <si>
    <t>CORREO ELECTRONICO ASESOR DEL DESPACHO</t>
  </si>
  <si>
    <t>https://minvivienda.gov.co/ministerio/gestion-institucional/contratacion/convenios-y/o-contratos-interadministrativos</t>
  </si>
  <si>
    <t>19/10/2021</t>
  </si>
  <si>
    <t>dependencia45</t>
  </si>
  <si>
    <t>Información del Aplicativo ICT-INURBE</t>
  </si>
  <si>
    <t>Este aplicativo contiene el registro de información sobre lo bienes inmuebles a cargo de los extintos ICT-INURBE, información que fue entregada por el PAR INURBE, y que ha sido actualizada por el MVCT, desde la gestión desarrollada por el equipo de saneamiento de activos de la Subdirección de servicios administrativos en lo que corresponde a su competencia.</t>
  </si>
  <si>
    <t>Municipal</t>
  </si>
  <si>
    <t>Saneamiento de activos de los extintos ICT INURBE</t>
  </si>
  <si>
    <t>Neil Javier Vanegas</t>
  </si>
  <si>
    <t>Grupo de Apoyo Tecnológico - GAT</t>
  </si>
  <si>
    <t>(E)= Escritura,  Modificación</t>
  </si>
  <si>
    <t>http://domusinurbeprod.minvivienda.local:8080/MVCTInurbeProduccion/InitProc.jsp</t>
  </si>
  <si>
    <t>Información AVANCE_DE_SANEAMIENTO_PREDIAL_MOVILIZACION_DE_ACTIVOS</t>
  </si>
  <si>
    <t>Información referente al Saneamiento de Activos del MVCT, la cual se encuentra en la carpeta Avance Grupo Saneamiento, entre otras subcarpetas se encuentran: Avance Saneamiento, avalúos comerciales, cobros persuasivos y coactivos, resoluciones suscritas por la SSA y documentos soportes resoluciones.</t>
  </si>
  <si>
    <t>domusfile</t>
  </si>
  <si>
    <t>\\Domusfile2\avance_de_saneamiento_predial_movilizacion_de_activos$\AVANCES GRUPO SANEAMIENTO\Saneamiento de Activos</t>
  </si>
  <si>
    <t>Expedientes de inmuebles fiscales provenientes de los extintos ICT-INURBE</t>
  </si>
  <si>
    <t>Cada una de las carpetas que contienen la información del historial de actuaciones adelantadas por los extintos ICT-INURBE y por por el MVCT, respecto de cada uno de los inmuebles fiscales, actualmente a cargo del MVCT, como subrogatario legal de las obligaciones del ICT-INURBE.</t>
  </si>
  <si>
    <t>Archivo central Fragua</t>
  </si>
  <si>
    <t>En los buzones de correo electrónico de los colaboradores de saneamiento</t>
  </si>
  <si>
    <t>Informe de resultados Estrategia de Rendición de Cuentas y Participación Ciudadana</t>
  </si>
  <si>
    <t xml:space="preserve">Contiene comunicaciones oficiales e información sobre la implementación de la estrategia de rendición  de cuentas y participación ciudadana. </t>
  </si>
  <si>
    <t>Seguimiento y Mejora Continua</t>
  </si>
  <si>
    <t>Maria Beatriz Arias</t>
  </si>
  <si>
    <t>https://www.minvivienda.gov.co/tramites-y-servicios/rendicion-de-cuentas/historial-de-rendiciones</t>
  </si>
  <si>
    <t>Informe de Gestión Anual</t>
  </si>
  <si>
    <t xml:space="preserve">Contiene las acciones adelantadas por el MVCT a lo largo de una vigencia por cada dimensión estratégica (Vivienda, DEUT, APSB e Institucional) y el componente Paz. </t>
  </si>
  <si>
    <t>Wisner Genaro Suarez - Paula Olaya</t>
  </si>
  <si>
    <t>https://www.minvivienda.gov.co/ministerio/planeacion-gestion-y-control/planeacion-y-seguimiento/informes-de-gestion</t>
  </si>
  <si>
    <t>Informes de Trazadores presupuestales</t>
  </si>
  <si>
    <t>Reúne la información de  la gestión adelantada alrededor los compromisos con comunidades étnicas: indígenas, NARP y Rrom</t>
  </si>
  <si>
    <t>Freddy Díaz Cordoba</t>
  </si>
  <si>
    <t>https://minviviendagovco.sharepoint.com/:f:/s/GrupoPlaneacinySeguimiento-Informes/Emkr5X_gPEBHp0ZzxKZK5e8B14qCgzTsfp5E2VEwbE-4bw?e=nnvbWz</t>
  </si>
  <si>
    <t>Memorias de la Audiencia Pública de Rendición de Cuentas</t>
  </si>
  <si>
    <t>Contiene la metodología para desarrollar la Audiencia Pública de Rendición de Cuentas y la recolección de información para el informe de Rendición de Cuentas.</t>
  </si>
  <si>
    <t>Informe al Congreso</t>
  </si>
  <si>
    <t>Contiene las acciones adelantadas por el MVCT y las entidades adscritas a lo largo de la vigencia teniendo, en cuenta las metas programadas.</t>
  </si>
  <si>
    <t>Marcela Tamayo</t>
  </si>
  <si>
    <t>Informe de Rendición de Cuentas Paz</t>
  </si>
  <si>
    <t>Contiene comunicaciones oficiales e información sobre las acciones realizadas por el MVCT para la implementación del Acuerdo Final de Paz</t>
  </si>
  <si>
    <t>Freddy Díaz Cordoba - María Beatriz Arias</t>
  </si>
  <si>
    <t>https://minvivienda.gov.co/transparencia/informes-de-rendicion-de-cuentas-del-acuerdo-de-paz</t>
  </si>
  <si>
    <t>Informe de seguimiento del Plan de Acción Institucional</t>
  </si>
  <si>
    <t xml:space="preserve">Contiene los informes de seguimiento de los instrumentos de planeación aprobado por el comité pertinente. </t>
  </si>
  <si>
    <t>https://minvivienda.gov.co/ministerio/planeacion-gestion-y-control/planeacion-y-seguimiento/plan-de-accion-institucional</t>
  </si>
  <si>
    <t>Informe de seguimiento del Plan Estratégico Institucional</t>
  </si>
  <si>
    <t>https://minvivienda.gov.co/ministerio/planeacion-gestion-y-control/planeacion-y-seguimiento/planes-estrategicos</t>
  </si>
  <si>
    <t>Informe de seguimiento del Plan Estratégico Sectorial</t>
  </si>
  <si>
    <t>Gonzalo Jimenez</t>
  </si>
  <si>
    <t xml:space="preserve">Contiene los autodiagnósticos  e informes de seguimiento. </t>
  </si>
  <si>
    <t>https://minviviendagovco-my.sharepoint.com/:f:/g/personal/ibastidas_minvivienda_gov_co/En6lvYuxijhIsE35eMV6fc0Bff9iCHJKu9egOWcpYmKO2w?e=c74qPn</t>
  </si>
  <si>
    <t>INFORMES DE  IMPLEMENTACIÓN DEL MIPG</t>
  </si>
  <si>
    <t>Grupo de Innovación y Mejoramiento InstitucionalINFORMES DE  IMPLEMENTACIÓN DEL MIPG</t>
  </si>
  <si>
    <t>70306-24.5</t>
  </si>
  <si>
    <t>Contiene Informes de desempeño institucional e Informes de Auditoría.</t>
  </si>
  <si>
    <t>https://minviviendagovco-my.sharepoint.com/:f:/g/personal/ibastidas_minvivienda_gov_co/Eo-RCnzU7lBCu0OQryuLANYBMj6xtyJUK_5aKuUk2tfTqg?e=3s35vU</t>
  </si>
  <si>
    <t>https://minvivienda.gov.co/ministerio/planeacion-gestion-y-control/planeacion-y-seguimiento/seguimientos-mipg</t>
  </si>
  <si>
    <t>REPORTES DE AVANCE A LA GESTIÓN - FURAG</t>
  </si>
  <si>
    <t>Grupo de Innovación y Mejoramiento InstitucionalREPORTES DE AVANCE A LA GESTIÓN - FURAG</t>
  </si>
  <si>
    <t>70306-48</t>
  </si>
  <si>
    <t>Contiene el reporte de avance a la gestión en el sistema establecido por el DAFP para evaluar el FURAG , la Certificación de reporte de avance a la gestión y la información reportada por las dependencias.</t>
  </si>
  <si>
    <t>https://minviviendagovco-my.sharepoint.com/:f:/g/personal/ibastidas_minvivienda_gov_co/Ehan--cRJxZAhPmfVXsm5HsB3Sy_7ZXpHAwhV71qediBHw?e=ZmK2TB</t>
  </si>
  <si>
    <t>Informes de Gestión</t>
  </si>
  <si>
    <t>Contiene los informes de avance en la implementacion de  los instrmentos de planeación (mapas de riesgos y planes de mejoramiento) de los procesos del DIG.</t>
  </si>
  <si>
    <t>Amelia Nvarro - Camilo Rodriguez</t>
  </si>
  <si>
    <t>https://minvivienda.gov.co/ministerio/planeacion-gestion-y-control/planeacion-y-seguimiento/seguimiento-mapas-de-riesgo  -- https://minvivienda.gov.co/ministerio/planeacion-gestion-y-control/planeacion-y-seguimiento/plan-de-mejoramiento</t>
  </si>
  <si>
    <t>3112/2017</t>
  </si>
  <si>
    <t xml:space="preserve">Pùblica </t>
  </si>
  <si>
    <t>Grupo de Atención al Usuario y ArchivoDERECHOS DE PETICIÓN</t>
  </si>
  <si>
    <t>73201-17</t>
  </si>
  <si>
    <t>solicitud escrita que se presenta con el fin de requerir respuesta en un asunto concreto .</t>
  </si>
  <si>
    <t>Servicio al Ciudadano</t>
  </si>
  <si>
    <t>GESDOC</t>
  </si>
  <si>
    <t>Archivo de Gestión del Grupo  Atención al Usuario sede Colseguros  y Archivo central Fragua</t>
  </si>
  <si>
    <t>si</t>
  </si>
  <si>
    <t>INFORMES DE ENCUESTAS DE PERCEPCIÓN</t>
  </si>
  <si>
    <t>Grupo de Atención al Usuario y ArchivoINFORMES DE ENCUESTAS DE PERCEPCIÓN</t>
  </si>
  <si>
    <t>73201-24.10</t>
  </si>
  <si>
    <t>Método de recopilación de datos utilizados para medir la satisfacción del cliente.</t>
  </si>
  <si>
    <t>https://minviviendagovco.sharepoint.com/sites/Grp_GRUPODEATENCIONALUSUARIOYARCHIVO_GAUA</t>
  </si>
  <si>
    <t>INFORMES DE PETICIONES, QUEJAS Y RECLAMOS</t>
  </si>
  <si>
    <t>Grupo de Atención al Usuario y ArchivoINFORMES DE PETICIONES, QUEJAS Y RECLAMOS</t>
  </si>
  <si>
    <t>73201-24.17</t>
  </si>
  <si>
    <t>Documento que incluye actividades de gestión, administración y dirección que se han efectuado durante un periodo de tiempo respecto a las PQRSDF</t>
  </si>
  <si>
    <t>https://minvivienda.gov.co/ministerio/gestion-institucional/grupo-atencion-al-usuario</t>
  </si>
  <si>
    <t>Grupo de Atención al Usuario y ArchivoINFORMES DE GESTIÓN</t>
  </si>
  <si>
    <t>73201-24.12</t>
  </si>
  <si>
    <t xml:space="preserve">Documento que incluye el seguimiento junto con las  acciones encaminadas reflejando las tareas planificadas,  durante un periodo de tiempo. </t>
  </si>
  <si>
    <t>Subdirección de Promoción y Apoyo Técnico</t>
  </si>
  <si>
    <t>dependencia19</t>
  </si>
  <si>
    <t>Informe de seguimiento a proyectos (Por Programa de Vivienda, Dpto., estado del proyecto)</t>
  </si>
  <si>
    <t xml:space="preserve">Gestión a la Política de Vivienda </t>
  </si>
  <si>
    <t>Jose Andres Rios</t>
  </si>
  <si>
    <t>Subdirección de Promoción  y Apoyo Técnico</t>
  </si>
  <si>
    <t>Archivo de gestión sede administrativa</t>
  </si>
  <si>
    <t>GesDoc</t>
  </si>
  <si>
    <t>Actas de reunión</t>
  </si>
  <si>
    <t>Documento que soporta las reunión o temáticas desarrolladas al interior del proceso</t>
  </si>
  <si>
    <t>https://minviviendagovco-my.sharepoint.com/personal/jsarria_minvivienda_gov_co/_layouts/15/onedrive.aspx?id=%2Fpersonal%2Fjsarria%5Fminvivienda%5Fgov%5Fco%2FDocuments%2F2023EE0007198%5FSOLICITUD%20DE%20INFORMACI%C3%93N&amp;ct=1681932301934&amp;or=OWA%2DNT&amp;cid=da18fa8b%2D3007%2D2f91%2Dbbe5%2Dadd6fa410eaa&amp;ga=1</t>
  </si>
  <si>
    <t>Matriz de Incumplimientos</t>
  </si>
  <si>
    <t>Registro de información del avance y seguimiento a proyectos en estado de incumplimiento</t>
  </si>
  <si>
    <t>Convenios o Contratos de Supervisión de Obras</t>
  </si>
  <si>
    <t>Convenios o Contratos</t>
  </si>
  <si>
    <t>Dirección de Inversiones en Vivienda de Interés Social</t>
  </si>
  <si>
    <t>dependencia18</t>
  </si>
  <si>
    <t>Certificaciones</t>
  </si>
  <si>
    <t xml:space="preserve">Requerimientos judiciales de certificaciones de asignaciones de subsidios familiares de vivienda urbana </t>
  </si>
  <si>
    <t>Dirección del Sistema Habitacional</t>
  </si>
  <si>
    <t>César Augusto Matiz López, Jorge Andrés Montaña Bernal, Yaritza Yaneth Noche Arzuza</t>
  </si>
  <si>
    <t>Salvaguardar la información personal de los beneficiarios de restitución de tierras,</t>
  </si>
  <si>
    <t>Ley 1448 de 2011 y Ley 1755.</t>
  </si>
  <si>
    <t>De conformidad con el artículo 15 de la Constitución Política, y con el fin de
proteger el derecho a la intimidad de las víctimas y su seguridad, toda la información
suministrada por la víctima y aquella relacionada con la solicitud de registro es de carácter
reservado.</t>
  </si>
  <si>
    <t>INDEFINIDA</t>
  </si>
  <si>
    <t>dependencia23</t>
  </si>
  <si>
    <t>Resoluciones del Fondo Nacional de Vivienda</t>
  </si>
  <si>
    <t>Paginas web donde se publican las resoluciones del Fondo Nacional de Vivienda</t>
  </si>
  <si>
    <t>Página Web Ministerio</t>
  </si>
  <si>
    <t>Iván García - Contratista</t>
  </si>
  <si>
    <t>https://minvivienda.gov.co/normativa?f%5B0%5D=tipo_normativa%3AResoluci%C3%B3n#views-exposed-form-normativa-block-1</t>
  </si>
  <si>
    <t>Semanal</t>
  </si>
  <si>
    <t>a la fecha</t>
  </si>
  <si>
    <t>Circulares del Fondo Nacional de Vivienda</t>
  </si>
  <si>
    <t>Pagina web donde se publican las circulares del Fondo Nacional de Vivienda</t>
  </si>
  <si>
    <t>Grupo de Titulación y Saneamiento Predial</t>
  </si>
  <si>
    <t>dependencia24</t>
  </si>
  <si>
    <t>Documentación de gestión de predios de los extintos ICT INURBE</t>
  </si>
  <si>
    <t>Contiene la información histórica y seguimiento desarrollado por el MVCT desde la recepción del ICT-Inurbe</t>
  </si>
  <si>
    <t>Norma Janeth Gomez Caceres</t>
  </si>
  <si>
    <t>Oficina de Tecnologías de la Información y las Comunicaciones</t>
  </si>
  <si>
    <t>Servicio de almacenamiento de la Oficina TIC</t>
  </si>
  <si>
    <t>Nestor Roberto Cuervo Garcia</t>
  </si>
  <si>
    <t>\\domusfile\inurbe</t>
  </si>
  <si>
    <t>Información del Aplicativo ICT-Inurbe</t>
  </si>
  <si>
    <t>Base de datos que contiene las actuaciones realizadas sobre los inmuebles del los extintos ICT-Inurbe. En cuyo interior se encuentra información de Cédulas de ciudadanía, Folios de matricula, Resoluciones, Códigos prediales seguimiento técnico y Jurídico</t>
  </si>
  <si>
    <t>Nacional</t>
  </si>
  <si>
    <t>Sandra Patricia Pedraza Calixto</t>
  </si>
  <si>
    <t>http://186.30.164.156:8080/MVCTInurbeProduccion/getpassp.html</t>
  </si>
  <si>
    <t>Amparar el derecho al debido proceso</t>
  </si>
  <si>
    <t>Ley 1712 de 2014</t>
  </si>
  <si>
    <t>Artículo 19 Literal e) de la Ley 1712 de 2014</t>
  </si>
  <si>
    <t>Hasta la terminación de la actuación con acto administrativo ejecutoriado</t>
  </si>
  <si>
    <t>Archivo histórico del ICT INURBE</t>
  </si>
  <si>
    <t>Contiene toda la información histórica de los Extintos ICT, Inurbe,  PAR-Inurbe. Se pueden encontrar entre otros: Planos, Escrituras Publicas, Resoluciones, avalúos, certificados planos, Copias de folios de matricula Información de peticionarios (Copias de cedulas de Ciudadanía, Pagos realizados a entidades bancarias, entre otros)</t>
  </si>
  <si>
    <t>Archivo la Fragua</t>
  </si>
  <si>
    <t>Grupo de Titulación y Saneamiento PredialDERECHOS DE PETICIÓN</t>
  </si>
  <si>
    <t>71301-17</t>
  </si>
  <si>
    <t>Comunicaciones oficiales de respuesta a ciudadanos.</t>
  </si>
  <si>
    <t>Grupo Titulación y Saneamiento Predial</t>
  </si>
  <si>
    <t>Grupo de archivo Titulación y Saneamiento Predial</t>
  </si>
  <si>
    <t>Sede Palma Real, piso 7</t>
  </si>
  <si>
    <t>PROCESOS DE  ENAJENACIÓN A INSTITUCIONES RELIGIOSAS E IGLESIAS</t>
  </si>
  <si>
    <t>Grupo de Titulación y Saneamiento PredialPROCESOS DE  ENAJENACIÓN A INSTITUCIONES RELIGIOSAS E IGLESIAS</t>
  </si>
  <si>
    <t>71301-39.1</t>
  </si>
  <si>
    <t>Expedientes que contienen las evidencias de la información gestionada para la enajenación de bienes fiscales a ocupantes o instituciones religiosas</t>
  </si>
  <si>
    <t>PROCESOS DE TRANSFERENCIA DE DOMINIO</t>
  </si>
  <si>
    <t>Grupo de Titulación y Saneamiento PredialPROCESOS DE TRANSFERENCIA DE DOMINIO</t>
  </si>
  <si>
    <t>71301-39.6</t>
  </si>
  <si>
    <t>Expedientes que contienen las evidencias de la información gestionada para la transferencia y legalización de predios y/o bienes inmuebles.</t>
  </si>
  <si>
    <t>PROCESOS DE LEVANTAMIENTO GRAVÁMENES</t>
  </si>
  <si>
    <t>Grupo de Titulación y Saneamiento PredialPROCESOS DE LEVANTAMIENTO GRAVÁMENES</t>
  </si>
  <si>
    <t>71301-39.5</t>
  </si>
  <si>
    <t>Grupo de Titulación y Saneamiento PredialINFORMES DE GESTIÓN</t>
  </si>
  <si>
    <t>71301-24.12</t>
  </si>
  <si>
    <t>Comunicaciones oficiales e informes de gestión</t>
  </si>
  <si>
    <t>PROCESOS DE CESIÓN A TÍTULO GRATUITO</t>
  </si>
  <si>
    <t>Grupo de Titulación y Saneamiento PredialPROCESOS DE CESIÓN A TÍTULO GRATUITO</t>
  </si>
  <si>
    <t>71301-39.2</t>
  </si>
  <si>
    <t>Expedientes que contienen las evidencias de la información gestionada para la titulación de predios y/o bienes inmuebles que han sido ocupados ilegalmente.</t>
  </si>
  <si>
    <t>PROGRAMAS NACIONALES DE TITULACIÓN</t>
  </si>
  <si>
    <t>Grupo de Titulación y Saneamiento PredialPROGRAMAS NACIONALES DE TITULACIÓN</t>
  </si>
  <si>
    <t>71301-40.22</t>
  </si>
  <si>
    <t>Comunicaciones oficiales e informes de gestión de asistencia técnica y jurídica ofrecida a entidades territoriales</t>
  </si>
  <si>
    <t>PROYECTOS NORMATIVOS</t>
  </si>
  <si>
    <t>Grupo de Titulación y Saneamiento PredialPROYECTOS NORMATIVOS</t>
  </si>
  <si>
    <t>71301-42.13</t>
  </si>
  <si>
    <t>Actos Administrativos que derivan de la Gestión del Grupo de Titulación y Saneamiento Predial</t>
  </si>
  <si>
    <t>Sede Palma Real, piso 7- Archivo Central</t>
  </si>
  <si>
    <t>PROCESOS DE CESIÓN A TÍTULO GRATUITO DE BIENES DE USO PÚBLICO Y/O ZONAS DE CESIÓN</t>
  </si>
  <si>
    <t>Grupo de Titulación y Saneamiento PredialPROCESOS DE CESIÓN A TÍTULO GRATUITO DE BIENES DE USO PÚBLICO Y/O ZONAS DE CESIÓN</t>
  </si>
  <si>
    <t>71301-39.3</t>
  </si>
  <si>
    <t>Expedientes que contienen las evidencias de la información gestionada para la cesión de terrenos a las entidades territoriales en cumplimiento del articulo 6 de la Ley 1001 de 2005.</t>
  </si>
  <si>
    <t>SPI</t>
  </si>
  <si>
    <t>Carpeta digital que contiene los informes de ejecución y presupuestales de los proyectos de inversión a cargo de la DSH</t>
  </si>
  <si>
    <t>Olga Viviana Rodríguez Vargas</t>
  </si>
  <si>
    <t>https://minviviendagovco-my.sharepoint.com/personal/ngomez_minvivienda_gov_co/_layouts/15/onedrive.aspx?FolderCTID=0x0120008F5563A6A746764C8B982C31008254AE&amp;id=%2Fpersonal%2Fngomez%5Fminvivienda%5Fgov%5Fco%2FDocuments%2FRespaldo%20DSH%2FPlaneacion&amp;view=0</t>
  </si>
  <si>
    <t>Carpeta digital que contiene los soportes de avance y registro en el aplicativo SPI del Departamento Nacional de Planeación</t>
  </si>
  <si>
    <t>https://minviviendagovco-my.sharepoint.com/personal/ngomez_minvivienda_gov_co/_layouts/15/onedrive.aspx?FolderCTID=0x0120008F5563A6A746764C8B982C31008254AE&amp;id=%2Fpersonal%2Fngomez%5Fminvivienda%5Fgov%5Fco%2FDocuments%2FRespaldo%20DSH%2FFinanciero&amp;view=0</t>
  </si>
  <si>
    <t>PLANEACIÓN ESTRATÉGICA</t>
  </si>
  <si>
    <t>Carpeta digital que contiene los soportes de avance y registro en Plan de Acción Institucional</t>
  </si>
  <si>
    <t>Consejo Superior de Vivienda</t>
  </si>
  <si>
    <t>Información física y carpeta digital que contiene la documentación que se lleva en virtud de la designación de la DSH como secretaría técnica del Consejo Superior de Vivienda</t>
  </si>
  <si>
    <t>Héctor Alexander Torres Morales
Blanca Cecilia Gómez Rodríguez</t>
  </si>
  <si>
    <t>Archivo de gestión de la DSH, sede Botica 3 piso</t>
  </si>
  <si>
    <t>https://minviviendagovco-my.sharepoint.com/personal/htorres_minvivienda_gov_co/_layouts/15/onedrive.aspx?id=%2Fpersonal%2Fhtorres%5Fminvivienda%5Fgov%5Fco%2FDocuments%2FMVCT%2DDSH%2F5%2EConsejo%20Superior%20de%20Vivienda&amp;ct=1682345783403&amp;or=OWA%2DNT&amp;cid=9bf53193%2Dd8c6%2D2780%2D8b82%2D2f803348e45b&amp;ga=1</t>
  </si>
  <si>
    <t>Informes Económicos</t>
  </si>
  <si>
    <t>La carpeta digital contiene documentos en los que se analizan de forma detallada las principales cifras del sector de la construcción, así como los indicadores sociales que dan cuenta del impacto de las políticas públicas  del Ministerio de Vivienda. En ella también se encuentra la información histórica de los indicadores líderes del sector, almacenada en bases de datos</t>
  </si>
  <si>
    <t>David Ricardo Andrade</t>
  </si>
  <si>
    <t>Tablero de indicadores nacional</t>
  </si>
  <si>
    <t>Este archivo contiene los indicadores sectoriales de la construcción para el total nacional. Los indicadores que se tienen son: el PIB, las licencias, los lanzamientos, las iniciaciones, las ventas, la oferta, el déficit habitacional y la rotación de inventarios de acuerdo con la información disponible para el país. Este se construye a partir de la información disponible de distintas fuentes de datos como el DANE y el censo de Camacol, llamado Coordenada Urbana. Estos datos muestran el estado del sector constructor en el país, es decir, relatan el crecimiento (positivo o negativo) de distintos indicadores claves de las edificaciones de acuerdo con la última información disponible.</t>
  </si>
  <si>
    <t>Nicolás Galvis</t>
  </si>
  <si>
    <t xml:space="preserve"> Tablero de indicadores departamental y municipal</t>
  </si>
  <si>
    <t xml:space="preserve">Este archivo contiene los indicadores sectoriales de la construcción de diferentes municipios y departamentos del país. Los indicadores que se tienen son: las licencias, los lanzamientos, las iniciaciones, las ventas, la oferta, el déficit habitacional y el empleo de acuerdo con la información disponible para cada municipio o departamento. Este se construye a partir de la información disponible de distintas fuentes de datos como el DANE, Galería Inmobiliaria y el censo de Camacol, llamado Coordenada Urbana. Estos datos muestran el estado del sector constructor en cada municipio o departamento, es decir, relatan el crecimiento (positivo o negativo) de distintos indicadores claves de las edificaciones de acuerdo con la última información disponible. </t>
  </si>
  <si>
    <t>Grupo de Procesos Sancionatorios y Acompañamiento Social</t>
  </si>
  <si>
    <t>dependencia21</t>
  </si>
  <si>
    <t>Este aplicativo permite hacer consultas sobre el estado de los activos heredados de los extintos ICT-INURBE</t>
  </si>
  <si>
    <t>Natalia Andrea Garzon Vargas</t>
  </si>
  <si>
    <t>http://domusinurbeprod:8080/MVCTInurbeProduccion/getpassp.html</t>
  </si>
  <si>
    <t>Información Correspondencia</t>
  </si>
  <si>
    <t>Corresponde al cuadro de correspondencia donde se relaciona toda la correspondencia recibida y saliente de la dependencia, al igual que cualquier observación que se pueda tener de los documentos. Carpeta digital que contiene las peticiones que llegan a la DSH y su respectiva respuesta o trámite correspondiente.</t>
  </si>
  <si>
    <t>Melfy Perdomo</t>
  </si>
  <si>
    <t>https://minviviendagovco-my.sharepoint.com/personal/mlperdomo_minvivienda_gov_co/_layouts/15/onedrive.aspx?id=%2Fpersonal%2Fmlperdomo%5Fminvivienda%5Fgov%5Fco%2FDocuments%2Fbackup%5Fmlperdomo%2F1%2E%20Desktop%2F1%2E%20Correspondencia%5F%20DSH&amp;ct=1682348556458&amp;or=OWA%2DNT&amp;cid=2b0a1ae7%2D7304%2Dea91%2D5e34%2D5191dcdd0cdf&amp;ga=1</t>
  </si>
  <si>
    <t>Gesdoc</t>
  </si>
  <si>
    <t>Sistema de gestión documental del Ministerio, Gesdoc información de la DSH</t>
  </si>
  <si>
    <t>Blanca Cecilia Gómez Rodríguez</t>
  </si>
  <si>
    <t>http://172.27.0.64/SGD_WEB/main/index.jsp</t>
  </si>
  <si>
    <t>Subdirección de Subsidio Familiar de Vivienda</t>
  </si>
  <si>
    <t>dependencia20</t>
  </si>
  <si>
    <t>CONVOCATORIAS PARA BOLSAS DE DESPLAZADOS</t>
  </si>
  <si>
    <t>Resoluciones Fonvivienda</t>
  </si>
  <si>
    <t>Subdirección de Subsidio Familiar de ViviendaCONVOCATORIAS PARA BOLSAS DE DESPLAZADOS</t>
  </si>
  <si>
    <t>71220-15.5</t>
  </si>
  <si>
    <t>Oficios de visitas técnicas, correos electrónicos de solicitudes de postulaciones al subsidio familiar de vivienda a cavis - ut, informes órganos de control y despachos judiciales, resoluciones de asignación de subsidio familiar de vivienda</t>
  </si>
  <si>
    <t>Norma Janeth Gomez Caceres
Jose Andres Rios</t>
  </si>
  <si>
    <t>https://minviviendagovco-my.sharepoint.com/personal/dcontreras_minvivienda_gov_co/_layouts/15/onedrive.aspx?FolderCTID=0x01200054465140EEEB2244B120424CB3B53931&amp;id=%2Fpersonal%2Fdcontreras%5Fminvivienda%5Fgov%5Fco%2FDocuments%2FTeleTrabajo%20SSFV%2Fk%2E%20Victimas%20%2D%20Restituci%C3%B3n%20de%20Tierras CORREO ELECTRONICO, GESDOC</t>
  </si>
  <si>
    <t xml:space="preserve">Sistema de Información del Subsidio Familiar de Vivienda
</t>
  </si>
  <si>
    <t>https://minviviendagovco.sharepoint.com/sites/SubdireccindelSubsidioFamiliardeVivienda/Documentos%20compartidos/Forms/AllItems.aspx?id=%2Fsites%2FSubdireccindelSubsidioFamiliardeVivienda%2FDocumentos%20compartidos%2Fa%2E%20Administrativo%2FDocumentos%20SSFV%2FGeneral%2F3%2E%20Resoluciones&amp;viewid=a99b62e7%2D7661%2D49f3%2Da9f6%2Db274943531d8</t>
  </si>
  <si>
    <t>https://minvivienda.gov.co/normativa?f%5B0%5D=tematica%3A1772&amp;f%5B1%5D=tipo_normativa%3AResoluci%C3%B3n#views-exposed-form-normativa-block-1</t>
  </si>
  <si>
    <t>PROGRAMAS DE VIVIENDA</t>
  </si>
  <si>
    <t>Novedades de la bolsa Mi Casa Ya</t>
  </si>
  <si>
    <t>Subdirección de Subsidio Familiar de ViviendaPROGRAMAS DE VIVIENDA</t>
  </si>
  <si>
    <t>71220-40.20</t>
  </si>
  <si>
    <t>\\domusfile\Resol_Fonvivienda$\NOVEDADES MCY</t>
  </si>
  <si>
    <t>PROCESOS ADMINISTRATIVO SANCIONATORIO-SUBSIDIO NO LEGALIZADO Y DE RECHAZO</t>
  </si>
  <si>
    <t>Subdirección de Subsidio Familiar de ViviendaPROCESOS ADMINISTRATIVO SANCIONATORIO-SUBSIDIO NO LEGALIZADO Y DE RECHAZO</t>
  </si>
  <si>
    <t>71220-38.2</t>
  </si>
  <si>
    <t>Archivo de control de las denuncias de beneficiarios del subsidio de la bolsa de Vivienda Gratuita</t>
  </si>
  <si>
    <t>\\domusfile\Resol_Fonvivienda$\Control Denuncias Entidades</t>
  </si>
  <si>
    <t>Pagina web donde se publican las actas de sorteo con su nomenclatura del programa de vivienda gratuita</t>
  </si>
  <si>
    <t>https://minvivienda.gov.co/viceministerio-de-vivienda/viviendas-100-subsidiadas/actas-de-sorteos</t>
  </si>
  <si>
    <t>Se refiere a las conformaciones de nuevo hogar de hogares beneficiarios del subsidio</t>
  </si>
  <si>
    <t>Sistema de Información del Subsidio Familiar de Vivienda</t>
  </si>
  <si>
    <t>SISFV/Tabla Nuevo Hogar</t>
  </si>
  <si>
    <t>Envíos de novedades de todas las bolsas</t>
  </si>
  <si>
    <t>SISFV</t>
  </si>
  <si>
    <t>Quincenal</t>
  </si>
  <si>
    <t>Cartas de asignación de procesos ya ejecutados</t>
  </si>
  <si>
    <t>Equipo de usuario
D:\cartas</t>
  </si>
  <si>
    <t>Novedades de la bolsa Mi Casa Ya por años con las resoluciones de aceptación</t>
  </si>
  <si>
    <t>William Peralta</t>
  </si>
  <si>
    <t>PROCESOS DE AUTORIZACIÓN DE MOVILIZACIÓN DE RECURSOS</t>
  </si>
  <si>
    <t>Subdirección de Subsidio Familiar de ViviendaPROCESOS DE AUTORIZACIÓN DE MOVILIZACIÓN DE RECURSOS</t>
  </si>
  <si>
    <t>71220-38.6</t>
  </si>
  <si>
    <t>Documentación de las autorizaciones de apertura cuentas CAP</t>
  </si>
  <si>
    <t>Archivo de Gestión Documental</t>
  </si>
  <si>
    <t>Richard Herrera - Funcionario</t>
  </si>
  <si>
    <t>Archivo de Gestión SSFV sede Administrativa</t>
  </si>
  <si>
    <t>\\domusfile\pagos_y_movilizaciones$</t>
  </si>
  <si>
    <t>Ley 1712 Articulo 18</t>
  </si>
  <si>
    <t>la Ley 1581 de 2012, artículo 13</t>
  </si>
  <si>
    <t>la Ley 1581 de 2012, artículo 14</t>
  </si>
  <si>
    <t>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</si>
  <si>
    <t>Documentación de las autorizaciones de abonos cuentas CAP</t>
  </si>
  <si>
    <t xml:space="preserve">Documentación de movilizaciones subsidios familiares de vivienda </t>
  </si>
  <si>
    <t>PROCESOS DE AUTORIZACIÓN DE MOVILIZACIÓN DE RECURSOS DEL 20%</t>
  </si>
  <si>
    <t>Subdirección de Subsidio Familiar de ViviendaPROCESOS DE AUTORIZACIÓN DE MOVILIZACIÓN DE RECURSOS DEL 20%</t>
  </si>
  <si>
    <t>71220-38.7</t>
  </si>
  <si>
    <t>Autorizaciones del pago del 20 porciento final</t>
  </si>
  <si>
    <t>PROCESOS DE AUTORIZACIÓN PAGOS</t>
  </si>
  <si>
    <t>Subdirección de Subsidio Familiar de ViviendaPROCESOS DE AUTORIZACIÓN PAGOS</t>
  </si>
  <si>
    <t>71220-38.8</t>
  </si>
  <si>
    <t>Planillas de solicitudes de pagos del programa Mi Casa Ya, junto las autorizaciones respectivas</t>
  </si>
  <si>
    <t>Planillas de solicitudes de pagos del programa Semillero Ahorro, junto las autorizaciones respectivas</t>
  </si>
  <si>
    <t>28/09/2020</t>
  </si>
  <si>
    <t>PROCESOS ADMINISTRATIVO SANCIONATORIO SUBSIDIO LEGALIZADO</t>
  </si>
  <si>
    <t>Subdirección de Subsidio Familiar de ViviendaPROCESOS ADMINISTRATIVO SANCIONATORIO SUBSIDIO LEGALIZADO</t>
  </si>
  <si>
    <t>71220-38.1</t>
  </si>
  <si>
    <t>Información sobre los procesos administrativos sancionatorios de revocatoria del SFVE del Decreto 1077 de 2015SFVE DEL DECRETO 1077 DE 2015</t>
  </si>
  <si>
    <t>Subdirección de Subsidio Familiar de Vivienda / Grupo de acompañamiento social y procesos sancionatorios</t>
  </si>
  <si>
    <t>Página WEB</t>
  </si>
  <si>
    <t>Edna Tatiana Ferez / Coordinadora</t>
  </si>
  <si>
    <t>\\domusfile\pas$</t>
  </si>
  <si>
    <t>Documentos soportes del Proceso Administrativo Sancionatorio de Revocatoria del SFVE del Decreto 1077 de 2015</t>
  </si>
  <si>
    <t>Correspondencia Derechos de Petición Revocatorias</t>
  </si>
  <si>
    <t>Información sobre la correspondencia de los procesos administrativos sancionatorios de revocatoria del SFV del Decreto 1077 de 2015</t>
  </si>
  <si>
    <t>Andrea Marín - Contratista 472</t>
  </si>
  <si>
    <t>Archivo de Gestión SSFV sede Botica</t>
  </si>
  <si>
    <t>Bases de capturas de formulario de postulación de programas de vivienda con postulación cliente-servidor</t>
  </si>
  <si>
    <t>Archivo de texto que contienen la información de los hogares postulantes al subsidio familiar de vivienda, entregadas por la gerencia de los macroproyectos</t>
  </si>
  <si>
    <t>Sistema de Información del Subsidio Familiar de Vivienda.
Correos electrónicos</t>
  </si>
  <si>
    <t>Patricia Pinzón - Funcionario</t>
  </si>
  <si>
    <t>Correo electrónico al buzón del funcionario</t>
  </si>
  <si>
    <t>Distribución de los 3 componentes poblacionales para el proyecto.</t>
  </si>
  <si>
    <t>Correos electrónicos</t>
  </si>
  <si>
    <t>Rocio Peña - Contratista</t>
  </si>
  <si>
    <t>Equipo de usuario</t>
  </si>
  <si>
    <t>Resolución y lista en Excel de hogares seleccionados expedido por Prosperidad Social.</t>
  </si>
  <si>
    <t>Equipo de usuario: Correo electrónico</t>
  </si>
  <si>
    <t>Resolución y lista en Excel de hogares potenciales beneficiarios por expedido Prosperidad Social.</t>
  </si>
  <si>
    <t>Rocio Peña - Contratista
John Martínez - Contratista</t>
  </si>
  <si>
    <t>Cavis remite al MVCT la información semanal de los cierres financieros y sustituciones de los hogares VIPA</t>
  </si>
  <si>
    <t>Jhon Jairo Meyer Martinez - contratista
Jorge Aristizábal - Contratista
Patricia Pinzón Leal - Funcionaria</t>
  </si>
  <si>
    <t>Equipo de usuario
D:\jmeyer\Vipa\procesosdeasignacion</t>
  </si>
  <si>
    <t xml:space="preserve">Documento en donde se establecen los criterios a seguir según la normatividad vigente para el proceso de validaciones y cruces de los hogares postulantes al proceso de CF Vipa </t>
  </si>
  <si>
    <t>Documento de consolidación de la información entre la Subdirección del Subsidio y Cavis UT de los hogares que pudieron subsanar el cruce presentado en algún proceso VIPA</t>
  </si>
  <si>
    <t>Jorge Aristizábal - Contratista
Jhon Jairo Meyer Martinez - contratista</t>
  </si>
  <si>
    <t xml:space="preserve">Documentos con las novedades de los proyectos Vipa tales como cambios de nombre, reducciones de cupos, unificación de etapas , etc., para que dichas novedades sean incluidas o ajustadas en el sistema de información </t>
  </si>
  <si>
    <t>Jhon Jairo Meyer Martinez - contratista
Jorge Aristizábal - Contratista</t>
  </si>
  <si>
    <t>Documento que determina la fuente de recursos para la asignación del Subsidio Familiar Vivienda ya sea Cajas de Compensación Familiar o Fonvivienda</t>
  </si>
  <si>
    <t>Entrega de proceso de validaciones y cruces</t>
  </si>
  <si>
    <t>Memorando en el cual se indica la asignacion o rechazo del Subsidio Familiar de Vivienda.</t>
  </si>
  <si>
    <t>Sistema de Información del Subsidio Familiar de Vivienda
Correos electrónicos</t>
  </si>
  <si>
    <t>Jorge Aristizábal - Contratista</t>
  </si>
  <si>
    <t>Subdirección de Subsidio Familiar de ViviendaDERECHOS DE PETICIÓN</t>
  </si>
  <si>
    <t>71220-17</t>
  </si>
  <si>
    <t>Se atienden consultas, peticiones y reclamaciones de los oferentes, cajas de compensación familiar y ciudadanía en general sobre temas relacionados con Vipa</t>
  </si>
  <si>
    <t>Jhon Jairo Meyer Martinez - contratista</t>
  </si>
  <si>
    <t>Resolución de correción de información incluida en las resoluciones de asignación de Subsidio Familiar de Vivienda de Vipa</t>
  </si>
  <si>
    <t>Norma Janeth Gomez Caceres
Jose Andres Rios
Daniel Eduardo Contreras</t>
  </si>
  <si>
    <t>Archivo General sede Fragua</t>
  </si>
  <si>
    <t>Documentacion que se emite para desvincular a los hogares que inicialmente fueron asignados y no cumplieron con los plazos establecidos por los oferentes del programa Vipa</t>
  </si>
  <si>
    <t xml:space="preserve"> Jhon Jairo Meyer Martinez - Contratista</t>
  </si>
  <si>
    <t>- Listados en Excel de las devoluciones de correspondencia a la SSFV
Notificaciones de devoluciones</t>
  </si>
  <si>
    <t>Andres Alonso - Contratista 472</t>
  </si>
  <si>
    <t>Sede administrativa y sede fragua</t>
  </si>
  <si>
    <t>https://minvivienda.gov.co/tramites-y-servicios/citaciones-y-notificaciones</t>
  </si>
  <si>
    <t>Insumos necesarios para asignación de SFVE</t>
  </si>
  <si>
    <t>Jhon Jairo Meyer
Rocio Peña</t>
  </si>
  <si>
    <t>Equipo de usuario
D:\JMeyer\Documents\RESOLUCIONES ASIGNACION</t>
  </si>
  <si>
    <t>https://minvivienda.gov.co/normativa/resolucion-3691-2020</t>
  </si>
  <si>
    <t xml:space="preserve">La base de datos contiene información relevante sobre el incumplimiento que presentan los beneficiarios del programa de vivienda gratuita (PVG1 y PVG2) o las novedades que se presenten que impiden que se les pueda escriturar la vivienda asignada. </t>
  </si>
  <si>
    <t>Cristian Felipe Baquero Castrillón - Contratista</t>
  </si>
  <si>
    <t>Equipo de usuario - Base de Datos Novedades
One drive Usuario</t>
  </si>
  <si>
    <t>Denuncias proporcionadas por entidades municipales, territoriales y terceros implicados en el proceso de escrituración, a través de documentos físicos o correos electrónicos proporcionados a los jefes de departamento, los cuales son trasladados al área de novedades para validar la veracidad de la información e indicar si procede el aperturar los procesos administrativos sancionatorios respectivos por incumplimiento de obligaciones.</t>
  </si>
  <si>
    <t>Yessica Camacho</t>
  </si>
  <si>
    <t>Equipo de usuario - Correos Electrónicos</t>
  </si>
  <si>
    <t>CONVOCATORIAS PARA BOLSAS DE OLA INVERNAL</t>
  </si>
  <si>
    <t>Subdirección de Subsidio Familiar de ViviendaCONVOCATORIAS PARA BOLSAS DE OLA INVERNAL</t>
  </si>
  <si>
    <t>71220-15.9</t>
  </si>
  <si>
    <t>Información de las diferentes etapas de los diferentes procesos de Fenómeno de la Niña</t>
  </si>
  <si>
    <t>Base de Datos del SFV</t>
  </si>
  <si>
    <t>Nohora Elena Quintero M. - Funcionario</t>
  </si>
  <si>
    <t>Equipo de usuario
D:\FENOMENO DE LA NIÑA</t>
  </si>
  <si>
    <t>https://minvivienda.gov.co/normativa?f%5B0%5D=tematica%3A1772#views-exposed-form-normativa-block-1</t>
  </si>
  <si>
    <t>Excel con la información de las diferentes etapas del proceso de asignación de los SFV Macroproyectos, Desastres naturales, Atentados Terroristas, esfuerzo territorial y Bolsa desplazados POD (Promoción Oferta y Demanda)</t>
  </si>
  <si>
    <t>Francisco Figueroa Contratista y Nohora Elena Quintero M. - Funcionario</t>
  </si>
  <si>
    <t>Equipo de usuario D: MACROPROYECTOS</t>
  </si>
  <si>
    <t>Convocatoria para la asignación del subsidio</t>
  </si>
  <si>
    <t>Iván Garcia - Contratista</t>
  </si>
  <si>
    <t>Informes</t>
  </si>
  <si>
    <t xml:space="preserve">Informes entes de control e Informes de Gestión </t>
  </si>
  <si>
    <t>Viviana Rozo Escandón, Nelson Corredor , Andrés Araujo</t>
  </si>
  <si>
    <t>https://minviviendagovco.sharepoint.com/sites/SubdireccindelSubsidioFamiliardeVivienda/Documentos%20compartidos/Forms/AllItems.aspx?newTargetListUrl=%2Fsites%2FSubdireccindelSubsidioFamiliardeVivienda%2FDocumentos%20compartidos&amp;viewpath=%2Fsites%2FSubdireccindelSubsidioFamiliardeVivienda%2FDocumentos%20compartidos%2FForms%2FAllItems%2Easpx&amp;sortField=Modified&amp;isAscending=false&amp;viewid=a99b62e7%2D7661%2D49f3%2Da9f6%2Db274943531d8&amp;id=%2Fsites%2FSubdireccindelSubsidioFamiliardeVivienda%2FDocumentos%20compartidos%2Fm%2E%20Tutelas%2F3%2E%20Documentos%20Firmados</t>
  </si>
  <si>
    <t>N/D</t>
  </si>
  <si>
    <t>Solicitudes y enajenaciones de Vivienda de Interés Social</t>
  </si>
  <si>
    <t>Ivan Giovanni Garcia</t>
  </si>
  <si>
    <t>Archivos de entidades externas a solicitud, para procesos de asignación</t>
  </si>
  <si>
    <t>Información entregada por Registraduría, Supernotariado, Vivanto, Censos para validación de condiciones de los hogares postulantes</t>
  </si>
  <si>
    <t>Ingenieros Subdirección del Subsidio Familiar de Vivienda</t>
  </si>
  <si>
    <t>Equipos de usuario</t>
  </si>
  <si>
    <t xml:space="preserve"> a la fecha</t>
  </si>
  <si>
    <t>Archivos de información de pagos y legalizaciones de Programas Vipa, Gratuita, Mi Casa Ya</t>
  </si>
  <si>
    <t>Información entregada por las fiduciarias, o áreas correspondientes sobre pagos y/o legalizaciones según corresponda al programa</t>
  </si>
  <si>
    <t>Archivos de entidades externas de reporte periódico para validación de requisitos de hogares aspirantes a subsidio familiar de vivienda</t>
  </si>
  <si>
    <t>Información entregada por las autoridades Catastrales, Igac, Sisben, Unidad para la Atención y Reparación Integral a las Víctimas, Reunidos, Registro Ola Invernal 2010-2011, Registro Crisis Fronteriza</t>
  </si>
  <si>
    <t xml:space="preserve">Sistema de Información del Subsidio Familiar de Vivienda.
Correos electrónicos
</t>
  </si>
  <si>
    <t>Subdirección de Subsidio y Ejecución de Vivienda Rural</t>
  </si>
  <si>
    <t>dependencia22</t>
  </si>
  <si>
    <t>PROCESOS DE POSTULACIÓN A SUBSIDIO FAMILIAR DE VIVIENDA RURAL NUEVA</t>
  </si>
  <si>
    <t>Subdirección de Subsidio y Ejecución de Vivienda RuralPROCESOS DE POSTULACIÓN A SUBSIDIO FAMILIAR DE VIVIENDA RURAL NUEVA</t>
  </si>
  <si>
    <t>71230-38.37</t>
  </si>
  <si>
    <t>Daniel Eduardo Contreras</t>
  </si>
  <si>
    <t>30/07/2021</t>
  </si>
  <si>
    <t>PROCESOS DE POSTULACIÓN A SUBSIDIO FAMILIAR DE VIVIENDA RURAL MEJORAMIENTO</t>
  </si>
  <si>
    <t>Subdirección de Subsidio y Ejecución de Vivienda RuralPROCESOS DE POSTULACIÓN A SUBSIDIO FAMILIAR DE VIVIENDA RURAL MEJORAMIENTO</t>
  </si>
  <si>
    <t>71230-38.38</t>
  </si>
  <si>
    <t>PROCESOS DE POSTULACIÓN A SUBSIDIO FAMILIAR DE VIVIENDA RURAL MEJORADA</t>
  </si>
  <si>
    <t xml:space="preserve">
Daniel Eduardo Contreras</t>
  </si>
  <si>
    <t>Aplicativo de postulación Fonvivienda</t>
  </si>
  <si>
    <t xml:space="preserve">Sistema de información que permite realizar la postulación de los hogares a los diferentes esquemas de vivienda rural. </t>
  </si>
  <si>
    <t>https://sgd.minvivienda.gov.co/SGD_WEB/www/pqr.mun.minvivienda.jsp</t>
  </si>
  <si>
    <t>Subdirección de Política y Apoyo Técnico</t>
  </si>
  <si>
    <t>dependencia26</t>
  </si>
  <si>
    <t>PROCESOS DE CONVOCATORIA DE SUBSIDIO DE VIVIENDA INTERÉS SOCIAL RURAL</t>
  </si>
  <si>
    <t>Subdirección de Política y Apoyo TécnicoPROCESOS DE CONVOCATORIA DE SUBSIDIO DE VIVIENDA INTERÉS SOCIAL RURAL</t>
  </si>
  <si>
    <t>71410-38.36</t>
  </si>
  <si>
    <t>Seguimiento de las asistencias e hitos de cada una de las entidades territoriales con las cuales se tiene convenio en vivienda nueva en el Mi Casa en el Campo</t>
  </si>
  <si>
    <t>Dirección de Vivienda Rural</t>
  </si>
  <si>
    <t xml:space="preserve">Juan David Ching Ruiz </t>
  </si>
  <si>
    <t>https://minviviendagovco.sharepoint.com/sites/Grp__EquipoDVR/</t>
  </si>
  <si>
    <t>Listados de poteciales beneficiarios identificados y entregados a los municipios con cartografia de hogares localizados y veredas priorizadas generados por la SPAT,  en el marco de Mi casa en el Campo.</t>
  </si>
  <si>
    <t>Listados beneficiarios potenciales validados y enviados a TICS para su cargue en postulación, en el marco de Mi casa en el Campo.</t>
  </si>
  <si>
    <t>Listados priorizados de beneficarios potenciales para atención por parte de MVCT y Entidades territoriales de acuerdo a los hogares postulados habilitados y asignados en el marco de Mi Casa en el Campo.</t>
  </si>
  <si>
    <t>Listados verificados por SPAT de los listados enviados por las comunidades en los compromisos del MVCT</t>
  </si>
  <si>
    <t>Este documento es una guia para la adecuada estructuración de los proyectos de Vivienda Rural desde el diagnostico predio a predio</t>
  </si>
  <si>
    <t>Listos iniciales generados por la SPAT para envío a las entidades territoriales, de los hogares potenciales beneficiarios en el marco de Mejoramientos</t>
  </si>
  <si>
    <t>Subdirección de Política y Apoyo TécnicoINFORMES DE GESTIÓN</t>
  </si>
  <si>
    <t>71410-24.12</t>
  </si>
  <si>
    <t xml:space="preserve">Este documento de consulta interna como instructivo del proceso de correspondencia </t>
  </si>
  <si>
    <t>Subdirección de Acompañamiento y Evaluación</t>
  </si>
  <si>
    <t>dependencia27</t>
  </si>
  <si>
    <t>Subdirección de Acompañamiento y EvaluaciónINFORMES DE GESTIÓN</t>
  </si>
  <si>
    <t>71410-24-12</t>
  </si>
  <si>
    <t>Evidencias de las capacitaciones realizadas a las entidades territoriales en Validación Social</t>
  </si>
  <si>
    <t>Rodolfo Beltran</t>
  </si>
  <si>
    <t>Listas de comprobación validación social</t>
  </si>
  <si>
    <t>NO APLICA</t>
  </si>
  <si>
    <t>Listas de comprobación validación social por municipios</t>
  </si>
  <si>
    <t>Talleres de diseño participativo</t>
  </si>
  <si>
    <t>Evidencias de los talleres de diseño participativo realizados a las comunidades beneficiarias</t>
  </si>
  <si>
    <t>Claudia Guauque</t>
  </si>
  <si>
    <t xml:space="preserve">Acompañamiento en mesas de trabajo con comunidades etnicas y campesinas </t>
  </si>
  <si>
    <t xml:space="preserve"> https://minviviendagovco.sharepoint.com/sites/Grp__EquipoDVR/Documentos%20compartidos/Forms/AllItems.aspx?id=%2Fsites%2FGrp%5F%5FEquipoDVR%2FDocumentos%20compartidos%2FSUBDIRECCI%C3%93N%20DE%20ACOMPA%C3%91AMIENTO%20Y%20EVALUACI%C3%93N%2F2023%2F3%2E%20Entregables%20y%20Reportes%20PND%20%2D%20PAI%20%2D%20PEI%20%2D%20PMI%20%2D%20PAAC%20%2D%20PNS%2FPAI%2F1%2E%20Matriz%20de%20relaci%C3%B3n%20de%20espacios%20de%20participaci%C3%B3n%20ciudadana%2C%20institucional%20y%20comunitaria%2C%2FAbril&amp;viewid=bde71bf1%2D720a%2D4fa7%2Da13a%2D921423566cfc</t>
  </si>
  <si>
    <t>dependencia25</t>
  </si>
  <si>
    <t>Tableros de control en PBI</t>
  </si>
  <si>
    <t>Tableros de control en PBI de la DVR</t>
  </si>
  <si>
    <t>Tableros de control en PBI para la DVR informacion de ejecucion de los frentes de trabajo y programas de Vivienda Rural</t>
  </si>
  <si>
    <t xml:space="preserve">Direccion de Vivienda Rural </t>
  </si>
  <si>
    <t>NINGUNO</t>
  </si>
  <si>
    <t>Daniel Contreras</t>
  </si>
  <si>
    <t>https://app.powerbi.com/reportEmbed?reportId=505cd2f0-ebb1-4f97-83ec-fae29540e878&amp;autoAuth=true&amp;ctid=59f85572-2867-4480-b111-fc473309f9b3</t>
  </si>
  <si>
    <t>Artículo 14. Consultas. Los Titulares o sus causahabientes podrán consultar la información personal del Titular que repose en cualquier base de datos, sea esta del sector público o privado. El Responsable del Tratamiento o Encargado del Tratamiento deberán suministrar a estos toda la información contenida en el registro individual o que esté vinculada con la identificación del Titular.
La consulta se formulará por el medio habilitado por el Responsable del Tratamiento o Encargado del Tratamiento, siempre y cuando se pueda mantener prueba de esta.
La consulta será atendida en un término máximo de diez (10) días hábiles contados a partir de la fecha de recibo de la misma. Cuando no fuere posible atender la consulta dentro de dicho término, se informará al interesado, expresando los motivos de la demora y señalando la fecha en que se atenderá su consulta, la cual en ningún caso podrá superar los cinco (5) días hábiles siguientes al vencimiento del primer término.</t>
  </si>
  <si>
    <t>BASE DE SEGUIMIENTO VIVIENDA RURAL</t>
  </si>
  <si>
    <t>BASE DE SEGUIMIENTO VIVIENDA RURAL archivo en Excel con informacion consolidada de los avances en los diferentes frentes de Vivienda Rural.</t>
  </si>
  <si>
    <t>Libro de Excel que consolida informacion de ejecuion y avances de los frentes desarrollados en la DVR desde la Suibdireccion de Ejecuion</t>
  </si>
  <si>
    <t>PC DEL CONTRATISTA</t>
  </si>
  <si>
    <t>BASE EN EXCEL CONTROL PRESUPUESTAL DE LOS FRENTES DE TRABAJO DE LA DVR</t>
  </si>
  <si>
    <t>BASE DE  CONTROL PRESUPUESTAL</t>
  </si>
  <si>
    <t>Archivo en Excel que consolida informacion del presupuesto asignado a los diferentes frentes de trabajo y programas desarrollados por la DVR, su distribucion, excedentes,pendientes , etc</t>
  </si>
  <si>
    <t>A LA FECHA</t>
  </si>
  <si>
    <t>Dirección de infraestructura y Desarrollo Empresarial</t>
  </si>
  <si>
    <t>dependencia33</t>
  </si>
  <si>
    <t>Información del SIGEVAS</t>
  </si>
  <si>
    <t>Sistema de información para la gestión y control de programas de agua y saneamiento básico</t>
  </si>
  <si>
    <t>Gestión a la Política de Agua Potable y Saneamiento Básico</t>
  </si>
  <si>
    <t>Adriana Sabogal Moreno</t>
  </si>
  <si>
    <t>Claudia Patricia Farfan Ramirez - Contratista</t>
  </si>
  <si>
    <t>http://sigevas.minvivienda.gov.co:8001</t>
  </si>
  <si>
    <t>subdirección de Desarrollo Empresarial</t>
  </si>
  <si>
    <t>dependencia35</t>
  </si>
  <si>
    <t>Base de Datos - Licencias del Software Integrin Adjudicadas</t>
  </si>
  <si>
    <t>Base de datos archivo en Excel en la que se relaciona la información general de la licencia del Software Integrin adjudicada (Fecha de adjudicación, Tipo de Licencia, Departamento, Municipio).</t>
  </si>
  <si>
    <t>Subdirección de Desarrollo Empresarial</t>
  </si>
  <si>
    <t>Diego Armando Bello Sánchez
Ingeniero Contratista</t>
  </si>
  <si>
    <t>C:\Users\dbello\OneDrive - MINISTERIO DE VIVIENDA CIUDAD Y TERRITORIO\INTEGRIN\Informes Software Integrin\BD-AT-Software Integrin.xlsx</t>
  </si>
  <si>
    <t>Estado de Planes de Aseguramiento Aprobados</t>
  </si>
  <si>
    <t>Consolidado de los Planes de Aseguramiento aprobados por Departamento, número de municipios intervenidos.</t>
  </si>
  <si>
    <t>Alejandro Mendoza Celada</t>
  </si>
  <si>
    <t>https://minviviendagovco-my.sharepoint.com/personal/dbello_minvivienda_gov_co/_layouts/15/AccessDenied.aspx?Source=https%3a%2f%2fminviviendagovco-my.sharepoint.com%2fpersonal%2fdbello_minvivienda_gov_co%2fDocuments%2fSDE_VASB%2f2022%2f1.+Administrativos%2fInformes+Funcionarios%2f1.+Agosto%2fNF_Alejandro+Mendoza%3fcsf%3d1%26web%3d1%26e%3dGqjshv%26xsdata%3dMDV8MDF8fDdjNDU0YjhjMjk1ZTQ5MDc5ZDNkMDhkYjMwOTQ5Mjc4fDU5Zjg1NTcyMjg2NzQ0ODBiMTExZmM0NzMzMDlmOWIzfDB8MHw2MzgxNTcxODY4NzM3MjgzMTd8VW5rbm93bnxWR1ZoYlhOVFpXTjFjbWwwZVZObGNuWnBZMlY4ZXlKV0lqb2lNQzR3TGpBd01EQWlMQ0pRSWpvaVYybHVNeklpTENKQlRpSTZJazkwYUdWeUlpd2lWMVFpT2pFeGZRPT18MXxNVFk0TURFeU1UZzROakUxTmpzeE5qZ3dNVEl4T0RnMk1UVTJPekU1T2prd016YzNOalk0TFdWbU9UZ3RORFl6TnkwNU9XVmtMVE5sTkdRd01HWmlOV1EzT0Y5a1l6WXlZalkzWmkwNE1UQmhMVFJoTkRrdFlqYzRNQzB6WWpVM05tWmhOalF6T0RkQWRXNXhMbWRpYkM1emNHRmpaWE09fGUyMGJiZjE5NjY5NjQwMDQzYWVkMDhkYjMwOTQ5Mjc2fDBjYjAyZmIwZWZkNjQ5ZjFiYzU1YjU1OTZlZDY0OTlj%26sdata%3dMWhvMWNTcXJha2ZpY2ZKYUZ4OUVWbmRuOGswRlY5TTlMTUFxU0V2Z2lFdz0%253D%26ovuser%3d59f85572-2867-4480-b111-fc473309f9b3%252CMCantor%2540minvivienda.gov.co%26OR%3dTeams-HL%26CT%3d1680121961653%26clickparams%3deyJBcHBOYW1lIjoiVGVhbXMtRGVza3RvcCIsIkFwcFZlcnNpb24iOiIyNy8yMzAzMDUwMTExMCIsIkhhc0ZlZGVyYXRlZFVzZXIiOmZhbHNlfQ%253D%253D%26cid%3d3dbdd1f7-8bf0-4eb5-9c29-b8d2e29906f5&amp;correlation=f713a4a0-8054-3000-6baa-8783b7927f3f&amp;Type=item&amp;name=b072f158-29a8-4afa-b503-289f666257b1&amp;listItemId=97151&amp;listItemUniqueId=3ceafd9b-76f4-4acd-aaea-caf8d8f959fb</t>
  </si>
  <si>
    <t>Grupo de Monitoreo del Sistema General de Participaciones de Agua Potable y Saneamiento Básico</t>
  </si>
  <si>
    <t>dependencia31</t>
  </si>
  <si>
    <t>Cuenta Maestra</t>
  </si>
  <si>
    <t>Soportes de cada una de las solicitudes realizadas</t>
  </si>
  <si>
    <t>Natalia Duarte Caceres</t>
  </si>
  <si>
    <t>Leidy Esmeralda Garcia Salazar</t>
  </si>
  <si>
    <t>Giro Directo</t>
  </si>
  <si>
    <t>Soportes de cada una de las solicitudes realizadas-  copia de los memorandos firmados</t>
  </si>
  <si>
    <t>GesDoc, Bizagi</t>
  </si>
  <si>
    <t>Carolina Sarmiento</t>
  </si>
  <si>
    <t>Registro Cuentas Maestras.</t>
  </si>
  <si>
    <t>Relación por departamentos y municipios con solicitudes de registro aceptadas para recibir transferencia de los recursos del SGP-APSB por parte de este Ministerio y para su administración por parte de los entes territoriales (con soportes)</t>
  </si>
  <si>
    <t>01/0172015</t>
  </si>
  <si>
    <t>Autorizaciones Giro Directo recursos del SGP-APSB, modificación giro directo, revocatoria giro directo.</t>
  </si>
  <si>
    <t>Relación por departamentos y municipios con autorizaciones de giro directo aceptadas, a Patrimonios Autónomos, otros esquemas fiduciarios o a prestadores para el pago de subsidios, de sus vigencias, modificaciones y revocatorias. (con soportes)</t>
  </si>
  <si>
    <t>Dirección de Política y Regulación</t>
  </si>
  <si>
    <t>dependencia29</t>
  </si>
  <si>
    <t>Información del sistema de información SINAS</t>
  </si>
  <si>
    <t>Sistema de Inversiones en Agua Potable y Saneamiento Básico</t>
  </si>
  <si>
    <t>Servidor SINAS, BD SINAS</t>
  </si>
  <si>
    <t>John Alexander Riaño, Karen Vergara, Beatriz Jurado, Patricia Leon</t>
  </si>
  <si>
    <t>http://sinas.minvivienda.gov.co/SINAS/inicio/Login.aspx</t>
  </si>
  <si>
    <t>Subdirección de Políticas de Desarrollo Urbano y Territorial</t>
  </si>
  <si>
    <t>dependencia17</t>
  </si>
  <si>
    <t>Subdirección de Políticas de Desarrollo Urbano y TerritorialPROYECTOS NORMATIVOS</t>
  </si>
  <si>
    <t>71120-42.13</t>
  </si>
  <si>
    <t>Carpeta que contiene las evidencias y documentación que se desarrollan en el marco del procedimiento de elaboración de proyectos normativos</t>
  </si>
  <si>
    <t>Excel, word, PDF, PowerPoint, Jpg</t>
  </si>
  <si>
    <t>Gestión a la Política de Espacio Urbano y Territorial</t>
  </si>
  <si>
    <t>Juan Ricardo Villamizar</t>
  </si>
  <si>
    <t>Dirección de Espacio Urbano y Territorial</t>
  </si>
  <si>
    <t>Director de Espacio Urbano y Territorial</t>
  </si>
  <si>
    <t>Colseguros 4 piso Archico de la DEUT ala norte</t>
  </si>
  <si>
    <t>Correo Electrónico colaboradores</t>
  </si>
  <si>
    <t>dependencia15</t>
  </si>
  <si>
    <t xml:space="preserve">Documento Técnico de Soporte - DTS de la Operación Urbana Integral </t>
  </si>
  <si>
    <t>Documento Técnico que contiene las estrategias de intervención, normas urbanísticas, técnicas, financieras, jurídicas, de gestión y ambientales de la operación urbana propuesta. Incluye cartografía, estudios y anexos soporte de la operación urbana.</t>
  </si>
  <si>
    <t>ONE DRIVE
DOMUSFILE</t>
  </si>
  <si>
    <t>Expediente de las Operaciones Urbanas Integrales</t>
  </si>
  <si>
    <t>Documentos generados durante el proceso de evaluación de las Operaciones Urbanas Integrales: Ficha Técnica, Concepto de Viabilidad, Concepto Ambiental, Actas de Comité, Acto administrativo de iniciativa pública, privada o público-privada de Anuncio o Archivo, Resolución (Adopción, Modificación de Adopción o Archivo en Etapa de Formulación).</t>
  </si>
  <si>
    <t>dependencia12</t>
  </si>
  <si>
    <t>Licencias de Software</t>
  </si>
  <si>
    <t>Licencias, Manuales e Instructivos de Aplicativos</t>
  </si>
  <si>
    <t>Gestión de Tecnologías de la Información y las Comunicaciones</t>
  </si>
  <si>
    <t xml:space="preserve">Carlos Gabriel Gutierrez Pacheco </t>
  </si>
  <si>
    <t>Grupo de Apoyo Tecnológico - GAT &amp; Proveedor de Servicios</t>
  </si>
  <si>
    <t>Lectura</t>
  </si>
  <si>
    <t>Portales de licenciamiento</t>
  </si>
  <si>
    <t>0-No Aplica</t>
  </si>
  <si>
    <t>Políticas</t>
  </si>
  <si>
    <t>Políticas de Conservación de Backups y Políticas de Seguridad de la Información</t>
  </si>
  <si>
    <t>Secretaria Ejecutiva</t>
  </si>
  <si>
    <t>Nuestranet</t>
  </si>
  <si>
    <t>https://minvivienda.gov.co/ministerio/gestion-institucional/tecnologias-de-la-informacion</t>
  </si>
  <si>
    <t>Proyectos Tecnológicos e Informáticos</t>
  </si>
  <si>
    <t xml:space="preserve">Archivo Oficina TIC  Sede administrativa Colseguros </t>
  </si>
  <si>
    <t>OneDrive colaboradores Oficina TIC</t>
  </si>
  <si>
    <t>INSTRUMENTOS DE GESTIÓN DE INFORMACIÓN PÚBLICA (REGISTRO DE ACTIVOS DE INFORMACIÓN, ESQUEMA DE PUBLICACIÓN, INFORMACIÓN CLASIFICADA Y RESERVADA) - DE ACUERDO A LEY 1712 DE 2014, DECRETO 103 DE 2015 Y RESOLUCIÓN 3564 DE 2015 DE MINTIC</t>
  </si>
  <si>
    <t>Se diligencian estas columnas solo cuando la información ha sido definida como "Clasificada o Reservada"</t>
  </si>
  <si>
    <t>TABLAS DE RETENCIÓN DOCUMENTAL (TRD)</t>
  </si>
  <si>
    <t>Nombre de la Categoria de la Información</t>
  </si>
  <si>
    <t>Descripción de la Categoría de la Información</t>
  </si>
  <si>
    <t>Medio de Conservación o Soporte</t>
  </si>
  <si>
    <t>Formato</t>
  </si>
  <si>
    <t>Información Publicada (Lugar de Consulta)</t>
  </si>
  <si>
    <t>Fecha de Generación</t>
  </si>
  <si>
    <t>Frecuencia de Actualización</t>
  </si>
  <si>
    <t>Nombre del Responsable de la Producción (Propietario)</t>
  </si>
  <si>
    <t>Nombre del Responsable de la Información (Quien la emite)</t>
  </si>
  <si>
    <t>Desagragación Geográfica</t>
  </si>
  <si>
    <t>Nivel de Clasificación</t>
  </si>
  <si>
    <t>¿Está en la TRD?</t>
  </si>
  <si>
    <t>Código serie y subserie documental</t>
  </si>
  <si>
    <t>Serie y subserie documental</t>
  </si>
  <si>
    <t>Tiempo total de Retención (años)</t>
  </si>
  <si>
    <t>Disposición Final</t>
  </si>
  <si>
    <t>Tradición Documental</t>
  </si>
  <si>
    <t>Soporte</t>
  </si>
  <si>
    <t>Instalaciones</t>
  </si>
  <si>
    <t>Archivo Oficina Asesora Jurídica</t>
  </si>
  <si>
    <t>Área segura de la Oficina de Planeación en que reposa información  del proceso</t>
  </si>
  <si>
    <t>Archivo Área de control interno</t>
  </si>
  <si>
    <t>Área segura de la Oficina de Control interno en el que reposa información clasificada del proceso</t>
  </si>
  <si>
    <t>Sede palma, piso 7, oficina de control interno</t>
  </si>
  <si>
    <t>Área segura del Grupo de Comunicaciones en que reposa información clasificada del proceso</t>
  </si>
  <si>
    <t>Ana Cecilia Guette</t>
  </si>
  <si>
    <t xml:space="preserve">Sede Botica primer piso </t>
  </si>
  <si>
    <t>Área segura de la Oficina de Contratos en que reposa información clasificada del proceso</t>
  </si>
  <si>
    <t>Área de almacén y Archivo</t>
  </si>
  <si>
    <t>Área de almacén y Archivo del Grupo de recursos Físicos</t>
  </si>
  <si>
    <t>Sede Administrativa</t>
  </si>
  <si>
    <t>Cuartos de Cableado</t>
  </si>
  <si>
    <t>4 Cuartos de cableado sede Colseguros</t>
  </si>
  <si>
    <t>Coordinador (a) Grupo de Recursos Físicos y el Jefe de la Oficina TIC</t>
  </si>
  <si>
    <t>Colseguros</t>
  </si>
  <si>
    <t>Centro de Monitoreo</t>
  </si>
  <si>
    <t>Centro de Monitoreo sede Colseguros</t>
  </si>
  <si>
    <t>Cuarto de Custodia</t>
  </si>
  <si>
    <t>Cuarto de Custodia sede Colseguros</t>
  </si>
  <si>
    <t>Armerillo</t>
  </si>
  <si>
    <t>Armerillo sede Colseguros</t>
  </si>
  <si>
    <t>3 Cuartos de Cableado Sede Botica</t>
  </si>
  <si>
    <t>Botica</t>
  </si>
  <si>
    <t>Centro del esquema de seguridad</t>
  </si>
  <si>
    <t>Centro del esquema de seguridad sede Botica</t>
  </si>
  <si>
    <t>Centro de Monitoreo Sede Botica</t>
  </si>
  <si>
    <t>Cuarto de Custodia sede Botica</t>
  </si>
  <si>
    <t>Armerillo sede Botica</t>
  </si>
  <si>
    <t>1 Cuarto de Cableado Sede Palma Real</t>
  </si>
  <si>
    <t>Palma Real</t>
  </si>
  <si>
    <t>2 Cuartos de Cableado Sede Fragua</t>
  </si>
  <si>
    <t>Fragua</t>
  </si>
  <si>
    <t>Centro de Monitoreo Sede Fragua</t>
  </si>
  <si>
    <t>Archivo Central</t>
  </si>
  <si>
    <t>Servicios</t>
  </si>
  <si>
    <t>Expedición de Certificado de Insuficiencia de Personal</t>
  </si>
  <si>
    <t>Servicio que genera los certificados de insuficiencia de personal los cuales puedes ser solicitados por cualquier dependencia del Ministerio a través de teams.</t>
  </si>
  <si>
    <t>Office 365</t>
  </si>
  <si>
    <t>Dependencias que lo solicitan</t>
  </si>
  <si>
    <t>Archivo Grupo de Talento Humano</t>
  </si>
  <si>
    <t>Área segura del Grupo de Talento Humano en que reposa información  del proceso</t>
  </si>
  <si>
    <t>Sede Administrativa - Colseguros 4 piso</t>
  </si>
  <si>
    <t>SIIF NACIÓN II</t>
  </si>
  <si>
    <t>El Sistema Integrado de Información Financiera SIIF Nación es una herramienta modular automatizada que integra y estandariza el registro de la gestión financiera pública, con el fin de propiciar una mayor eficiencia en el uso de los recursos de la Nación y de sus entidades descentralizadas, y de brindar información</t>
  </si>
  <si>
    <t>EJECUCIÓN PRESUPUESTAL
ESTADOS FINANCIEROS
KACTUS
SEVEN</t>
  </si>
  <si>
    <t>Ministerio de Vivienda, Ciudad y Territorio</t>
  </si>
  <si>
    <t>https://minhacienda.gov.co/webcenter/portal/SIIFNacion</t>
  </si>
  <si>
    <t>Hardware</t>
  </si>
  <si>
    <t>token</t>
  </si>
  <si>
    <t>Dispositivo electrónico que valida la identidad de un colaborador ante un sistema de información</t>
  </si>
  <si>
    <t>Subdirección de Finanzas  y Presupuesto</t>
  </si>
  <si>
    <t>Colaboradores de la entidad autorizados</t>
  </si>
  <si>
    <t>Áreas Seguras</t>
  </si>
  <si>
    <t>Área de tesorería</t>
  </si>
  <si>
    <t>Área de tesorería en la cual se encuentran títulos valores y otros documentos sensibles para Entidad al igual que equipos de cómputo desde donde se realizan pagos</t>
  </si>
  <si>
    <t>sede Administrativa</t>
  </si>
  <si>
    <t>Archivo área de tesorería</t>
  </si>
  <si>
    <t>Archivo área de tesorería, igualmente se archivan documentos del grupo de presupuesto y otros grupos</t>
  </si>
  <si>
    <t>Archivo Subdirección de Finanzas</t>
  </si>
  <si>
    <t>Archivo de gestión del Grupo  Sede Colseguros</t>
  </si>
  <si>
    <t>Irene Florez Peña</t>
  </si>
  <si>
    <t>Sede Botica</t>
  </si>
  <si>
    <t>Colaboradores Oficina de Planeación</t>
  </si>
  <si>
    <t>Servicio en línea sobre la movilización de recursos de ahorro de cuentas de ahorro programadas desde el cual podrá generar un documento que le permite a los bancos certificar el retiro del ahorro programado, para comprar o mejorar su vivienda</t>
  </si>
  <si>
    <t>GESDOC y página WEB</t>
  </si>
  <si>
    <t>https://minvivienda.gov.co/tramites-y-servicios/formulario-de-movilizaciones</t>
  </si>
  <si>
    <t>INFORMES A ENTES DE CONTROL</t>
  </si>
  <si>
    <t>71210-24.1</t>
  </si>
  <si>
    <t>David Ochoa</t>
  </si>
  <si>
    <t>PROGRAMAS DE VIVIENDA GRATUITA PVG 2</t>
  </si>
  <si>
    <t>71210-41.3</t>
  </si>
  <si>
    <t>PROYECTOS  DECLARADOS EN INCUMPLIMIENTO</t>
  </si>
  <si>
    <t>71210-42.1</t>
  </si>
  <si>
    <t>https://minviviendagovco.sharepoint.com/sites/DireccindeinversionesDIVIS/Documentos%20compartidos/Forms/AllItems.aspx?id=%2Fsites%2FDireccindeinversionesDIVIS%2FDocumentos%20compartidos%2F8%2E%20Convenios%20y%20Supervisiones&amp;viewid=01e4bf7b%2D4f4b%2D4c87%2D8c48%2D8166a8338e99</t>
  </si>
  <si>
    <t xml:space="preserve">REGISTRO OFERENTES </t>
  </si>
  <si>
    <t>71210-50</t>
  </si>
  <si>
    <t>Aplicativo para el registro de Oferentes  y Planes de Vivienda</t>
  </si>
  <si>
    <t>http://subsidiosfonvivienda.minvivienda.gov.co:84/Oferentes/menu_sec.asp?tipo3=6&amp;registro=1</t>
  </si>
  <si>
    <t>71200-17</t>
  </si>
  <si>
    <t>Software</t>
  </si>
  <si>
    <t>Bases de Datos del Sistema de Información del Subsidio Familiar de Vivienda</t>
  </si>
  <si>
    <t>Contiene información de postulantes, asignaciones, desembolsos, legalizaciones, novedades de los hogares que se han postulado al subsidio familiar de vivienda, así como la información de entidades externas necesarias en los procesos de validación de requisitos</t>
  </si>
  <si>
    <t>Oficina de Tecnologías de la Información y las Comunicaciones / Subdirección de Subsidio Familiar de Vivienda</t>
  </si>
  <si>
    <t>servidor: domussisfv\Fonvivienda</t>
  </si>
  <si>
    <t>Cargue de afiliados y beneficiarios</t>
  </si>
  <si>
    <t>Archivos de afiliados y beneficiarios cargados a través del web services del proceso.</t>
  </si>
  <si>
    <t xml:space="preserve">http://subsidiosfonvivienda.minvivienda.gov.co:84/CarguesAfiBen/Account/LoginByUserName
</t>
  </si>
  <si>
    <t>Información  del Sistema de Información del Subsidio Familiar de Vivienda</t>
  </si>
  <si>
    <t>Código compilado y publicado en el servidor de aplicaciones</t>
  </si>
  <si>
    <t>Fuentes de los módulos del Sistema de Información del Subsidio Familiar de Vivienda</t>
  </si>
  <si>
    <t>Fuentes del sistema de información</t>
  </si>
  <si>
    <t xml:space="preserve">Equipos de los ingenieros </t>
  </si>
  <si>
    <t>Archivo Subdirección de Subsidio Familiar de Vivienda</t>
  </si>
  <si>
    <t>Alexandra Vargas</t>
  </si>
  <si>
    <t>Archivo Despacho del Viceministro de Vivienda</t>
  </si>
  <si>
    <t>Despacho del Viceministro de Vivienda</t>
  </si>
  <si>
    <t>Archivo Grupo de Titulación y Saneamiento Predial</t>
  </si>
  <si>
    <t>Archivo de Gestión de la DSH</t>
  </si>
  <si>
    <t>Aplicativo :  FORMULARIO DE INSCRIPCIÓN PARA POSTULANTES SUBSIDIO FAMILIAR DE VIVIENDA RURAL</t>
  </si>
  <si>
    <t>Sistema de Informacion de Vivienda Rural</t>
  </si>
  <si>
    <t xml:space="preserve">Cargue de informacion de los hogares postulados, beneficiarios, asignados,seguimientio a los contratos, pagos etc </t>
  </si>
  <si>
    <t>Direccion de Vivienda Rural / Subdireccion de Subsidio y Ejecucion</t>
  </si>
  <si>
    <t>GESDOC - BIZAGI</t>
  </si>
  <si>
    <t>se debe solicitar acceso al dueño del activo</t>
  </si>
  <si>
    <t xml:space="preserve">Sistema de Informacion de CONSULTAS de gestion y avances en los frentes de Vivienda Rural desarrolado en la ofic TIC como piloto.  </t>
  </si>
  <si>
    <t>Sistema de Informacion de CONSULTAS de Vivienda Rural</t>
  </si>
  <si>
    <t>Link para CONSULTA de informacion de los frentes del programa MI CASA EN EL CAMPO y los otros frentes gestionados por la DVR.</t>
  </si>
  <si>
    <t>BASE DE DATOS DE VIVIENDA RUAL ( SQL SERVER 2016 )</t>
  </si>
  <si>
    <t>BASE DE DATOS DE VIVIENDA RURAL</t>
  </si>
  <si>
    <t xml:space="preserve">Activo en BASE DE DATOS ESTRUCTURADA SQL SERVER 2016 -Gestion y almacenamiento de datos de postulacion, procesos de cruces ,subsanaciones.repostulacion y cambio de estados entre otras actividades  de Vivienda Rural. </t>
  </si>
  <si>
    <t>Direccion de Vivienda Rural</t>
  </si>
  <si>
    <t>Base de datos en custodia de la oficina TIC</t>
  </si>
  <si>
    <t xml:space="preserve">INFORMES </t>
  </si>
  <si>
    <t xml:space="preserve">Activo de informacion -INFORMES REPORTE DE HOGARES </t>
  </si>
  <si>
    <t>https://minviviendagovco-my.sharepoint.com/personal/dcontreras_minvivienda_gov_co/_layouts/15/onedrive.aspx?e=5%3Aad072b3c191648cdaff1e96d4472848b&amp;at=9&amp;CT=1688575373384&amp;OR=OWA%2DNT&amp;CID=e31ca48d%2D5c72%2D880a%2Dabc5%2Da6dfbb8ce59f&amp;id=%2Fpersonal%2Fdcontreras%5Fminvivienda%5Fgov%5Fco%2FDocuments%2FBases%20del%20programa%2FBases%20de%20Sistemas%2FInformes%20semanales&amp;FolderCTID=0x012000450A5E83F3CED14083FC776974751852&amp;view=0</t>
  </si>
  <si>
    <t>6/26/2023</t>
  </si>
  <si>
    <t>Archivo Subdirección de Proyectos</t>
  </si>
  <si>
    <t>Subdirección de Proyectos</t>
  </si>
  <si>
    <t>Jackeline Meneses Olarte</t>
  </si>
  <si>
    <t>Archivo Subdirección de Programas</t>
  </si>
  <si>
    <t>Subdirección de Programas</t>
  </si>
  <si>
    <t>Juan Pablo Serrano Castilla</t>
  </si>
  <si>
    <t>Archivo del Grupo de Monitoreo del Sistema  General de Participación de Agua Potable y Saneamiento Básico</t>
  </si>
  <si>
    <t>Archivo Grupo de Desarrollo Sostenible</t>
  </si>
  <si>
    <t>Grupo de Desarrollo Sostenible</t>
  </si>
  <si>
    <t>Gladys Carrillo López</t>
  </si>
  <si>
    <t xml:space="preserve">Archivo </t>
  </si>
  <si>
    <t>Archivo Dirección de Política y Regulación</t>
  </si>
  <si>
    <t>Guillermo Parra Espejo</t>
  </si>
  <si>
    <t>Archivo Dirección de Espacio Urbano y Territorial</t>
  </si>
  <si>
    <t>ARANDA</t>
  </si>
  <si>
    <t>Base de datos aplicativo para la mesa de ayuda de TIC</t>
  </si>
  <si>
    <t>Despliegue de Aplicaciones</t>
  </si>
  <si>
    <t>Todos</t>
  </si>
  <si>
    <t>Datacenter ETB odata</t>
  </si>
  <si>
    <t>Plataforma de virtualización</t>
  </si>
  <si>
    <t>Aplicación de virtualización de la plataforma tecnológica del Ministerio</t>
  </si>
  <si>
    <t>Virtualización</t>
  </si>
  <si>
    <t>Directorio Activo</t>
  </si>
  <si>
    <t>Aplicativa que permite la autenticación a los servicios de red de la Entidad</t>
  </si>
  <si>
    <t>BIZAGI</t>
  </si>
  <si>
    <t>Sistema de automatización de procesos de negocio</t>
  </si>
  <si>
    <t>Página y sitios web del Ministerio</t>
  </si>
  <si>
    <t>Servicios de publicación de información de la Entidad hacia la ciudadanía.</t>
  </si>
  <si>
    <t>INTRANET</t>
  </si>
  <si>
    <t>Servicios de publicación de información de la Entidad internamente.</t>
  </si>
  <si>
    <t>Reportes</t>
  </si>
  <si>
    <t>Servicios de reportes de las aplicaciones y sistemas de información de la Entidad</t>
  </si>
  <si>
    <t>Comunicaciones Unificadas</t>
  </si>
  <si>
    <t>Facilitan la convergencia de múltiples tecnologías de comunicaciones en una única solución. Consolidando sistemas y servicios independientes, su uso es para comunicaciones de texto, voz y vídeo, a los que se puede obtener acceso desde casi cualquier parte a través de equipos, smartphone y dispositivos similares. Estas tecnologías incluyen correo electrónico, mensajería de texto, mensajería instantánea, chat en grupo, llamadas y conferencias de voz y vídeo, directorios, calendarios, tareas y varias combinaciones de estas funciones en aplicaciones específicas del trabajo, como las aplicaciones de movilidad o las áreas de trabajo de colaboración</t>
  </si>
  <si>
    <t>Servicio de despliegue de la infraestructura del Ministerio</t>
  </si>
  <si>
    <t xml:space="preserve">Contenedores </t>
  </si>
  <si>
    <t>Servicio de despliegue de contenedores de la infraestructura del Ministerio</t>
  </si>
  <si>
    <t>Almacenamiento</t>
  </si>
  <si>
    <t>Servicio de respaldo de la información de las aplicaciones institucionales</t>
  </si>
  <si>
    <t>Impresión</t>
  </si>
  <si>
    <t>Servicio de impresión, copia y escaneo entre otros, que se le brinda a todos los colaboradores del Ministerio</t>
  </si>
  <si>
    <t>Conectividad</t>
  </si>
  <si>
    <t>Servicio de tecnología que brinda la conectividad de todas la sedes</t>
  </si>
  <si>
    <t>Base de Datos</t>
  </si>
  <si>
    <t>Servicio de tecnología que brinda la administración de los datos del ministerio</t>
  </si>
  <si>
    <t>Creangel</t>
  </si>
  <si>
    <t>servicio de Ifinid y busqueda de información nstitucional</t>
  </si>
  <si>
    <t>xroad</t>
  </si>
  <si>
    <t>servivio de intercambio de infoamcion con otras entidades del estado</t>
  </si>
  <si>
    <t>Servicio de tecnología que brinda el despliegue de las aplicaciones del Ministerio</t>
  </si>
  <si>
    <t>DIRECTORIO ACTIVO</t>
  </si>
  <si>
    <t>servicio de autenticación y autorización de aplicaciones de la Entidad</t>
  </si>
  <si>
    <t xml:space="preserve">ANTIVIRUS </t>
  </si>
  <si>
    <t>servicio de protección a usuarios finales y servidores de la Entidad</t>
  </si>
  <si>
    <t>UNIDAD ADMINISTRATIVA</t>
  </si>
  <si>
    <t>CODIGO DE OFICINA</t>
  </si>
  <si>
    <t>CÓDIGO</t>
  </si>
  <si>
    <t>SERIES Y TIPOS DOCUMENTALES</t>
  </si>
  <si>
    <t>RETENCIÓN AG-AC</t>
  </si>
  <si>
    <t>DISPOSICIÓN FINAL</t>
  </si>
  <si>
    <t>TRADICION DOCUMENTAL</t>
  </si>
  <si>
    <t>SOPORTE</t>
  </si>
  <si>
    <t>ARCHIVO GESTIÓN</t>
  </si>
  <si>
    <t>ARCHIVO CENTRAL</t>
  </si>
  <si>
    <t>CT</t>
  </si>
  <si>
    <t>E</t>
  </si>
  <si>
    <t>M</t>
  </si>
  <si>
    <t>S</t>
  </si>
  <si>
    <t>O</t>
  </si>
  <si>
    <t>C</t>
  </si>
  <si>
    <t>FISICO</t>
  </si>
  <si>
    <t>DIGITAL</t>
  </si>
  <si>
    <t>F/E</t>
  </si>
  <si>
    <t>MT</t>
  </si>
  <si>
    <t>24.12</t>
  </si>
  <si>
    <t>24.19</t>
  </si>
  <si>
    <t>32.4</t>
  </si>
  <si>
    <t>MANUALES DE IMAGEN CORPORATIVA</t>
  </si>
  <si>
    <t>32.10</t>
  </si>
  <si>
    <t>MANUALES ESTRATÉGICOS DE COMUNICACIONES INTERNAS Y EXTERNAS</t>
  </si>
  <si>
    <t>34.8</t>
  </si>
  <si>
    <t>PLANES DE COMUNICACIONES</t>
  </si>
  <si>
    <t>PDF, .jpeg, WAVE, MOV</t>
  </si>
  <si>
    <t>2.21</t>
  </si>
  <si>
    <t>ACTAS DE SUBCOMITE SECTORIAL DE DEFENSA JURÍDICA DEL ESTADO DEL SECTOR ADMINISTRATIVO DE VIVIENDA, CIUDAD Y TERRITORIO</t>
  </si>
  <si>
    <t>Grupo de Acciones Constitucionales</t>
  </si>
  <si>
    <t>1.1</t>
  </si>
  <si>
    <t>ACCIONES CONSTITUCIONALES ACCIONES DE CUMPLIMIENTO</t>
  </si>
  <si>
    <t xml:space="preserve">WORD, EXCEL, PDF, MSG, AVI, MP4, JPEG, BMP
</t>
  </si>
  <si>
    <t>1.2</t>
  </si>
  <si>
    <t>ACCIONES CONSTITUCIONALES ACCIONES DE GRUPO</t>
  </si>
  <si>
    <t>1.3</t>
  </si>
  <si>
    <t>ACCIONES CONSTITUCIONALES ACCIONES DE INCONSTITUCIONALIDAD</t>
  </si>
  <si>
    <t>1.4</t>
  </si>
  <si>
    <t>ACCIONES CONSTITUCIONALES ACCIONES DE NULIDAD POR INCONSTITUCIONALIDAD</t>
  </si>
  <si>
    <t>1.5</t>
  </si>
  <si>
    <t>ACCIONES CONSTITUCIONALES ACCIONES DE TUTELA</t>
  </si>
  <si>
    <t>PDF, JPEG, BMP</t>
  </si>
  <si>
    <t>1.6</t>
  </si>
  <si>
    <t>ACCIONES CONSTITUCIONALES ACCIONES POPULARES</t>
  </si>
  <si>
    <t>10.1</t>
  </si>
  <si>
    <t>Grupo de Procesos Judiciales</t>
  </si>
  <si>
    <t>2.1</t>
  </si>
  <si>
    <t>ACTAS COMITÉ DE CONCILIACIÓN</t>
  </si>
  <si>
    <t>11.2</t>
  </si>
  <si>
    <t>CONCILIACIONES EXTRAJUDICIALES</t>
  </si>
  <si>
    <t>38.4</t>
  </si>
  <si>
    <t>PROCESOS DE ACCIÓN DE DOMINIO</t>
  </si>
  <si>
    <t>38.9</t>
  </si>
  <si>
    <t>PROCESOS DE COBRO COACTIVO</t>
  </si>
  <si>
    <t>38.10</t>
  </si>
  <si>
    <t>PROCESOS DE CONTROVERSIA CONTRACTUAL</t>
  </si>
  <si>
    <t>38.12</t>
  </si>
  <si>
    <t>PROCESOS DE EXPROPIACIÓN</t>
  </si>
  <si>
    <t>38.13</t>
  </si>
  <si>
    <t>PROCESOS DE LLAMAMIENTO DE GARANTÍAS</t>
  </si>
  <si>
    <t>38.14</t>
  </si>
  <si>
    <t>PROCESOS DE NULIDAD SIMPLE</t>
  </si>
  <si>
    <t>38.15</t>
  </si>
  <si>
    <t>PROCESOS DE NULIDAD Y RESTABLECIMIENTO DEL DERECHO</t>
  </si>
  <si>
    <t>38.16</t>
  </si>
  <si>
    <t>PROCESOS DE PERTENENCIA</t>
  </si>
  <si>
    <t>38.18</t>
  </si>
  <si>
    <t>PROCESOS DE REPARACIÓN DIRECTA</t>
  </si>
  <si>
    <t>38.19</t>
  </si>
  <si>
    <t>PROCESOS DE RESTITUCIÓN DE TIERRA</t>
  </si>
  <si>
    <t>38.23</t>
  </si>
  <si>
    <t>PROCESOS EJECUTIVOS</t>
  </si>
  <si>
    <t>38.24</t>
  </si>
  <si>
    <t>PROCESOS EJECUTIVOS CONEXOS</t>
  </si>
  <si>
    <t>38.25</t>
  </si>
  <si>
    <t>PROCESOS EJECUTIVOS HIPOTECARIOS</t>
  </si>
  <si>
    <t>38.26</t>
  </si>
  <si>
    <t>PROCESOS EJECUTIVOS SINGULARES</t>
  </si>
  <si>
    <t>38.27</t>
  </si>
  <si>
    <t>PROCESOS JUDICIALES ACCIÓN RESOLUTORIA</t>
  </si>
  <si>
    <t>38.28</t>
  </si>
  <si>
    <t>PROCESOS JUDICIALES INDEMNIZACIÓN POR RESPONSABILIDAD CIVIL</t>
  </si>
  <si>
    <t>38.29</t>
  </si>
  <si>
    <t>PROCESOS JUDICIALES PRESCRIPCIÓN OBLIGACIÓN HIPOTECARIA</t>
  </si>
  <si>
    <t>38.30</t>
  </si>
  <si>
    <t>PROCESOS JUDICIALES SIMULACIÓN</t>
  </si>
  <si>
    <t>38.31</t>
  </si>
  <si>
    <t>PROCESOS LABORALES ORDINARIOS</t>
  </si>
  <si>
    <t>38.32</t>
  </si>
  <si>
    <t>PROCESOS ORDINARIOS CIVILES</t>
  </si>
  <si>
    <t>38.33</t>
  </si>
  <si>
    <t>PROCESOS ORDINARIOS LABORALES</t>
  </si>
  <si>
    <t>38.34</t>
  </si>
  <si>
    <t>PROCESOS PENALES</t>
  </si>
  <si>
    <t>2.8</t>
  </si>
  <si>
    <t>.msg, .pdf, .pdf</t>
  </si>
  <si>
    <t>2.14</t>
  </si>
  <si>
    <t>ACTAS DE COMITÉ SECTORIAL DE AUDITORÍA EN EL SECTOR ADMINISTRATIVO DE VIVIENDA, CIUDAD Y TERRITORIO Y LA RED ANTICORRUPCIÓN SECTORIAL</t>
  </si>
  <si>
    <t>e-mail, .pdf, .xls</t>
  </si>
  <si>
    <t>.pdf, msg</t>
  </si>
  <si>
    <t>24.1</t>
  </si>
  <si>
    <t>.msg, .pdf</t>
  </si>
  <si>
    <t>24.18</t>
  </si>
  <si>
    <t>INFORMES DE RENDICIÓN DE CUENTA FISCAL</t>
  </si>
  <si>
    <t>24.22</t>
  </si>
  <si>
    <t>INFORMES EJECUTIVOS EVALUACION AL SISTEMA DE CONTROL INTERNO</t>
  </si>
  <si>
    <t xml:space="preserve">.pdf, .xls
</t>
  </si>
  <si>
    <t>34.3</t>
  </si>
  <si>
    <t>.xls, msg, .pdf, .pdf</t>
  </si>
  <si>
    <t>34.12</t>
  </si>
  <si>
    <t>PLANES DE MEJORAMIENTO INSTITUCIONAL</t>
  </si>
  <si>
    <t>.pdf, .xls, .pdf</t>
  </si>
  <si>
    <t>2.2</t>
  </si>
  <si>
    <t>2.3</t>
  </si>
  <si>
    <t>2.12</t>
  </si>
  <si>
    <t>24.3</t>
  </si>
  <si>
    <t>INFORMES A OTRAS ENTIDADES</t>
  </si>
  <si>
    <t>24.14</t>
  </si>
  <si>
    <t>INFORMES DE GESTIÓN INSTITUCIONAL</t>
  </si>
  <si>
    <t>2.19</t>
  </si>
  <si>
    <t>ACTAS DE ÓRGANO COLEGIADO DE ADMINISTRACIÓN Y DECISIÓN - OCAD</t>
  </si>
  <si>
    <t>3.1</t>
  </si>
  <si>
    <t>ACUERDOS ÓRGANO COLEGIADO DE ADMINISTRACIÓN Y DECISIÓN - OCAD</t>
  </si>
  <si>
    <t>42.5</t>
  </si>
  <si>
    <t>PROYECTOS DE INVERSIÓN</t>
  </si>
  <si>
    <t>34.1</t>
  </si>
  <si>
    <t>34.6</t>
  </si>
  <si>
    <t>34.22</t>
  </si>
  <si>
    <t>34.23</t>
  </si>
  <si>
    <t>REPORTE DE AVANCE A LA GESTIÓN –  CONSEJO NACIONAL DE POLÍTICA ECONÓMICA Y SOCIAL (CONPES)</t>
  </si>
  <si>
    <t xml:space="preserve">REPORTE DE AVANCE A LA GESTIÓN –  SISTEMA DE INFORMACIÓN Y GESTIÓN PARA LA GOBERNABILIDAD DEMOCRÁTICA (SIGOB)
</t>
  </si>
  <si>
    <t>REPORTE DE AVANCE A LA GESTIÓN –  SISTEMA INTEGRADO DE INFORMACIÓN PARA EL POSCONFLICTO (SIIPO)</t>
  </si>
  <si>
    <t>REPORTE DE AVANCE A LA GESTIÓN –  SISTEMA NACIONAL DE EVALUACIÓN DE GESTIÓN Y RESULTADOS (SINERGIA)</t>
  </si>
  <si>
    <t>24.5</t>
  </si>
  <si>
    <t>24.8</t>
  </si>
  <si>
    <t>INFORMES DE AUDITORÍA AL SISTEMA INTEGRADO DE GESTIÓN</t>
  </si>
  <si>
    <t>24.13</t>
  </si>
  <si>
    <t>INFORMES DE GESTIÓN DE INDICADORES</t>
  </si>
  <si>
    <t>24.26</t>
  </si>
  <si>
    <t xml:space="preserve">INFORMES DE SEGUIMIENTO AL MODELO INTEGRADO DE PLANEACIÓN Y CONTROL - MIPG </t>
  </si>
  <si>
    <t>32.7</t>
  </si>
  <si>
    <t>36.2</t>
  </si>
  <si>
    <t>2.10</t>
  </si>
  <si>
    <t>ACTAS DE COMITÉ DE GOBIERNO EN LÍNEA</t>
  </si>
  <si>
    <t>7.2</t>
  </si>
  <si>
    <t>CIRCULARES INFORMATIVAS</t>
  </si>
  <si>
    <t>28.1</t>
  </si>
  <si>
    <t>INVENTARIOS DE ACTIVOS DE INFORMACIÓN</t>
  </si>
  <si>
    <t>32.3</t>
  </si>
  <si>
    <t xml:space="preserve">MANUALES DE GOBIERNO EN LÍNEA </t>
  </si>
  <si>
    <t>34.10</t>
  </si>
  <si>
    <t>PLANES DE CONTINGENCIA DE LA INFORMACIÓN</t>
  </si>
  <si>
    <t>34.15</t>
  </si>
  <si>
    <t>PLANES DE SEGURIDAD DE LA INFORMACIÓN</t>
  </si>
  <si>
    <t>34.19</t>
  </si>
  <si>
    <t xml:space="preserve">PLANES ESTRATÉGICOS DE LAS TECNOLOGÍAS DE LA INFORMACIÓN </t>
  </si>
  <si>
    <t>36.1</t>
  </si>
  <si>
    <t>POLÍTICAS DE GESTIÓN DE LA INFORMACIÓN</t>
  </si>
  <si>
    <t>36.3</t>
  </si>
  <si>
    <t>POLÍTICAS DE LA TECNOLOGÍA DE LA INFORMACIÓN Y DE LA COMUNICACIÓN</t>
  </si>
  <si>
    <t>Grupo de Apoyo Tecnológico</t>
  </si>
  <si>
    <t>24.15</t>
  </si>
  <si>
    <t>INFORMES DE MANTENIMIENTO Y SOPORTE TÉCNICO</t>
  </si>
  <si>
    <t>40.13</t>
  </si>
  <si>
    <t>PROGRAMAS DE CONSERVACIÓN DE BACK UPS</t>
  </si>
  <si>
    <t>42.15</t>
  </si>
  <si>
    <t>PROYECTOS TECNOLÓGICOS INFORMÁTICOS</t>
  </si>
  <si>
    <t>10.2</t>
  </si>
  <si>
    <t>CONCEPTOS TÉCNICOS</t>
  </si>
  <si>
    <t>40.18</t>
  </si>
  <si>
    <t>PROGRAMAS DE SUBSIDIO FONDO NACIONAL DEL AHORRO</t>
  </si>
  <si>
    <t>40.19</t>
  </si>
  <si>
    <t>PROGRAMAS DE SUBSIDIO VIVIENDA FAMILIAR CAJA DE COMPENSACIÓN FAMILIAR</t>
  </si>
  <si>
    <t>42.9</t>
  </si>
  <si>
    <t>PROYECTOS DE SUBSIDIO VIVIENDA INTERÉS SOCIAL</t>
  </si>
  <si>
    <t>24.2</t>
  </si>
  <si>
    <t>INFORMES A IMPLEMENTACIÓN DE LOS PROGRAMAS PARA EL DESARROLLO DE LA POLÍTICA DE VIVIENDA</t>
  </si>
  <si>
    <t>42.10</t>
  </si>
  <si>
    <t>PROYECTOS INTEGRALES DE DESARROLLO URBANO</t>
  </si>
  <si>
    <t>42.11</t>
  </si>
  <si>
    <t>PROYECTOS MACROPROYECTOS DE INTERÉS SOCIAL DE PRIMERA GENERACIÓN</t>
  </si>
  <si>
    <t>42.12</t>
  </si>
  <si>
    <t>PROYECTOS MACROPROYECTOS DE INTERÉS SOCIAL DE SEGUNDA GENERACIÓN</t>
  </si>
  <si>
    <t>42.13</t>
  </si>
  <si>
    <t>Subdirección de Asistencia Tecnica y Operaciones Urbanas Integrales</t>
  </si>
  <si>
    <t>24.6</t>
  </si>
  <si>
    <t>INFORMES DE ASISTENCIA TÉCNICA</t>
  </si>
  <si>
    <t>42.3</t>
  </si>
  <si>
    <t>PROYECTOS DE EQUIPAMIENTOS</t>
  </si>
  <si>
    <t>42.6</t>
  </si>
  <si>
    <t>PROYECTOS DE MEJORAMIENTO INTEGRAL DE BARRIOS</t>
  </si>
  <si>
    <t>42.8</t>
  </si>
  <si>
    <t>PROYECTOS DE RENOVACIÓN URBANA</t>
  </si>
  <si>
    <t>42.14</t>
  </si>
  <si>
    <t xml:space="preserve">PROYECTOS TASA COMPENSADA </t>
  </si>
  <si>
    <t>19.2</t>
  </si>
  <si>
    <t>ESTUDIOS PARA LA VIABILIDAD DE CURADORES URBANOS</t>
  </si>
  <si>
    <t>24.11</t>
  </si>
  <si>
    <t>INFORMES DE FUNCIONAMIENTO CURADURÍAS URBANAS</t>
  </si>
  <si>
    <t>41.1</t>
  </si>
  <si>
    <t>PROGRAMAS DE VIVIENDA DE INTERES PRIORITARIO PARA AHORRADORES VIPA</t>
  </si>
  <si>
    <t>41.2</t>
  </si>
  <si>
    <t>PROGRAMAS DE VIVIENDA GRATUITA PVG 1</t>
  </si>
  <si>
    <t>41.3</t>
  </si>
  <si>
    <t>41.4</t>
  </si>
  <si>
    <t>PROGRAMAS DE VIVIENDA NUEVAS ADMINISTRACIONES</t>
  </si>
  <si>
    <t>41.5</t>
  </si>
  <si>
    <t>PROGRAMAS FENOMENO  DE LA NIÑA</t>
  </si>
  <si>
    <t>41.6</t>
  </si>
  <si>
    <t>PROGRAMAS PROMOCIÓN DE OFERTA Y DEMANDA DE DESPLAZADOS</t>
  </si>
  <si>
    <t>41.7</t>
  </si>
  <si>
    <t>PROGRAMAS VIVIENDA SALUDABLE</t>
  </si>
  <si>
    <t>42.1</t>
  </si>
  <si>
    <t>xlsx</t>
  </si>
  <si>
    <t>15.1</t>
  </si>
  <si>
    <t>CONVOCATORIAS PARA BOLSAS DE AHORRO VOLUNTARIO</t>
  </si>
  <si>
    <t>15.2</t>
  </si>
  <si>
    <t>CONVOCATORIAS PARA BOLSAS DE ATENTADOS TERRORISTAS</t>
  </si>
  <si>
    <t>15.3</t>
  </si>
  <si>
    <t>CONVOCATORIAS PARA BOLSAS DE CONCEJALES</t>
  </si>
  <si>
    <t>15.4</t>
  </si>
  <si>
    <t>CONVOCATORIAS PARA BOLSAS DE DESASTRES NATURALES</t>
  </si>
  <si>
    <t>15.5</t>
  </si>
  <si>
    <t>15.6</t>
  </si>
  <si>
    <t>CONVOCATORIAS PARA BOLSAS DE ESFUERZO DEPARTAMENTAL</t>
  </si>
  <si>
    <t>15.7</t>
  </si>
  <si>
    <t>CONVOCATORIAS PARA BOLSAS DE ESFUERZO TERRITORIAL NACIONAL</t>
  </si>
  <si>
    <t>15.8</t>
  </si>
  <si>
    <t>CONVOCATORIAS PARA BOLSAS DE MACROPROYECTOS</t>
  </si>
  <si>
    <t>15.9</t>
  </si>
  <si>
    <t>15.10</t>
  </si>
  <si>
    <t>CONVOCATORIAS PARA BOLSAS DE RECUPERADORES DE RESIDUOS SOLIDOS</t>
  </si>
  <si>
    <t>38.1</t>
  </si>
  <si>
    <t>38.2</t>
  </si>
  <si>
    <t>38.6</t>
  </si>
  <si>
    <t>38.7</t>
  </si>
  <si>
    <t>38.8</t>
  </si>
  <si>
    <t>38.11</t>
  </si>
  <si>
    <t>PROCESOS DE ENAJENACIÓN DE VIVIENDA</t>
  </si>
  <si>
    <t>40.20</t>
  </si>
  <si>
    <t>38.35</t>
  </si>
  <si>
    <t>PROCESOS DE ACOMPAÑAMIENTO SOCIAL</t>
  </si>
  <si>
    <t>38.37</t>
  </si>
  <si>
    <t>38.38</t>
  </si>
  <si>
    <t>PROCESOS DE TRANSFERENCIA DE PREDIOS</t>
  </si>
  <si>
    <t>36.5</t>
  </si>
  <si>
    <t>POLÍTICAS HABITACIONALES</t>
  </si>
  <si>
    <t>39.1</t>
  </si>
  <si>
    <t>39.2</t>
  </si>
  <si>
    <t>39.3</t>
  </si>
  <si>
    <t>39.5</t>
  </si>
  <si>
    <t>39.6</t>
  </si>
  <si>
    <t>40.22</t>
  </si>
  <si>
    <t>INFORME A ENTES DE CONTROL</t>
  </si>
  <si>
    <t>34.28</t>
  </si>
  <si>
    <t>PLANES NACIONALES DE CONSTRUCCIONES Y MEJORAMIENTO DE VIVIENDA DE INTERÉS SOCIAL RURAL</t>
  </si>
  <si>
    <t>38.36</t>
  </si>
  <si>
    <t>24.27</t>
  </si>
  <si>
    <t xml:space="preserve">INFORMES MONITOREO Y EVALUACIÓN DE POLÍTICA </t>
  </si>
  <si>
    <t>24.28</t>
  </si>
  <si>
    <t>INFORMES PROGRAMAS Y PROYECTOS</t>
  </si>
  <si>
    <t>Despacho del Viceministro de Agua y Saneamiento Básico</t>
  </si>
  <si>
    <t>CIRCULARES DISPOSITIVAS</t>
  </si>
  <si>
    <t>Grupo de Política Sectorial</t>
  </si>
  <si>
    <t>19.1</t>
  </si>
  <si>
    <t>ESTUDIOS DE POLÍTICA EN AGUA Y SANEAMIENTO BÁSICO</t>
  </si>
  <si>
    <t>49.01</t>
  </si>
  <si>
    <t>REGLAMENTOS REGULACIÓN DE AGUA POTABLE Y SANEAMIENTO BÁSICO RAS</t>
  </si>
  <si>
    <t>24.16</t>
  </si>
  <si>
    <t>INFORMES DE PARTICIPACIÓN CIUDADANA</t>
  </si>
  <si>
    <t>24.21</t>
  </si>
  <si>
    <t>INFORMES DEL SISTEMA GENERAL DE PARTICIPACIÓN DE AGUA POTABLE Y SANEAMIENTO BÁSICO</t>
  </si>
  <si>
    <t>24.29</t>
  </si>
  <si>
    <t>INFORMES DE VISITA TÉCNICAS DE MONITOREO</t>
  </si>
  <si>
    <t>40.11</t>
  </si>
  <si>
    <t>PROGRAMAS DE CAPACITACIÓN SISTEMA GENERAL DE PARTICIPACIÓN</t>
  </si>
  <si>
    <t>42.7</t>
  </si>
  <si>
    <t>PROYECTOS DE PARTICIPACIÓN DE AGUA POTABLE Y SANEAMIENTO BÁSICO</t>
  </si>
  <si>
    <t>24.7</t>
  </si>
  <si>
    <t>INFORMES DE ASISTENCIA TÉCNICA A PROGRAMAS DE GESTIÓN DEL RIESGO</t>
  </si>
  <si>
    <t>34.26</t>
  </si>
  <si>
    <t>PLANES INTEGRALES DE GESTIÓN DEL CAMBIO CLIMÁTICO SECTORIAL</t>
  </si>
  <si>
    <t>40.17</t>
  </si>
  <si>
    <t>PROGRAMAS DE SANEAMIENTO Y MANEJO DE VERTIMIENTOS Y CUENCAS HIDROGRÁFICAS CONTAMINADAS (SAVER)</t>
  </si>
  <si>
    <t>Dirección de Infraestructura y Desarrollo Empresarial</t>
  </si>
  <si>
    <t>24.4</t>
  </si>
  <si>
    <t>INFORMES AL PLAN NACIONAL DE DESARROLLO</t>
  </si>
  <si>
    <t>34.18</t>
  </si>
  <si>
    <t>PLANES DEPARTAMENTALES DE AGUA Y SANEAMIENTO BÁSICO</t>
  </si>
  <si>
    <t>40.6</t>
  </si>
  <si>
    <t>PROGRAMAS CONEXIONES INTRADOMICILIARIOS ACUEDUCTO Y ALCANTARILLADO</t>
  </si>
  <si>
    <t>40.14</t>
  </si>
  <si>
    <t>PROGRAMAS DE COOPERACIÓN INTERNACIONAL</t>
  </si>
  <si>
    <t>38.20</t>
  </si>
  <si>
    <t>PROCESOS DE SOLICITUDES DE GIRO DIRECTO</t>
  </si>
  <si>
    <t>38.21</t>
  </si>
  <si>
    <t>PROCESOS DE SOLICITUDES DE REGISTRO CUENTAS MAESTRAS</t>
  </si>
  <si>
    <t>2.15</t>
  </si>
  <si>
    <t>ACTAS DE COMITÉ TÉCNICO DE PROYECTOS</t>
  </si>
  <si>
    <t>42.4</t>
  </si>
  <si>
    <t>PROYECTOS DE INFRAESTRUCTURA</t>
  </si>
  <si>
    <t>Grupo de Evaluación y Proyectos</t>
  </si>
  <si>
    <t>42.2</t>
  </si>
  <si>
    <t>PROYECTOS DE AGUA POTABLE Y SANEAMIENTO BÁSICO</t>
  </si>
  <si>
    <t>Secretaria General</t>
  </si>
  <si>
    <t>2.11</t>
  </si>
  <si>
    <t>ACTAS DE COMITÉ DEL CONSEJO DE LA MEDALLA</t>
  </si>
  <si>
    <t>2.18</t>
  </si>
  <si>
    <t xml:space="preserve">ACTAS DE NEGOCIACIÓN SINDICAL </t>
  </si>
  <si>
    <t>3.2</t>
  </si>
  <si>
    <t>DECRETOS</t>
  </si>
  <si>
    <t>3.3</t>
  </si>
  <si>
    <t>RESOLUCIONES</t>
  </si>
  <si>
    <t>7.1</t>
  </si>
  <si>
    <t>26.3</t>
  </si>
  <si>
    <t>LIBROS RADICADORES DE RESOLUCIONES</t>
  </si>
  <si>
    <t>38.22</t>
  </si>
  <si>
    <t>2.4</t>
  </si>
  <si>
    <t>2.7</t>
  </si>
  <si>
    <t>ACTAS DE COMITÉ DE CONVIVENCIA LABORAL</t>
  </si>
  <si>
    <t>2.9</t>
  </si>
  <si>
    <t>ACTAS DE COMITÉ DE ÉTICA</t>
  </si>
  <si>
    <t>2.13</t>
  </si>
  <si>
    <t>ACTAS DE COMITÉ PARITARIO DE SEGURIDAD Y SALUD EN EL TRABAJO - COPASST</t>
  </si>
  <si>
    <t>24.23</t>
  </si>
  <si>
    <t>INFORMES ESTADÍSTICOS DE INCIDENTES, ACCIDENTES DE TRABAJO, ENFERMEDAD LABORAL Y AUSENTISMO</t>
  </si>
  <si>
    <t>26.2</t>
  </si>
  <si>
    <t>LIBROS RADICADORES DE ACTAS DE POSESIÓN</t>
  </si>
  <si>
    <t>32.9</t>
  </si>
  <si>
    <t>NÓMINAS</t>
  </si>
  <si>
    <t>34.4</t>
  </si>
  <si>
    <t xml:space="preserve">PLANES ANUALES DE EMPLEOS VACANTES </t>
  </si>
  <si>
    <t xml:space="preserve">   </t>
  </si>
  <si>
    <t>34.5</t>
  </si>
  <si>
    <t xml:space="preserve">PLANES ANUALES DE INCENTIVOS INSTITUCIONALES </t>
  </si>
  <si>
    <t>34.7</t>
  </si>
  <si>
    <t xml:space="preserve">PLANES DE BIENESTAR SOCIAL </t>
  </si>
  <si>
    <t>34.14</t>
  </si>
  <si>
    <t xml:space="preserve">PLANES DE PREVISIÓN DE RECURSOS HUMANOS </t>
  </si>
  <si>
    <t>34.16</t>
  </si>
  <si>
    <t>PLANES DE TRABAJO ANUAL  DEL SISTEMA DE GESTIÓN DE SEGURIDAD Y SALUD EN EL TRABAJO</t>
  </si>
  <si>
    <t>34.21</t>
  </si>
  <si>
    <t>34.24</t>
  </si>
  <si>
    <t>PLANES INSTITUCIONALES DE CAPACITACIÓN - PIC</t>
  </si>
  <si>
    <t>36.4</t>
  </si>
  <si>
    <t>POLÍTICAS DE SEGURIDAD Y SALUD EN EL TRABAJO</t>
  </si>
  <si>
    <t>40.1</t>
  </si>
  <si>
    <t>PROGRAMAS DE ESTÍMULOS E INCENTIVOS</t>
  </si>
  <si>
    <t>40.2</t>
  </si>
  <si>
    <t>PROGRAMAS DE INDUCCIÓN</t>
  </si>
  <si>
    <t>40.3</t>
  </si>
  <si>
    <t>PROGRAMAS DE RE-INDUCCIÓN</t>
  </si>
  <si>
    <t>40.9</t>
  </si>
  <si>
    <t>PROGRAMAS DE BIENESTAR SOCIAL</t>
  </si>
  <si>
    <t>40.21</t>
  </si>
  <si>
    <t>PROGRAMAS DEL SISTEMA DE GESTIÓN DE SEGURIDAD Y SALUD EN EL TRABAJO</t>
  </si>
  <si>
    <t>40.23</t>
  </si>
  <si>
    <t>PROGRAMAS PREVENTIVOS Y DE SALUD EN EL TRABAJO</t>
  </si>
  <si>
    <t>24.20</t>
  </si>
  <si>
    <t>INFORMES DE SEGUIMIENTO EJECUCIÓN PRESUPUESTAL</t>
  </si>
  <si>
    <t>2.16</t>
  </si>
  <si>
    <t>ACTAS DE COMITÉ TECNICO DE SOSTENIBILIDAD CONTABLE</t>
  </si>
  <si>
    <t>8.1</t>
  </si>
  <si>
    <t xml:space="preserve">COMPROBANTES CONTABLES DE EGRESO </t>
  </si>
  <si>
    <t>8.2</t>
  </si>
  <si>
    <t xml:space="preserve">COMPROBANTES CONTABLES DE INGRESO </t>
  </si>
  <si>
    <t>11.1</t>
  </si>
  <si>
    <t>CONCILIACIONES BANCARIAS</t>
  </si>
  <si>
    <t>18.1</t>
  </si>
  <si>
    <t xml:space="preserve">ESTADOS FINANCIEROS DE PROPÓSITO ESPECIAL </t>
  </si>
  <si>
    <t>18.2</t>
  </si>
  <si>
    <t>24.24</t>
  </si>
  <si>
    <t>XLM</t>
  </si>
  <si>
    <t>24.25</t>
  </si>
  <si>
    <t>INFORMES FINANCIEROS</t>
  </si>
  <si>
    <t>LIBROS CONTABLES AUXILIARES</t>
  </si>
  <si>
    <t xml:space="preserve">NATIVO </t>
  </si>
  <si>
    <t>30.1</t>
  </si>
  <si>
    <t xml:space="preserve">LIBROS DIARIOS </t>
  </si>
  <si>
    <t>30.2</t>
  </si>
  <si>
    <t>LIBROS MAYORES</t>
  </si>
  <si>
    <t>30.3</t>
  </si>
  <si>
    <t>LIBROS SALDOS Y MOVIMIENTOS</t>
  </si>
  <si>
    <t>31.1</t>
  </si>
  <si>
    <t>LIBROS DE VIGENCIAS FUTURAS</t>
  </si>
  <si>
    <t>5.1</t>
  </si>
  <si>
    <t>BOLETINES DE DEUDORES MOROSOS DEL ESTADO</t>
  </si>
  <si>
    <t>5.2</t>
  </si>
  <si>
    <t>16.1</t>
  </si>
  <si>
    <t xml:space="preserve">DECLARACIONES DE GRAVAMEN A LOS MOVIMIENTOS FINANCIEROS </t>
  </si>
  <si>
    <t>16.2</t>
  </si>
  <si>
    <t>DECLARACIONES DE IMPUESTO SOBRE LAS VENTAS – IVA</t>
  </si>
  <si>
    <t>16.3</t>
  </si>
  <si>
    <t xml:space="preserve">DECLARACIONES DE RENTA Y COMPLEMENTARIOS </t>
  </si>
  <si>
    <t>16.4</t>
  </si>
  <si>
    <t xml:space="preserve">DECLARACIONES DE RETENCIONES EN LA FUENTE </t>
  </si>
  <si>
    <t>16.5</t>
  </si>
  <si>
    <t xml:space="preserve">DECLARACIONES DEL IMPUESTO AL PATRIMONIO </t>
  </si>
  <si>
    <t>40.4</t>
  </si>
  <si>
    <t>PROGRAMAS ANUALES MENSUALIZADOS DE CAJA PAC</t>
  </si>
  <si>
    <t>2.20</t>
  </si>
  <si>
    <t>ACTAS DE SEGURIDAD VIAL</t>
  </si>
  <si>
    <t>HISTORIALES DE BIENES INMUEBLES</t>
  </si>
  <si>
    <t>34.20</t>
  </si>
  <si>
    <t>PLANES ESTRATÉGICOS DE SEGURIDAD VIAL</t>
  </si>
  <si>
    <t>REGISTROS DE OPERACIONES DE CAJA MENOR</t>
  </si>
  <si>
    <t>2.17</t>
  </si>
  <si>
    <t>12.1</t>
  </si>
  <si>
    <t>CONSECUTIVOS DE COMUNICACIONES OFICIALES ENVIADAS</t>
  </si>
  <si>
    <t>12.2</t>
  </si>
  <si>
    <t>CONSECUTIVOS DE COMUNICACIONES OFICIALES RECIBIDAS</t>
  </si>
  <si>
    <t>24.10</t>
  </si>
  <si>
    <t>24.17</t>
  </si>
  <si>
    <t>25.1</t>
  </si>
  <si>
    <t>BANCOS TERMINOLÓGICOS DE SERIES Y SUBSERIES DOCUMENTALES</t>
  </si>
  <si>
    <t>25.2</t>
  </si>
  <si>
    <t>CUADROS DE CLASIFICACIÓN DOCUMENTAL</t>
  </si>
  <si>
    <t>25.3</t>
  </si>
  <si>
    <t>25.4</t>
  </si>
  <si>
    <t>PLANES INSTITUCIONALES DE ARCHIVOS</t>
  </si>
  <si>
    <t>25.5</t>
  </si>
  <si>
    <t>25.6</t>
  </si>
  <si>
    <t>TABLAS DE CONTROL DE ACCESO</t>
  </si>
  <si>
    <t>25.7</t>
  </si>
  <si>
    <t>25.8</t>
  </si>
  <si>
    <t>TABLAS DE VALORACIÓN DOCUMENTAL</t>
  </si>
  <si>
    <t>26.1</t>
  </si>
  <si>
    <t>INSTRUMENTOS DE CONTROL DE COMUNICACIONES OFICIALES</t>
  </si>
  <si>
    <t>34.9</t>
  </si>
  <si>
    <t>PLANES DE CONSERVACIÓN DOCUMENTAL</t>
  </si>
  <si>
    <t>34.13</t>
  </si>
  <si>
    <t>PLANES DE PRESERVACIÓN DIGITAL A LARGO PLAZO</t>
  </si>
  <si>
    <t>34.25</t>
  </si>
  <si>
    <t>PLANES INSTITUCIONALES PARA LA PREVENCIÓN Y ATENCIÓN DE DESASTRES</t>
  </si>
  <si>
    <t>35.1</t>
  </si>
  <si>
    <t>35.2</t>
  </si>
  <si>
    <t>2.6</t>
  </si>
  <si>
    <t>13.1</t>
  </si>
  <si>
    <t>CONTRATOS DE COMODATO</t>
  </si>
  <si>
    <t>13.2</t>
  </si>
  <si>
    <t>CONTRATOS DE COMPRAVENTA</t>
  </si>
  <si>
    <t>13.3</t>
  </si>
  <si>
    <t>CONTRATOS DE CONSULTORÍA</t>
  </si>
  <si>
    <t>13.4</t>
  </si>
  <si>
    <t xml:space="preserve">CONTRATOS DE INTERVENTORÍA </t>
  </si>
  <si>
    <t>13.5</t>
  </si>
  <si>
    <t>CONTRATOS DE OBRA</t>
  </si>
  <si>
    <t>13.6</t>
  </si>
  <si>
    <t>CONTRATOS DE PRESTACIÓN DE SERVICIOS</t>
  </si>
  <si>
    <t>13.7</t>
  </si>
  <si>
    <t xml:space="preserve">CONTRATOS DE SEGUROS </t>
  </si>
  <si>
    <t>13.8</t>
  </si>
  <si>
    <t>CONTRATOS DE SUMINISTROS</t>
  </si>
  <si>
    <t>13.9</t>
  </si>
  <si>
    <t>CONTRATOS INTERADMINISTRATIVOS</t>
  </si>
  <si>
    <t>13.10</t>
  </si>
  <si>
    <t>CONTRATOS POR ORDEN DE COMPRA</t>
  </si>
  <si>
    <t>14.1</t>
  </si>
  <si>
    <t>CONVENIOS DE APOYO FINANCIERO</t>
  </si>
  <si>
    <t>14.2</t>
  </si>
  <si>
    <t>32.2</t>
  </si>
  <si>
    <t>MANUALES DE CONTRATACIÓN</t>
  </si>
  <si>
    <t>32.5</t>
  </si>
  <si>
    <t>MANUALES DE INTERVENTORÍA</t>
  </si>
  <si>
    <t>38.3</t>
  </si>
  <si>
    <t>PROCESOS CONTRACTUALES DECLARADOS DESIERTOS</t>
  </si>
  <si>
    <t>2.5</t>
  </si>
  <si>
    <t>ACTAS DE COMITÉ DE COMERCIALIZACIÓN DE BIENES MUEBLES</t>
  </si>
  <si>
    <t>9.1</t>
  </si>
  <si>
    <t>9.2</t>
  </si>
  <si>
    <t>COMPROBANTES DE EGRESO DE BIENES DE ALMACÉN</t>
  </si>
  <si>
    <t>9.3</t>
  </si>
  <si>
    <t>COMPROBANTES DE INGRESO DE BIENES DE ALMACÉN</t>
  </si>
  <si>
    <t>HISTORIALES DE MAQUINARIA Y EQUIPOS</t>
  </si>
  <si>
    <t>HISTORIALES DE VEHÍCULOS</t>
  </si>
  <si>
    <t>24.9</t>
  </si>
  <si>
    <t>28.2</t>
  </si>
  <si>
    <t>INVENTARIOS DE BIENES DEVOLUTIVOS</t>
  </si>
  <si>
    <t>28.3</t>
  </si>
  <si>
    <t>INVENTARIOS GENERALES DE BIENES MUEBLES E INMUEBLES</t>
  </si>
  <si>
    <t>32.1</t>
  </si>
  <si>
    <t>MANUALES  DE BUENAS PRÁCTICAS AMBIENTALES EN EL MINISTERIO DE VIVIENDA, CIUDAD Y TERRITORIO.</t>
  </si>
  <si>
    <t>34.2</t>
  </si>
  <si>
    <t>34.11</t>
  </si>
  <si>
    <t xml:space="preserve">PLANES DE MANTENIMIENTO DE MAQUINARIA Y EQUIPO </t>
  </si>
  <si>
    <t>34.17</t>
  </si>
  <si>
    <t>PLANES DEL SISTEMA DE GESTIÓN AMBIENTAL</t>
  </si>
  <si>
    <t>38.17</t>
  </si>
  <si>
    <t xml:space="preserve">PROCESOS DE RECLAMACIÓN SOBRE SINIESTROS </t>
  </si>
  <si>
    <t>40.15</t>
  </si>
  <si>
    <t xml:space="preserve">PROGRAMAS DE MANTENIMIENTO DE BIENES Y EQUIPOS </t>
  </si>
  <si>
    <t>dependencia3</t>
  </si>
  <si>
    <t>dependencia4</t>
  </si>
  <si>
    <t>dependencia6</t>
  </si>
  <si>
    <t>dependencia13</t>
  </si>
  <si>
    <t>dependencia14</t>
  </si>
  <si>
    <t>dependencia16</t>
  </si>
  <si>
    <t>dependencia28</t>
  </si>
  <si>
    <t>dependencia30</t>
  </si>
  <si>
    <t>dependencia32</t>
  </si>
  <si>
    <t>dependencia34</t>
  </si>
  <si>
    <t>dependencia36</t>
  </si>
  <si>
    <t>dependencia37</t>
  </si>
  <si>
    <t>dependencia38</t>
  </si>
  <si>
    <t>Subdirección de Asistencia Técnica y Operaciones urbanas Integrales</t>
  </si>
  <si>
    <t>dependencia49</t>
  </si>
  <si>
    <t>dependencia50</t>
  </si>
  <si>
    <t>M/D</t>
  </si>
  <si>
    <t>ATENCION LEGISLATIVA ESPECIALIZADA</t>
  </si>
  <si>
    <t>F</t>
  </si>
  <si>
    <t>19</t>
  </si>
  <si>
    <t>CONTROL POLITICO</t>
  </si>
  <si>
    <t>3</t>
  </si>
  <si>
    <t>8</t>
  </si>
  <si>
    <t>DISCURSOS</t>
  </si>
  <si>
    <t>INFORMES</t>
  </si>
  <si>
    <t>Informes a Entes de Control</t>
  </si>
  <si>
    <t>PROYECTOS</t>
  </si>
  <si>
    <t>Proyectos de Ley</t>
  </si>
  <si>
    <t xml:space="preserve">Grupo de Comunicaciones Estrategicas </t>
  </si>
  <si>
    <t>34</t>
  </si>
  <si>
    <r>
      <t>Informes de Gestión</t>
    </r>
    <r>
      <rPr>
        <sz val="9"/>
        <rFont val="Verdana"/>
        <family val="2"/>
      </rPr>
      <t xml:space="preserve">
</t>
    </r>
  </si>
  <si>
    <t>Informe de Seguimiento</t>
  </si>
  <si>
    <t>PUBLICACIONES</t>
  </si>
  <si>
    <t>D</t>
  </si>
  <si>
    <t>REGISTROS</t>
  </si>
  <si>
    <t>Registros Filmicos</t>
  </si>
  <si>
    <t>Registros Fotográficos</t>
  </si>
  <si>
    <t>Registros Ruedas de Prensa</t>
  </si>
  <si>
    <t>02</t>
  </si>
  <si>
    <t>ACTAS</t>
  </si>
  <si>
    <t>02.11</t>
  </si>
  <si>
    <t>Actas del Comité de Normalización de Cartera Minvivienda y Fonvivienda</t>
  </si>
  <si>
    <t>Grupo Conceptos</t>
  </si>
  <si>
    <t xml:space="preserve">CONCEPTOS </t>
  </si>
  <si>
    <t>18</t>
  </si>
  <si>
    <t>Grupo de Procesos judiciales</t>
  </si>
  <si>
    <t>01</t>
  </si>
  <si>
    <t xml:space="preserve">ACCIONES CONSTITUCIONALES </t>
  </si>
  <si>
    <t>01.01</t>
  </si>
  <si>
    <t xml:space="preserve">Acción de Control Inmediato de   legalidad </t>
  </si>
  <si>
    <t>01.02</t>
  </si>
  <si>
    <t>Acción de Inconstitucionalidad</t>
  </si>
  <si>
    <t>01.03</t>
  </si>
  <si>
    <t>Acción de Cumplimiento</t>
  </si>
  <si>
    <t>01.04</t>
  </si>
  <si>
    <t>Acción de Grupo</t>
  </si>
  <si>
    <t>01.05</t>
  </si>
  <si>
    <r>
      <t>Acción de Nulidad por Inconstitucionalidad</t>
    </r>
    <r>
      <rPr>
        <sz val="9"/>
        <color indexed="8"/>
        <rFont val="Verdana"/>
        <family val="2"/>
      </rPr>
      <t xml:space="preserve">
</t>
    </r>
  </si>
  <si>
    <t>01.06</t>
  </si>
  <si>
    <t>Acción Popular</t>
  </si>
  <si>
    <t>01.07</t>
  </si>
  <si>
    <t>Acción de Tutela</t>
  </si>
  <si>
    <t>02.03</t>
  </si>
  <si>
    <t>Actas Comité de Conciliación</t>
  </si>
  <si>
    <t>08</t>
  </si>
  <si>
    <t>CONCILIACIONES JUDICIALES</t>
  </si>
  <si>
    <t>08.01</t>
  </si>
  <si>
    <r>
      <t>Conciliaciones extrajudiciales</t>
    </r>
    <r>
      <rPr>
        <sz val="9"/>
        <rFont val="Verdana"/>
        <family val="2"/>
      </rPr>
      <t/>
    </r>
  </si>
  <si>
    <t>34.03</t>
  </si>
  <si>
    <t>48</t>
  </si>
  <si>
    <t xml:space="preserve">PROCESOS </t>
  </si>
  <si>
    <t>48.01</t>
  </si>
  <si>
    <t>Procesos de Cobro Coactivo</t>
  </si>
  <si>
    <t>48.02</t>
  </si>
  <si>
    <r>
      <t xml:space="preserve">Procesos de Expropiación </t>
    </r>
    <r>
      <rPr>
        <b/>
        <sz val="9"/>
        <rFont val="Verdana"/>
        <family val="2"/>
      </rPr>
      <t xml:space="preserve">
</t>
    </r>
  </si>
  <si>
    <t>48.04</t>
  </si>
  <si>
    <t xml:space="preserve">Procesos de Llamamiento de Garantías </t>
  </si>
  <si>
    <t>48.05</t>
  </si>
  <si>
    <t>Procesos de Pertenencia</t>
  </si>
  <si>
    <t>48.06</t>
  </si>
  <si>
    <t>Procesos Ejecutivos</t>
  </si>
  <si>
    <t>48.07</t>
  </si>
  <si>
    <t>Procesos Laborales Ordinarios</t>
  </si>
  <si>
    <t>48.09</t>
  </si>
  <si>
    <t>Procesos Penales</t>
  </si>
  <si>
    <t>Oficina  de Control Interno</t>
  </si>
  <si>
    <t>7120</t>
  </si>
  <si>
    <t>02.02</t>
  </si>
  <si>
    <t>Actas de Comité de Coordinación del Sistema de Control Interno</t>
  </si>
  <si>
    <t>3401</t>
  </si>
  <si>
    <t>Informe a Entes de Control</t>
  </si>
  <si>
    <t>Informe de Gestión</t>
  </si>
  <si>
    <t>34.07</t>
  </si>
  <si>
    <t xml:space="preserve">Informe de Rendición de la Cuenta Fiscal </t>
  </si>
  <si>
    <t>45</t>
  </si>
  <si>
    <t xml:space="preserve">PLANES </t>
  </si>
  <si>
    <t>45.02</t>
  </si>
  <si>
    <t>Plan de Auditoria</t>
  </si>
  <si>
    <t>45.07</t>
  </si>
  <si>
    <t>Plan de Mejoramiento</t>
  </si>
  <si>
    <t>Oficina  Asesora de Planeación</t>
  </si>
  <si>
    <t>7130</t>
  </si>
  <si>
    <t>02.09</t>
  </si>
  <si>
    <t>Actas Comité de Gerencia</t>
  </si>
  <si>
    <t>02.15</t>
  </si>
  <si>
    <t>Actas del Comité Institucional de Desarrollo Administrativo del Sector Vivienda Ciudad y Territorio</t>
  </si>
  <si>
    <t>34.01</t>
  </si>
  <si>
    <t>40</t>
  </si>
  <si>
    <t>MANUALES</t>
  </si>
  <si>
    <t>40.01</t>
  </si>
  <si>
    <t>Manual de Calidad</t>
  </si>
  <si>
    <t>40.03</t>
  </si>
  <si>
    <t xml:space="preserve">Manual de Procesos y Procedimientos </t>
  </si>
  <si>
    <t>59</t>
  </si>
  <si>
    <t>SISTEMA INTEGRADO DE GESTION</t>
  </si>
  <si>
    <t>Grupo de Gestión de Recursos y Presupuesto</t>
  </si>
  <si>
    <t>03</t>
  </si>
  <si>
    <t>ANTEPROYECTO DE PRESUPUESTO</t>
  </si>
  <si>
    <t>51</t>
  </si>
  <si>
    <t>51.02</t>
  </si>
  <si>
    <t>Proyecto de Cooperación de Abastecimiento de Agua y Saneamiento para Zonas Rurales de Colombia</t>
  </si>
  <si>
    <t>51.03</t>
  </si>
  <si>
    <t>Proyecto de Cooperación de Renovación urbana del Centro de Administración Distrital - CAD</t>
  </si>
  <si>
    <t>51.05</t>
  </si>
  <si>
    <t>Proyecto de Inversión de Abastecimiento de Agua y Manejo de Aguas Residuales en Zonas Rurales</t>
  </si>
  <si>
    <t>51.06</t>
  </si>
  <si>
    <r>
      <t xml:space="preserve">Proyecto de Inversión de Apoyo para el Sector de Agua Potable y Saneamiento Básico </t>
    </r>
    <r>
      <rPr>
        <b/>
        <sz val="9"/>
        <rFont val="Verdana"/>
        <family val="2"/>
      </rPr>
      <t xml:space="preserve">
</t>
    </r>
  </si>
  <si>
    <t>51.07</t>
  </si>
  <si>
    <t>Proyecto de Inversión de  Asistencia Técnica para la Reforma del sector de Agua Potable en Colombia</t>
  </si>
  <si>
    <t>51.08</t>
  </si>
  <si>
    <t xml:space="preserve">Proyecto de inversión  Consolidación de la Política de Vivienda de Interés Social y Desarrollo Territorial </t>
  </si>
  <si>
    <t>51.09</t>
  </si>
  <si>
    <t>Proyecto de Inversión de Macroproyectos de Interés Social Nacional</t>
  </si>
  <si>
    <t>51.10</t>
  </si>
  <si>
    <t>Proyecto de Inversión de Manejo de Residuos Sólidos Urbanos</t>
  </si>
  <si>
    <t>51.11</t>
  </si>
  <si>
    <t xml:space="preserve">Proyecto de Inversión de Reducción de la Vulnerabilidad Fiscal del Estado frente a Desastres Naturales </t>
  </si>
  <si>
    <t>51.12</t>
  </si>
  <si>
    <t xml:space="preserve">Proyecto de Inversión de Vivienda de Interés Social Urbana </t>
  </si>
  <si>
    <t>Grupo de Seguimiento y Evaluación</t>
  </si>
  <si>
    <t>02.19</t>
  </si>
  <si>
    <t>Actas de la Mesa de Concertación de Pobreza</t>
  </si>
  <si>
    <t xml:space="preserve">Informe de Gestión </t>
  </si>
  <si>
    <t>34.05</t>
  </si>
  <si>
    <t xml:space="preserve">Informe de Seguimiento </t>
  </si>
  <si>
    <t>PLANES</t>
  </si>
  <si>
    <t>45.01</t>
  </si>
  <si>
    <r>
      <t>Plan de Acción Institucional</t>
    </r>
    <r>
      <rPr>
        <b/>
        <sz val="9"/>
        <rFont val="Verdana"/>
        <family val="2"/>
      </rPr>
      <t xml:space="preserve">
</t>
    </r>
  </si>
  <si>
    <t>45.05</t>
  </si>
  <si>
    <t>Plan de Desarrollo Administrativo</t>
  </si>
  <si>
    <t>45.10</t>
  </si>
  <si>
    <r>
      <t>Plan Indicativo Sectorial</t>
    </r>
    <r>
      <rPr>
        <sz val="9"/>
        <rFont val="Verdana"/>
        <family val="2"/>
      </rPr>
      <t xml:space="preserve">
</t>
    </r>
  </si>
  <si>
    <t>46</t>
  </si>
  <si>
    <t>POLITICAS</t>
  </si>
  <si>
    <t>46.05</t>
  </si>
  <si>
    <t>Politica en Vivienda, Ciudad y Territorio</t>
  </si>
  <si>
    <t>49</t>
  </si>
  <si>
    <t>PROGRAMAS</t>
  </si>
  <si>
    <t>49.14</t>
  </si>
  <si>
    <r>
      <t>Programa de Minorias Etnicas</t>
    </r>
    <r>
      <rPr>
        <b/>
        <sz val="9"/>
        <rFont val="Verdana"/>
        <family val="2"/>
      </rPr>
      <t xml:space="preserve">
</t>
    </r>
  </si>
  <si>
    <t>49.16</t>
  </si>
  <si>
    <t>Programa de Red Unidos</t>
  </si>
  <si>
    <t>49.17</t>
  </si>
  <si>
    <r>
      <t>Programa de Reducción de la Pobreza Extrema</t>
    </r>
    <r>
      <rPr>
        <b/>
        <sz val="9"/>
        <rFont val="Verdana"/>
        <family val="2"/>
      </rPr>
      <t xml:space="preserve">
</t>
    </r>
  </si>
  <si>
    <t>60</t>
  </si>
  <si>
    <t>SISTEMA NACIONAL DE ATENCIÓN Y REPARACION INTEGRAL A LAS VICTIMAS - SNARIV</t>
  </si>
  <si>
    <t xml:space="preserve">ACTAS </t>
  </si>
  <si>
    <t>02.10</t>
  </si>
  <si>
    <t>Actas del Comité de Gobierno en Línea</t>
  </si>
  <si>
    <t>13</t>
  </si>
  <si>
    <t>CIRCULARES</t>
  </si>
  <si>
    <t>13.01</t>
  </si>
  <si>
    <t>Circulares Informativas</t>
  </si>
  <si>
    <t>2</t>
  </si>
  <si>
    <t>45.09</t>
  </si>
  <si>
    <t>Plan Estrategico TIC</t>
  </si>
  <si>
    <t>46.02</t>
  </si>
  <si>
    <t xml:space="preserve">Políticas de Gestión de la Información </t>
  </si>
  <si>
    <t>46.03</t>
  </si>
  <si>
    <t xml:space="preserve">Politica de la Tecnología de la Información y Comunicación </t>
  </si>
  <si>
    <t>46.04</t>
  </si>
  <si>
    <t>Políticas de Seguridad de la Información</t>
  </si>
  <si>
    <t>14</t>
  </si>
  <si>
    <t>CONCEPTOS</t>
  </si>
  <si>
    <t>14.01</t>
  </si>
  <si>
    <t>14.02</t>
  </si>
  <si>
    <t>Conceptos Técnicos</t>
  </si>
  <si>
    <t>23</t>
  </si>
  <si>
    <t xml:space="preserve">DERECHOS DE PETICIÓN </t>
  </si>
  <si>
    <r>
      <t>Informes a Entes de Control</t>
    </r>
    <r>
      <rPr>
        <sz val="9"/>
        <rFont val="Verdana"/>
        <family val="2"/>
      </rPr>
      <t xml:space="preserve">
</t>
    </r>
  </si>
  <si>
    <t>61</t>
  </si>
  <si>
    <t>SUBSIDIOS</t>
  </si>
  <si>
    <t>61.01</t>
  </si>
  <si>
    <r>
      <t>Subsidio Vivienda Familiar Caja de Compensación Familiar</t>
    </r>
    <r>
      <rPr>
        <b/>
        <sz val="9"/>
        <rFont val="Verdana"/>
        <family val="2"/>
      </rPr>
      <t xml:space="preserve">
</t>
    </r>
  </si>
  <si>
    <t>61.02</t>
  </si>
  <si>
    <t>Subsidio Vivenda Interes Social</t>
  </si>
  <si>
    <t>61.03</t>
  </si>
  <si>
    <t>Subsidio Fondo Nacional de Ahorro</t>
  </si>
  <si>
    <t>02.13</t>
  </si>
  <si>
    <t>Actas Comité Fiduciario</t>
  </si>
  <si>
    <t>45.12</t>
  </si>
  <si>
    <t>Plan Nacional de Desarrollo</t>
  </si>
  <si>
    <t>46.08</t>
  </si>
  <si>
    <r>
      <t xml:space="preserve">Política Habitacional </t>
    </r>
    <r>
      <rPr>
        <sz val="9"/>
        <color indexed="8"/>
        <rFont val="Verdana"/>
        <family val="2"/>
      </rPr>
      <t xml:space="preserve">  </t>
    </r>
  </si>
  <si>
    <t>51.13</t>
  </si>
  <si>
    <r>
      <t>Proyectos de Ley</t>
    </r>
    <r>
      <rPr>
        <b/>
        <sz val="9"/>
        <rFont val="Verdana"/>
        <family val="2"/>
      </rPr>
      <t xml:space="preserve">
</t>
    </r>
  </si>
  <si>
    <t>26</t>
  </si>
  <si>
    <t>ENAJENACIÓN</t>
  </si>
  <si>
    <t>26.01</t>
  </si>
  <si>
    <t>Enajenación a Ocupantes</t>
  </si>
  <si>
    <t>5</t>
  </si>
  <si>
    <t>15</t>
  </si>
  <si>
    <t>26.02</t>
  </si>
  <si>
    <t>Enajenación a Instituciones Religiosas</t>
  </si>
  <si>
    <t>26.03</t>
  </si>
  <si>
    <t>Enajenación a Instituciones</t>
  </si>
  <si>
    <t>28</t>
  </si>
  <si>
    <t>ESCRITURACIÓN</t>
  </si>
  <si>
    <t>31</t>
  </si>
  <si>
    <t>GRAVAMENES</t>
  </si>
  <si>
    <t>63</t>
  </si>
  <si>
    <t>TITULACIÓN</t>
  </si>
  <si>
    <t>65</t>
  </si>
  <si>
    <t>ZONAS DE CESIÓN</t>
  </si>
  <si>
    <t>Dirección de Inversiones en Vivienda de Interes Social</t>
  </si>
  <si>
    <t xml:space="preserve">Subdirección de Subsidio Familiar de Vivienda </t>
  </si>
  <si>
    <t>ASIGNACIÓN DE SUBSIDIO VIS</t>
  </si>
  <si>
    <t>AUDITORIAS</t>
  </si>
  <si>
    <t>Auditoria Asignación de Recursos</t>
  </si>
  <si>
    <t>Auditoria Programa VIS</t>
  </si>
  <si>
    <t>11</t>
  </si>
  <si>
    <t xml:space="preserve">BOLSAS DE RECURSOS </t>
  </si>
  <si>
    <t>Bolsa de Ahorro Voluntario</t>
  </si>
  <si>
    <t>Bolsa de Atentados Terroristas</t>
  </si>
  <si>
    <t>Bolsa de Concejales</t>
  </si>
  <si>
    <t>Bolsa Desastres Naturales</t>
  </si>
  <si>
    <t>Bolsa Desplazados</t>
  </si>
  <si>
    <t>Bolsa Esfuerzo Departamental</t>
  </si>
  <si>
    <t>Bolsa Esfuerzo Territorial Nacional</t>
  </si>
  <si>
    <t>Bolsa Macroproyectos</t>
  </si>
  <si>
    <t>Bolsa Ola Invernal</t>
  </si>
  <si>
    <t>Bolsa Recuperadores de residuos solidos</t>
  </si>
  <si>
    <t>26.04</t>
  </si>
  <si>
    <t>Enajenación de Vivienda de Interes Social</t>
  </si>
  <si>
    <t>41</t>
  </si>
  <si>
    <t xml:space="preserve">MOVILIZACIONES   </t>
  </si>
  <si>
    <t>41.01</t>
  </si>
  <si>
    <t>Movilización de recursos</t>
  </si>
  <si>
    <t>10</t>
  </si>
  <si>
    <t>41.02</t>
  </si>
  <si>
    <t>Movilización de recursos 20%</t>
  </si>
  <si>
    <t>57</t>
  </si>
  <si>
    <t>SISTEMAS DE INFORMACIÓN</t>
  </si>
  <si>
    <t>57.01</t>
  </si>
  <si>
    <t>Sistema de información afiliados y beneficiarios de las cajas de compensación familiar</t>
  </si>
  <si>
    <t>4</t>
  </si>
  <si>
    <t>16</t>
  </si>
  <si>
    <t>57.02</t>
  </si>
  <si>
    <t>Sistema de Informacion Predial, Catastro e IGAC</t>
  </si>
  <si>
    <t>7222-13</t>
  </si>
  <si>
    <t>7222-13.01</t>
  </si>
  <si>
    <t>7222-23</t>
  </si>
  <si>
    <t>7222-34</t>
  </si>
  <si>
    <t>7222-34.01</t>
  </si>
  <si>
    <t>7222-34.03</t>
  </si>
  <si>
    <t>7222-51</t>
  </si>
  <si>
    <t>7222-51.16</t>
  </si>
  <si>
    <t>Proyecto Fenomeno de la Niña</t>
  </si>
  <si>
    <t>7222-51.20</t>
  </si>
  <si>
    <r>
      <t>Proyecto Promoción de oferta y demada de desplazados</t>
    </r>
    <r>
      <rPr>
        <b/>
        <sz val="9"/>
        <rFont val="Verdana"/>
        <family val="2"/>
      </rPr>
      <t xml:space="preserve">
</t>
    </r>
  </si>
  <si>
    <t>7222-51.22</t>
  </si>
  <si>
    <t>Proyecto Vivienda Prefabricada</t>
  </si>
  <si>
    <t>7222-51.23</t>
  </si>
  <si>
    <r>
      <t>Proyecto Vivienda Prioritaria</t>
    </r>
    <r>
      <rPr>
        <b/>
        <sz val="9"/>
        <rFont val="Verdana"/>
        <family val="2"/>
      </rPr>
      <t xml:space="preserve">
</t>
    </r>
  </si>
  <si>
    <t>7222-51.24</t>
  </si>
  <si>
    <r>
      <t>Proyecto Vivienda Saludable</t>
    </r>
    <r>
      <rPr>
        <b/>
        <sz val="9"/>
        <rFont val="Verdana"/>
        <family val="2"/>
      </rPr>
      <t xml:space="preserve">
</t>
    </r>
  </si>
  <si>
    <t>7222-53</t>
  </si>
  <si>
    <t>7222-53.01</t>
  </si>
  <si>
    <t>Registros de Oferentes</t>
  </si>
  <si>
    <t>45.06</t>
  </si>
  <si>
    <t>49.20</t>
  </si>
  <si>
    <t>Programa de Vivienda de Interes prioritario gratituto</t>
  </si>
  <si>
    <t>51.17</t>
  </si>
  <si>
    <t>Proyecto integral desarrollo Urbano</t>
  </si>
  <si>
    <t>51.18</t>
  </si>
  <si>
    <t>Proyecto macroproyecto de interes Social de primera generación</t>
  </si>
  <si>
    <t>51.19</t>
  </si>
  <si>
    <r>
      <t>Proyecto macroproyecto de interes Social de segunda generación</t>
    </r>
    <r>
      <rPr>
        <b/>
        <sz val="9"/>
        <rFont val="Verdana"/>
        <family val="2"/>
      </rPr>
      <t xml:space="preserve">
</t>
    </r>
  </si>
  <si>
    <t>Subdirección de políticas de desarrollo Urbano y Territorial</t>
  </si>
  <si>
    <t>Politica funcionamiento curadurias urbanas</t>
  </si>
  <si>
    <t>Subdirección de Asistencia Técnica y Operaciones Urbanas Integrales</t>
  </si>
  <si>
    <t>7232-05</t>
  </si>
  <si>
    <t>ASISTENCIA TÉCNICA</t>
  </si>
  <si>
    <t>7232-34</t>
  </si>
  <si>
    <t>7232-34.03</t>
  </si>
  <si>
    <t>7232-45</t>
  </si>
  <si>
    <t>7232-45.07</t>
  </si>
  <si>
    <t>Plan de Mejoramiento Integral de Barrios</t>
  </si>
  <si>
    <t>7232-51</t>
  </si>
  <si>
    <t>7232-51.15</t>
  </si>
  <si>
    <t>Proyecto de Renovación Urbana</t>
  </si>
  <si>
    <t>Circulares informativas</t>
  </si>
  <si>
    <t>Dirección de Desarrollo Sectorial</t>
  </si>
  <si>
    <t>Grupo Interno Política Sectorial</t>
  </si>
  <si>
    <t xml:space="preserve">Politica en Agua y Saneamiento Básico </t>
  </si>
  <si>
    <t>REGLAMENTOS</t>
  </si>
  <si>
    <t>Reglamento Regulación de Agua  
Potable y Saneamiento Básico - RAS</t>
  </si>
  <si>
    <t>Grupo del Monitoreo del SGP de Agua Potable y Saneamiento Básico</t>
  </si>
  <si>
    <t>49.10</t>
  </si>
  <si>
    <t>Programa de capacitación Sistema General de Participación</t>
  </si>
  <si>
    <r>
      <t>Proyectos de Ley</t>
    </r>
    <r>
      <rPr>
        <b/>
        <sz val="9"/>
        <rFont val="Ver"/>
      </rPr>
      <t xml:space="preserve">
</t>
    </r>
  </si>
  <si>
    <t>51.14</t>
  </si>
  <si>
    <t>Proyecto de Participación de agua potable y saneamiento básico</t>
  </si>
  <si>
    <t>SISTEMAS GENERAL DE PARTICIPACIÓN DE AGUA POTABLE Y SANEAMIENTO BÁSICO</t>
  </si>
  <si>
    <t xml:space="preserve"> Grupo Interno de Desarrollo Sostenible</t>
  </si>
  <si>
    <t>Programa de Agua Subterranea</t>
  </si>
  <si>
    <t>Programa de Ahorro  Uso eficiente del Agua</t>
  </si>
  <si>
    <t>Programa de Atención de Emergencias</t>
  </si>
  <si>
    <t>Programa de Calidad del Agua</t>
  </si>
  <si>
    <t>Programa de Cambio Climático</t>
  </si>
  <si>
    <t>Programa de Centro Urbano del Agua</t>
  </si>
  <si>
    <t>Programa de Gestión del Riesgo</t>
  </si>
  <si>
    <t>Programa de Residuos Solidos</t>
  </si>
  <si>
    <t>Programa de Saneamiento y manejo de vertimientos y cuencas hidrográficas contaminadas (SAVER)</t>
  </si>
  <si>
    <t>Dirección de Programas</t>
  </si>
  <si>
    <t>Subdirección de Estructuración de Programas</t>
  </si>
  <si>
    <t>Plan Departamental de Agua y Saneamiento Básico</t>
  </si>
  <si>
    <t>6</t>
  </si>
  <si>
    <t>Programa Conexiones Intradomiciliarios Acueducto y Alcantarillado</t>
  </si>
  <si>
    <t>Programa de Agua y Saneamiento Básico</t>
  </si>
  <si>
    <t>Programa de Gestión de Residuos Sólidos</t>
  </si>
  <si>
    <t xml:space="preserve">Subdirección de Gestión Empresarial </t>
  </si>
  <si>
    <t>49.02</t>
  </si>
  <si>
    <t>Programa Cultura del Agua</t>
  </si>
  <si>
    <t>49.12</t>
  </si>
  <si>
    <t>Programa de Fortalecimiento Institucional</t>
  </si>
  <si>
    <t>49.15</t>
  </si>
  <si>
    <t>Programa de Modernización Empresarial</t>
  </si>
  <si>
    <t>49.22</t>
  </si>
  <si>
    <t>Programa Todos por el Pacífico</t>
  </si>
  <si>
    <t>02.17</t>
  </si>
  <si>
    <t>Actas Comité Técnico de Proyectos</t>
  </si>
  <si>
    <t>Proyectos de Infraestructura</t>
  </si>
  <si>
    <t xml:space="preserve">Grupo Interno de Evaluacion de Proyectos </t>
  </si>
  <si>
    <t>Proyectos de Agua potable y Saneamiento Basico</t>
  </si>
  <si>
    <t>Secretaría General</t>
  </si>
  <si>
    <t>02.16</t>
  </si>
  <si>
    <t>Actas de Comité Secretaría General</t>
  </si>
  <si>
    <t>34.06</t>
  </si>
  <si>
    <t>Informe Seguimiento INURBE</t>
  </si>
  <si>
    <t>34.08</t>
  </si>
  <si>
    <t>Informe Reestructuración Administrativa</t>
  </si>
  <si>
    <t>37</t>
  </si>
  <si>
    <t>LIBROS RADICADORES</t>
  </si>
  <si>
    <t>37.02</t>
  </si>
  <si>
    <t>Libro radicador de Resoluciones</t>
  </si>
  <si>
    <t>56</t>
  </si>
  <si>
    <t>02.01</t>
  </si>
  <si>
    <t>Actas de Comisión de Personal</t>
  </si>
  <si>
    <t>20</t>
  </si>
  <si>
    <t>02.05</t>
  </si>
  <si>
    <t xml:space="preserve">Actas Comité de Convivencia </t>
  </si>
  <si>
    <t>02.08</t>
  </si>
  <si>
    <t>Actas Comité de Estímulos e Incentivos</t>
  </si>
  <si>
    <t>12</t>
  </si>
  <si>
    <t>CERTIFICACIONES</t>
  </si>
  <si>
    <t>12.02</t>
  </si>
  <si>
    <t>Certificado de Insuficiencia de Personal</t>
  </si>
  <si>
    <t>12.03</t>
  </si>
  <si>
    <t>Certificado de Personal</t>
  </si>
  <si>
    <t>CONVOCATORIAS</t>
  </si>
  <si>
    <t>20.01</t>
  </si>
  <si>
    <t>Convocatorias Públicas</t>
  </si>
  <si>
    <t>30</t>
  </si>
  <si>
    <t>EVALUACION DE DESEMPEÑO</t>
  </si>
  <si>
    <t>32</t>
  </si>
  <si>
    <t>80</t>
  </si>
  <si>
    <t>37.01</t>
  </si>
  <si>
    <t>Libro radicador de Actas de Posesión</t>
  </si>
  <si>
    <t>40.02</t>
  </si>
  <si>
    <t>Manual de funciones</t>
  </si>
  <si>
    <t>42</t>
  </si>
  <si>
    <t>42.01</t>
  </si>
  <si>
    <t>Nómina MTVC</t>
  </si>
  <si>
    <t>42.02</t>
  </si>
  <si>
    <t>Nómina INURBE</t>
  </si>
  <si>
    <t>Plan de Bienestar Social</t>
  </si>
  <si>
    <t>45.03</t>
  </si>
  <si>
    <t>Plan de Capacitación</t>
  </si>
  <si>
    <t xml:space="preserve">  Plan de Salud Ocupacional</t>
  </si>
  <si>
    <t>49.21</t>
  </si>
  <si>
    <t>Programa Sistema Integrado de Seguridad Social y Salud en el trabajo - SG-SST</t>
  </si>
  <si>
    <t>02.12</t>
  </si>
  <si>
    <t>Actas de Comité de Seguimiento</t>
  </si>
  <si>
    <t>PROCESOS</t>
  </si>
  <si>
    <t>48.03</t>
  </si>
  <si>
    <t>02.07</t>
  </si>
  <si>
    <t>Actas Comité de Ejecución Presupuestal</t>
  </si>
  <si>
    <t>02.14</t>
  </si>
  <si>
    <t>Informe Financiero</t>
  </si>
  <si>
    <t>25</t>
  </si>
  <si>
    <t>BOLETINES DIARIOS</t>
  </si>
  <si>
    <t>12.01</t>
  </si>
  <si>
    <t>Certificado de Ingresos y Retenciones</t>
  </si>
  <si>
    <t>22</t>
  </si>
  <si>
    <t>CUENTAS POR PAGAR</t>
  </si>
  <si>
    <t>43</t>
  </si>
  <si>
    <r>
      <t xml:space="preserve">PAGOS
  </t>
    </r>
    <r>
      <rPr>
        <sz val="10"/>
        <rFont val="Arial"/>
        <family val="2"/>
      </rPr>
      <t/>
    </r>
  </si>
  <si>
    <t>43.01</t>
  </si>
  <si>
    <t>Pagos Impuestos</t>
  </si>
  <si>
    <t>43.02</t>
  </si>
  <si>
    <t>Pago Impuesto RETEICA</t>
  </si>
  <si>
    <t>43.03</t>
  </si>
  <si>
    <t>Pago Impuesto RETEFUENTE</t>
  </si>
  <si>
    <t>55</t>
  </si>
  <si>
    <t>REINTEGRO DE RECURSOS</t>
  </si>
  <si>
    <t>29</t>
  </si>
  <si>
    <t>ESTADOS FINANCIEROS</t>
  </si>
  <si>
    <t>Informes Exógenos</t>
  </si>
  <si>
    <t>Informes Financieros</t>
  </si>
  <si>
    <t>36</t>
  </si>
  <si>
    <t>LIBROS CONTABLES</t>
  </si>
  <si>
    <t>36.01</t>
  </si>
  <si>
    <t>Libro Auxiliar</t>
  </si>
  <si>
    <t>36.02</t>
  </si>
  <si>
    <t>Libro Diario</t>
  </si>
  <si>
    <t>36.03</t>
  </si>
  <si>
    <t>Libro de Saldos y Movimientos</t>
  </si>
  <si>
    <t xml:space="preserve"> Grupo Atención a Usuarios y Archivo</t>
  </si>
  <si>
    <t>7421</t>
  </si>
  <si>
    <t>02.06</t>
  </si>
  <si>
    <t>Actas de Comité de Desarrollo Administrativo</t>
  </si>
  <si>
    <t>02.18</t>
  </si>
  <si>
    <t>Acta de Eliminación Documental</t>
  </si>
  <si>
    <t>17</t>
  </si>
  <si>
    <t>17.01</t>
  </si>
  <si>
    <t>Consecutivo de Comunicaciones Enviadas</t>
  </si>
  <si>
    <t>17.02</t>
  </si>
  <si>
    <t>Consecutivo de Comunicaciones Recibidas</t>
  </si>
  <si>
    <t>27</t>
  </si>
  <si>
    <t>ENCUESTAS DE PERCEPCIÓN</t>
  </si>
  <si>
    <t>35</t>
  </si>
  <si>
    <t>INVENTARIOS</t>
  </si>
  <si>
    <t>35.01</t>
  </si>
  <si>
    <t>Inventarios Documentales</t>
  </si>
  <si>
    <t>44</t>
  </si>
  <si>
    <t>PETICIONES, QUEJAS Y RECLAMOS</t>
  </si>
  <si>
    <t>50</t>
  </si>
  <si>
    <t>PROGRAMA DE GESTIÓN DOCUMENTAL</t>
  </si>
  <si>
    <t>62</t>
  </si>
  <si>
    <t>TABLA DE RETENCIÓN DOCUMENTAL</t>
  </si>
  <si>
    <t>64</t>
  </si>
  <si>
    <t>TRANSFERENCIAS DOCUMENTALES</t>
  </si>
  <si>
    <t>64.01</t>
  </si>
  <si>
    <t>Transferencias Primarias</t>
  </si>
  <si>
    <t>64.02</t>
  </si>
  <si>
    <t>Transferencias Secundarias</t>
  </si>
  <si>
    <t>02.04</t>
  </si>
  <si>
    <t>Actas de Comité de Contratación</t>
  </si>
  <si>
    <t>16.01</t>
  </si>
  <si>
    <t>Contrato de Comodato</t>
  </si>
  <si>
    <t>16.02</t>
  </si>
  <si>
    <t>Contrato de Compraventa</t>
  </si>
  <si>
    <t>16.03</t>
  </si>
  <si>
    <t>Contrato de Consultoria</t>
  </si>
  <si>
    <t>16.04</t>
  </si>
  <si>
    <r>
      <t>Contrato Interadministrativo</t>
    </r>
    <r>
      <rPr>
        <b/>
        <sz val="10"/>
        <rFont val="Arial"/>
        <family val="2"/>
      </rPr>
      <t xml:space="preserve">  </t>
    </r>
  </si>
  <si>
    <t>16.05</t>
  </si>
  <si>
    <t>Contrato de Obra</t>
  </si>
  <si>
    <t>16.06</t>
  </si>
  <si>
    <t>Contrato de Prestación de Servicios</t>
  </si>
  <si>
    <t>16.07</t>
  </si>
  <si>
    <t>Contrato de Prestación de Servicios por     
Convocatoria</t>
  </si>
  <si>
    <t>16.08</t>
  </si>
  <si>
    <t>Contrato de Suministro</t>
  </si>
  <si>
    <t>21</t>
  </si>
  <si>
    <t>CONVENIOS</t>
  </si>
  <si>
    <t>21.01</t>
  </si>
  <si>
    <t>Convenios de Apoyo Financiero</t>
  </si>
  <si>
    <t>21.02</t>
  </si>
  <si>
    <t>Convenios Interadministrativos</t>
  </si>
  <si>
    <t>Grupo de Soporte Técnico y Apoyo Informático</t>
  </si>
  <si>
    <t>38</t>
  </si>
  <si>
    <t>LICENCIAS DE SOFTWARE</t>
  </si>
  <si>
    <t>39</t>
  </si>
  <si>
    <t>MANTENIMIENTO Y SOPORTE TÉCNICO</t>
  </si>
  <si>
    <t>POLÍTICAS</t>
  </si>
  <si>
    <t>46.01</t>
  </si>
  <si>
    <t>Política de Conservación de Backups</t>
  </si>
  <si>
    <t>Política de Seguridad de la Información</t>
  </si>
  <si>
    <t>51.21</t>
  </si>
  <si>
    <t>Proyectos Tecnológicos Informaticos</t>
  </si>
  <si>
    <t>BAJAS DE ALMACEN</t>
  </si>
  <si>
    <t>CONSECUTIVOS DE ALMACEN</t>
  </si>
  <si>
    <t>18.01</t>
  </si>
  <si>
    <t>Consecutivo de entrada de almacen</t>
  </si>
  <si>
    <t>18.02</t>
  </si>
  <si>
    <t>Consecutivo de salida de almacen</t>
  </si>
  <si>
    <t>33</t>
  </si>
  <si>
    <t>34.02</t>
  </si>
  <si>
    <t>Informes de Austeridad</t>
  </si>
  <si>
    <t>35.02</t>
  </si>
  <si>
    <t>Inventario Físico por Funcionario</t>
  </si>
  <si>
    <t>35.03</t>
  </si>
  <si>
    <t>Inventario General de Bienes</t>
  </si>
  <si>
    <t>45.04</t>
  </si>
  <si>
    <t>Plan de Compras</t>
  </si>
  <si>
    <t>47</t>
  </si>
  <si>
    <t>47.01</t>
  </si>
  <si>
    <t xml:space="preserve"> Póliza de Automovil</t>
  </si>
  <si>
    <t>47.02</t>
  </si>
  <si>
    <t xml:space="preserve"> Póliza de Manejo global</t>
  </si>
  <si>
    <t>47.03</t>
  </si>
  <si>
    <t xml:space="preserve"> Póliza de Responsabilidad Servidores Públicos</t>
  </si>
  <si>
    <t>47.04</t>
  </si>
  <si>
    <t xml:space="preserve"> Póliza de Responsabilidad Civil  
 Extracontractual</t>
  </si>
  <si>
    <t>47.05</t>
  </si>
  <si>
    <t>Póliza Todo riesgo y daños materiales</t>
  </si>
  <si>
    <t>Fondo Nacional de Vivienda - FONVIVIENDA</t>
  </si>
  <si>
    <t>7112-01</t>
  </si>
  <si>
    <t>7112-01.01</t>
  </si>
  <si>
    <r>
      <t xml:space="preserve">Acción de Control Inmediato de legalidad </t>
    </r>
    <r>
      <rPr>
        <sz val="9"/>
        <color indexed="8"/>
        <rFont val="Arial"/>
        <family val="2"/>
      </rPr>
      <t xml:space="preserve">
</t>
    </r>
  </si>
  <si>
    <t>7112-01.02</t>
  </si>
  <si>
    <t>7112-01.03</t>
  </si>
  <si>
    <t>7112-01.04</t>
  </si>
  <si>
    <t>7112-01.05</t>
  </si>
  <si>
    <r>
      <t>Acción de Nulidad por Inconstitucionalidad</t>
    </r>
    <r>
      <rPr>
        <sz val="9"/>
        <color indexed="8"/>
        <rFont val="Arial"/>
        <family val="2"/>
      </rPr>
      <t xml:space="preserve">
</t>
    </r>
  </si>
  <si>
    <t>7112-01.06</t>
  </si>
  <si>
    <t>7112-01.07</t>
  </si>
  <si>
    <t>7112-02</t>
  </si>
  <si>
    <t>7112-02.01</t>
  </si>
  <si>
    <t>ACUERDOS</t>
  </si>
  <si>
    <t>03.01</t>
  </si>
  <si>
    <t>Acuerdos del Consejo Directivo</t>
  </si>
  <si>
    <t>7411-04</t>
  </si>
  <si>
    <t>7412-05</t>
  </si>
  <si>
    <t>06</t>
  </si>
  <si>
    <t>06.01</t>
  </si>
  <si>
    <r>
      <t xml:space="preserve">Circulares Informativas
</t>
    </r>
    <r>
      <rPr>
        <sz val="9"/>
        <rFont val="Arial"/>
        <family val="2"/>
      </rPr>
      <t>Circular</t>
    </r>
  </si>
  <si>
    <t>06.02</t>
  </si>
  <si>
    <t>Circulares Normativas</t>
  </si>
  <si>
    <t>10.01</t>
  </si>
  <si>
    <t>10.02</t>
  </si>
  <si>
    <t>7410-10.03</t>
  </si>
  <si>
    <t>7112-07</t>
  </si>
  <si>
    <t>7112-07.01</t>
  </si>
  <si>
    <r>
      <t>Conciliaciones extrajudiciales</t>
    </r>
    <r>
      <rPr>
        <sz val="9"/>
        <rFont val="Arial"/>
        <family val="2"/>
      </rPr>
      <t/>
    </r>
  </si>
  <si>
    <t>7411-08</t>
  </si>
  <si>
    <t>7413-09</t>
  </si>
  <si>
    <t>7112-11</t>
  </si>
  <si>
    <t>7112-11.01</t>
  </si>
  <si>
    <t>7112-11.02</t>
  </si>
  <si>
    <r>
      <t xml:space="preserve">Procesos de Expropiación </t>
    </r>
    <r>
      <rPr>
        <sz val="9"/>
        <rFont val="Arial"/>
        <family val="2"/>
      </rPr>
      <t/>
    </r>
  </si>
  <si>
    <t>7112-11.03</t>
  </si>
  <si>
    <t xml:space="preserve">Procesos de Llamamiento de Garantía  </t>
  </si>
  <si>
    <t>7112-11.04</t>
  </si>
  <si>
    <t>7112-11.05</t>
  </si>
  <si>
    <t>7112-11.06</t>
  </si>
  <si>
    <r>
      <t>Procesos Laborales Ordinarios</t>
    </r>
    <r>
      <rPr>
        <b/>
        <sz val="9"/>
        <rFont val="Arial"/>
        <family val="2"/>
      </rPr>
      <t xml:space="preserve">
</t>
    </r>
  </si>
  <si>
    <t>7112-11.08</t>
  </si>
  <si>
    <t xml:space="preserve">Programa de Vivienda de Interes prioritario </t>
  </si>
  <si>
    <t xml:space="preserve">Proyecto macroproyecto de Vivienda de interes Social </t>
  </si>
  <si>
    <t>13.07</t>
  </si>
  <si>
    <t>ACCIONES DE CUMPLIMIENTO</t>
  </si>
  <si>
    <t>ACTAS DE COMITÉ DE CONCILIACIÓN</t>
  </si>
  <si>
    <t>ACTAS Y ACUERDOS ÓRGANO COLEGIADO DE ADMINISTRACIÓN Y DECISIÓN - OCAD</t>
  </si>
  <si>
    <t>INFORME DE RENDICIÓN DE CUENTAS Y PARTICIPACIÓN CIUDADANA</t>
  </si>
  <si>
    <t>BOLSA DE RECURSOS</t>
  </si>
  <si>
    <t>ACTAS COMITÉ DE CONVIVENCIA LABORAL</t>
  </si>
  <si>
    <t>BOLETÍNES DIARIOS DE TESORERÍA</t>
  </si>
  <si>
    <t>COMPROBANTES DE BAJAS DE ALMACÉN</t>
  </si>
  <si>
    <t>ESTUDIOS TÉCNICOS PARA PROYECTOS NORMATIVOS</t>
  </si>
  <si>
    <t>INFORME DE SEGUIMIENTO A MEDIOS DE COMUNICACIÓN</t>
  </si>
  <si>
    <t>ACCIONES DE GRUPO</t>
  </si>
  <si>
    <t>ACTAS COMITÉ INSTITUCIONAL DE GESTIÓN Y DESEMPEÑO</t>
  </si>
  <si>
    <t>INFORME A IMPLEMENTACIÓN DE LOS PROGRAMAS PARA EL DESARROLLO DE LA POLÍTICA DE VIVIENDA</t>
  </si>
  <si>
    <t>ESTUDIO PARA LA VIABILIDAD DE CURADORES URBANOS</t>
  </si>
  <si>
    <t>LIBRO DE VIGENCIAS FUTURAS</t>
  </si>
  <si>
    <t>AUTORIZACIONES DE MOVILIZACIÓN DE RECURSOS</t>
  </si>
  <si>
    <t>ACCIONES DE INCONSTITUCIONALIDAD</t>
  </si>
  <si>
    <t>BANCO DE PROGRAMAS Y PROYECTOS DE INVERSIÓN NACIONAL  - BPIN</t>
  </si>
  <si>
    <t>ESTUDIOS TÉCNICOS PARA PROYECTOS NORMATIVOS DE DESARROLLO URBANO Y TERRITORIAL</t>
  </si>
  <si>
    <t>PROYECTOS TASA COMPENSADA (RESOLUCIÓN 300 / 2015 MVCT)</t>
  </si>
  <si>
    <t>PROYECTOS NORMATIVOS DE DESARROLLO URBANO Y TERRITORIAL</t>
  </si>
  <si>
    <t>OFERTA INSTITUCIONAL VIVIENDA DE INTERÉS SOCIAL</t>
  </si>
  <si>
    <t>PLAN INTEGRAL DE GESTIÓN DE 
DE CAMBIO CLIMÁTICO SECTORIAL</t>
  </si>
  <si>
    <t>ACTAS DE COMITÉ DE ESTÍMALOS E INCENTIVOS</t>
  </si>
  <si>
    <t>PROGRAMA DE PUBLICACIONES</t>
  </si>
  <si>
    <t>ACCIONES DE NULIDAD POR INCONSTITUCIONALIDAD</t>
  </si>
  <si>
    <t>INFORMES POR DISPOSICIÓN NORMATIVA</t>
  </si>
  <si>
    <t>INSTRUMENTOS DE LOS PROCESOS DEL SISTEMA INTEGRADO DE GESTIÓN</t>
  </si>
  <si>
    <t>PROGRAMA DE CONSERVACIÓN DE BACK UPS</t>
  </si>
  <si>
    <t>PROYECTO DE MEJORAMIENTO INTEGRAL DE BARRIOS</t>
  </si>
  <si>
    <t>PROGRAMA DE VIVIENDA DE INTERES PRIORITARIO PARA AHORRADORES VIPA</t>
  </si>
  <si>
    <t>INFORMES DE ASISTENCIA TECNICA AL SISTEMA GENERAL DE PARTICIPACIÓN</t>
  </si>
  <si>
    <t>PLANES DEPARTAMENTAL DE AGUA Y SANEAMIENTO BÁSICO</t>
  </si>
  <si>
    <t>CERTIFICACIÓN DE PERSONAL</t>
  </si>
  <si>
    <t>REGISTROS AUDIOVISUALES</t>
  </si>
  <si>
    <t>ACCIONES DE TUTELA</t>
  </si>
  <si>
    <t>PLANES DE AUDITORIAS</t>
  </si>
  <si>
    <t>PLAN ANTICORRUPCIÓN DE ATENCIÓN AL CIUDADANO (INCLUYE RENDICIÓN DE CUENTAS Y PARTICIPACIÓN CIUDADANA)</t>
  </si>
  <si>
    <t>MANUAL DEL MODELO INTEGRADO DE PLANEACIÓNY GESTIÓN</t>
  </si>
  <si>
    <t>POLÍTICA DE LA TECNOLOGÍA DE LA INFORMACIÓN Y DE LA COMUNICACIÓN</t>
  </si>
  <si>
    <t>PROGRAMA DE VIVIENDA GRATUITA PVG 1</t>
  </si>
  <si>
    <t>PROCESO DE AUTORIZACIÓN DE MOVILIZACIÓN DE RECURSOS</t>
  </si>
  <si>
    <t>POLÍTICA HABITACIONAL</t>
  </si>
  <si>
    <t>PROGRAMAS ATENCIÓN DE EMERGENCIAS</t>
  </si>
  <si>
    <t>CERTIFICACIONES DE INSUFICIENCIA DE PERSONAL</t>
  </si>
  <si>
    <t>ACCIONES POPULARES</t>
  </si>
  <si>
    <t>MODIFICACIONES PRESUPUESTALES</t>
  </si>
  <si>
    <t>PLAN DE ACCIÓN INSTITUCIONAL</t>
  </si>
  <si>
    <t>POLÍTICAS DE GESTIÓN DEL MODELO INTEGRADO DE PLANEACCIÓN Y GESTIÓN</t>
  </si>
  <si>
    <t>SUBSIDIO FONDO NACIONAL DEL AHORRO</t>
  </si>
  <si>
    <t>PROGRAMA DE VIVIENDA GRATUITA PVG 2</t>
  </si>
  <si>
    <t>PROCESO DE AUTORIZACIÓN DE MOVILIZACIÓN DE RECURSOS DEL 20%</t>
  </si>
  <si>
    <t>FORMULACIÓN DE POLITICAS E INSTRUMENTACIÓN NORMATIVA</t>
  </si>
  <si>
    <t>PROGRAMAS DE AGUA SUBTERRÁNEA</t>
  </si>
  <si>
    <t>Programas de cooperación internacional</t>
  </si>
  <si>
    <t>PLANES DE GESTIÓN SOCIAL</t>
  </si>
  <si>
    <t>LIBRO RADICADOR DE RESOLUCIONES</t>
  </si>
  <si>
    <t>CONVOCATORIAS PÚBLICAS</t>
  </si>
  <si>
    <t>PLAN ESTRATÉGICO INSTITUCIONAL</t>
  </si>
  <si>
    <t>REPORTE DE AVANCE A LA GESTIÓN - FURAG</t>
  </si>
  <si>
    <t>SUBSIDIO VIVIENDA FAMILIAR CAJA DE COMPENSACIÓN FAMILIAR</t>
  </si>
  <si>
    <t>PROCESO DE AUTORIZACIÓN PAGOS</t>
  </si>
  <si>
    <t xml:space="preserve">PROCESOS DE ENAJENACIÓN A OCUPANTES </t>
  </si>
  <si>
    <t>PROGRAMA DE CAPACITACIÓN SISTEMA GENERAL DE PARTICIPACIÓN</t>
  </si>
  <si>
    <t>PROGRAMAS DE AHORRO USO EFICIENTE DEL AGUA</t>
  </si>
  <si>
    <t>CONTRATOS DE SUMINISTRO</t>
  </si>
  <si>
    <t>INVENTARIO FÍSICO POR FUNCIONAMIENTO</t>
  </si>
  <si>
    <t>es nuevo</t>
  </si>
  <si>
    <t>PLAN ESTRATÉGICO SECTORIAL</t>
  </si>
  <si>
    <t>SUBSIDIO VIVIENDA INTERÉS SOCIAL</t>
  </si>
  <si>
    <t>PROGRAMA , VIVIENDA SALUDABLE</t>
  </si>
  <si>
    <t xml:space="preserve"> PROYECTO DE PARTICIPACIÓN DE AGUA POTABLE Y SANEAMIENTO BÁSICO</t>
  </si>
  <si>
    <t>PROGRAMAS DE CALIDAD DEL AGUA</t>
  </si>
  <si>
    <t>INVENTARIO GENERAL DE ELEMENTOS</t>
  </si>
  <si>
    <t>REPORTES A TABLEROS DE CONTROL</t>
  </si>
  <si>
    <t>PROGRAMA FENOMENO  DE LA NIÑA</t>
  </si>
  <si>
    <t>PROGRAMAS DE CENTRO URBANO DEL AGUA</t>
  </si>
  <si>
    <t>PROGRAMA PROMOCIÓN DE OFERTA Y DEMANDA DE DESPLAZADOS</t>
  </si>
  <si>
    <t>PROGRAMAS DE RESIDUOS SOLIDOS</t>
  </si>
  <si>
    <t>PÓLIZA DE AUTOMÓVIL</t>
  </si>
  <si>
    <t>SISTEMA DE INFORMACIÓN AFILIADOS Y BENEFICIARIOS DE LAS CAJAS DE COMPENSACIÓN FAMILIAR</t>
  </si>
  <si>
    <t>LIBRO RADICADO DE ACTAS DE POSESIÓN</t>
  </si>
  <si>
    <t>PÓLIZA DE MANEJO GLOBAL</t>
  </si>
  <si>
    <t>REGISTROS DE OFERENTES</t>
  </si>
  <si>
    <t>SISTEMA DE INFORMACIÓN PREDIAL, CATASTRO E IGAC</t>
  </si>
  <si>
    <t>MANUALES ESPECÍFICOS DE FUNCIONES, REQUISITOS Y COMPETENCIAS LABORALES</t>
  </si>
  <si>
    <t>ORDENES DE COMPRA</t>
  </si>
  <si>
    <t>PÓLIZA DE RESPONSABILIDAD CIVIL EXTRACONTRACTUAL</t>
  </si>
  <si>
    <t>PÓLIZA DE RESPONSABILIDAD SERVIDORES PÚBLICOS</t>
  </si>
  <si>
    <t>PLAN DE SALUD OCUPACIONAL</t>
  </si>
  <si>
    <t>PÓLIZA TODO RIESGO Y DAÑOS MATERIALES</t>
  </si>
  <si>
    <t>PLANES DE TRABAJO ANUAL DEL SISTEMA DE GESTIÓN DE SEGURIDAD Y SALUD EN EL TRABAJO</t>
  </si>
  <si>
    <t>SERVICIOS PÚBLICOS</t>
  </si>
  <si>
    <t>NOTIFICACIONES</t>
  </si>
  <si>
    <t>Planillas de control de comunicaciones oficiales.</t>
  </si>
  <si>
    <t>Subdirección de Gestión Empresarial</t>
  </si>
  <si>
    <t>Grupo Interno de Evaluación de Proyectos</t>
  </si>
  <si>
    <t>TIPO DE ACTIVO</t>
  </si>
  <si>
    <t>INTEGRIDAD / DISPONIBILIDAD</t>
  </si>
  <si>
    <t xml:space="preserve">Formato </t>
  </si>
  <si>
    <t>Àreas</t>
  </si>
  <si>
    <t>Personas</t>
  </si>
  <si>
    <t xml:space="preserve">Audio </t>
  </si>
  <si>
    <t>Confidencialidad/1712</t>
  </si>
  <si>
    <t xml:space="preserve">Datos Personales </t>
  </si>
  <si>
    <t>Derechos de Acceso</t>
  </si>
  <si>
    <t xml:space="preserve">PERIOCIDAD DE LA INFORMACIÒN </t>
  </si>
  <si>
    <t>(B)= Borrado, Eliminación</t>
  </si>
  <si>
    <t>TO</t>
  </si>
  <si>
    <t xml:space="preserve">CLASIFICACION </t>
  </si>
  <si>
    <t>BASE DE DATOS FACILITADORES SIG</t>
  </si>
  <si>
    <t>DEPENDENCIA</t>
  </si>
  <si>
    <t>PROCESO</t>
  </si>
  <si>
    <t>FACILITADOR  DE CALIDAD</t>
  </si>
  <si>
    <t>CORREO</t>
  </si>
  <si>
    <t>EXTENSIÓN</t>
  </si>
  <si>
    <t>Planeacion Estrategica y orientación al recurso financiero</t>
  </si>
  <si>
    <t>Julio Pinillos/ Gonzalo Jimenez/ Andrea Moya</t>
  </si>
  <si>
    <t>jcpinillos@minvivienda.gov.co/ Gjimenez@minvivienda.gov.co/ ymoya@minvivienda.gov.co</t>
  </si>
  <si>
    <t>Administración del Sistema Integrado de Gestión</t>
  </si>
  <si>
    <t>Suly Ceron/Lina Ososorio/ Diana Corredor</t>
  </si>
  <si>
    <t xml:space="preserve">sceron@minvivienda.gov.co
Losorio@minvivienda.gov.co
dcorredor@minvivienda.gov.co </t>
  </si>
  <si>
    <t>Oficina de TIC</t>
  </si>
  <si>
    <t>Gestión de Proyectos de tecnologías de la información</t>
  </si>
  <si>
    <t>Olga Cristina Uribe Sanchez</t>
  </si>
  <si>
    <t>OUribe@minvivienda.gov.co</t>
  </si>
  <si>
    <t>Ligia Consuelo Acosta Niño
Angela Piñeros</t>
  </si>
  <si>
    <t>lacosta@minvivienda.gov.co
apineros@minvivienda.gov.co</t>
  </si>
  <si>
    <t>3108
3943</t>
  </si>
  <si>
    <t>Dirección del Sistema Habitacional/ Dirección Vivienda de Interes Social/ Dirección de Espacio Urbano y Territorial /Dirección de Desarrollo Sectorial</t>
  </si>
  <si>
    <t>Formulación de Politicas e Instrumentación Normativa</t>
  </si>
  <si>
    <t>Hector Alexander Torres
Blanca del Pilar Salgado  Angelica Maria Bustillo
Adriana Celmira Saltarín Gallardo</t>
  </si>
  <si>
    <t>htorres@minvivienda.gov.co 
Abustillo@minvivienda.gov.co
BSalgado@minvivienda.gov.co 
ASaltarin@minvivienda.gov.co</t>
  </si>
  <si>
    <t>2085
3415
 3601</t>
  </si>
  <si>
    <t>Direcciones de Inversiones en Vivienda de Interés Social - DIVIS</t>
  </si>
  <si>
    <t xml:space="preserve">Promoción y acompañamiento </t>
  </si>
  <si>
    <t xml:space="preserve">Maria Zoraida Rivera/Richard Perafan </t>
  </si>
  <si>
    <t>MZRivera@minvivienda.gov.co/rperafan@minvivienda.gov.co</t>
  </si>
  <si>
    <t>Martha Lucía Cantor</t>
  </si>
  <si>
    <t>MCantor@minvivienda.gov.co</t>
  </si>
  <si>
    <t>Guillermo León Ruiz Victoria</t>
  </si>
  <si>
    <t>GRuiz@minvivienda.gov.co</t>
  </si>
  <si>
    <t>Dirección del Sistema Habitacional-Grupo de Titulación y Saneamiento Predial</t>
  </si>
  <si>
    <t>Titulación y Saneamiento Predial</t>
  </si>
  <si>
    <t>Alexandra Señor Meza
Graciela Pineda Arango</t>
  </si>
  <si>
    <t>ASenior@minvivienda.gov.co Gpineda@minvivienda.gov.co</t>
  </si>
  <si>
    <t xml:space="preserve">Gestión de proyectos </t>
  </si>
  <si>
    <t>Luis Ariel Lombana</t>
  </si>
  <si>
    <t>LALombana@minvivienda.gov.co</t>
  </si>
  <si>
    <t>Dirección de Inversiones en Vivienda de Interés Social - DIVIS</t>
  </si>
  <si>
    <t xml:space="preserve">Richard Perafan </t>
  </si>
  <si>
    <t>rperafan@minvivienda.gov.co</t>
  </si>
  <si>
    <t>Maria Zoraida Rivera</t>
  </si>
  <si>
    <t>MZRivera@minvivienda.gov.co</t>
  </si>
  <si>
    <t>Dirección  de Inversiones en Vivienda de Interés Social - DIVIS</t>
  </si>
  <si>
    <t>Gestión del subsidio</t>
  </si>
  <si>
    <t>Nohora Elena Quintero</t>
  </si>
  <si>
    <t>nquintero@minvivienda.gov.co</t>
  </si>
  <si>
    <t>Pablo Germán Cabrera</t>
  </si>
  <si>
    <t>PCabrera@minvivienda.gov.co</t>
  </si>
  <si>
    <t xml:space="preserve">3515
Cel 321323 9176 </t>
  </si>
  <si>
    <t>Secretario General-Grupo de Control Interno Disciplinario</t>
  </si>
  <si>
    <t>Procesos disciplinarios</t>
  </si>
  <si>
    <t>Edgar Olivo Gómez Fresneda</t>
  </si>
  <si>
    <t>EdGomez@minvivienda.gov.co</t>
  </si>
  <si>
    <t>Conceptos jurídicos</t>
  </si>
  <si>
    <t>Diana Patricia Villamil Buitrago</t>
  </si>
  <si>
    <t>Dvillamil@minvivienda.gov.co</t>
  </si>
  <si>
    <t>Carlos Fernando Miranda Villamizar</t>
  </si>
  <si>
    <t>CMiranda@minvivienda.gov.co</t>
  </si>
  <si>
    <t>Secretario General-Grupo de Talento Humano</t>
  </si>
  <si>
    <t>Gestión del talento humano</t>
  </si>
  <si>
    <t>Jhon Alejandro Jaramillo</t>
  </si>
  <si>
    <t>JJaramillo@minvivienda.gov.co</t>
  </si>
  <si>
    <t>Subdirección de Servicios Administrativos - Grupo de Recursos físicos</t>
  </si>
  <si>
    <t>Gestión de Recursos Físicos</t>
  </si>
  <si>
    <t>Doris Tatiana Romero</t>
  </si>
  <si>
    <t>DRomero@minvivienda.gov.co</t>
  </si>
  <si>
    <t>Subdirección de Servicios Administrativos-Grupo de Contratos</t>
  </si>
  <si>
    <t>Gestión de contratación</t>
  </si>
  <si>
    <t>Ivette Marina Paez Ramirez</t>
  </si>
  <si>
    <t>IMpaez@minvivienda.gov.co</t>
  </si>
  <si>
    <t>Grupo de soporte y apoyo informático</t>
  </si>
  <si>
    <t>Gestión de soporte y apoyo informático</t>
  </si>
  <si>
    <t>Nelson Federico Posada</t>
  </si>
  <si>
    <t>NPosada@minvivienda.gov.co</t>
  </si>
  <si>
    <t>Grupo de Atención al Usuario y Archivo/ Despacho del Ministro</t>
  </si>
  <si>
    <t>Atención al usuario</t>
  </si>
  <si>
    <t>Jefferson Romero/
 María Yolima Lozano Quintero</t>
  </si>
  <si>
    <t>jromero@minvivienda.gov.co MYLozano@minvivienda.gov.co</t>
  </si>
  <si>
    <t>3008                 4253</t>
  </si>
  <si>
    <t>Atención Legislativa Especializada</t>
  </si>
  <si>
    <t xml:space="preserve"> Seguimiento y Control a la ejecucción del Recurso Financiero</t>
  </si>
  <si>
    <t>German Alberto Diaz Pinto</t>
  </si>
  <si>
    <t>GDiaz@minvivienda.gov.co</t>
  </si>
  <si>
    <t xml:space="preserve">Stefanny Paola Melo Díaz  </t>
  </si>
  <si>
    <t>smelo@minvivienda.gov.co</t>
  </si>
  <si>
    <t>Evaluación, Acompañamiento y Asesoria  del Sistema de Control Interno</t>
  </si>
  <si>
    <t>Lina Alejandra Morales</t>
  </si>
  <si>
    <t>OAragon@minvivienda.gov.co</t>
  </si>
  <si>
    <t>Subdirección de Servicios Administrativos - Grupo de Activos</t>
  </si>
  <si>
    <t>Saneamiento de Activos de los Extintos ICT INURBE</t>
  </si>
  <si>
    <t>Lorena Barrueto</t>
  </si>
  <si>
    <t>ABarrueto@minvivienda.gov.co</t>
  </si>
  <si>
    <t>Jefferson Romero
Diana Marcela Rincon Nava</t>
  </si>
  <si>
    <t>jromero@minvivienda.gov.co Drincon@minvivienda.gov.co</t>
  </si>
  <si>
    <t>Seguimiento y Control a la ejecucción del Recurso Financiero</t>
  </si>
  <si>
    <t>Conceptos_Jurídicos</t>
  </si>
  <si>
    <t>Columna1</t>
  </si>
  <si>
    <t>ENCABEZADO</t>
  </si>
  <si>
    <t>Oficina de Control interno</t>
  </si>
  <si>
    <t>Direccionamiento_Estratégico</t>
  </si>
  <si>
    <t>Evaluación_Independiente_y_Asesoría</t>
  </si>
  <si>
    <t>Gestión_de_Comunicaciones_Internas_y_Externas</t>
  </si>
  <si>
    <t>Gestión_de_Contratación</t>
  </si>
  <si>
    <t>Gestión_de_Recursos_Físicos</t>
  </si>
  <si>
    <t>Gestión_de_Tecnologías_de_la_Información_y_las_Comunicaciones</t>
  </si>
  <si>
    <t>Gestión_Documental</t>
  </si>
  <si>
    <t>Gestión_Estratégica_del_Talento_Humano</t>
  </si>
  <si>
    <t>Gestión_Financiera</t>
  </si>
  <si>
    <t>Procesos_Disciplinarios</t>
  </si>
  <si>
    <t>Procesos_Judiciales_y_Acciones_Constitucionales</t>
  </si>
  <si>
    <t>Relaciones_Estratégicas</t>
  </si>
  <si>
    <t>Saneamiento_de_activos_de_los_extintos_ICT_INURBE</t>
  </si>
  <si>
    <t>Seguimiento_y_Mejora_Continua</t>
  </si>
  <si>
    <t>Servicio_al_Ciudadano</t>
  </si>
  <si>
    <t>Gestión_a_la_Política_de_Vivienda</t>
  </si>
  <si>
    <t>Gestión_a_la_Política_de_Agua_Potable_y_Saneamiento_Básico</t>
  </si>
  <si>
    <t>Gestión_a_la_Política_de_Espacio_Urbano_y_Territorial</t>
  </si>
  <si>
    <t>Dirección_de_Espacio_Territorial_</t>
  </si>
  <si>
    <t>Subdirección_de_Políticas_de_Desarrollo_Urbano_y_Territorial</t>
  </si>
  <si>
    <t>Subdirección_de_Asistencia_Técnica_y_Operaciones_urbanas_Integrales</t>
  </si>
  <si>
    <t>Dirección_de_Política_y_Regulación</t>
  </si>
  <si>
    <t>Grupo_de_Política_Sectorial</t>
  </si>
  <si>
    <t>Grupo_de_Monitoreo_del_Sistema_General_de_Participaciones_de_Agua_Potable_y_Saneamiento_Básico</t>
  </si>
  <si>
    <t>Grupo_de_Desarrollo_Sostenible</t>
  </si>
  <si>
    <t>Dirección_de_Infraestructura_y_Desarrollo_Empresarial</t>
  </si>
  <si>
    <t>Subdireccion_de_Proyectos</t>
  </si>
  <si>
    <t>Grupo_de_Evaluación_y_Proyectos</t>
  </si>
  <si>
    <t>Subdirección_de_Desarrollo_Empresarial</t>
  </si>
  <si>
    <t>falta incluirlos en los procesos</t>
  </si>
  <si>
    <t>Subdirección_de_Programas</t>
  </si>
  <si>
    <t>Dirección_del_Sistema_Habitacional</t>
  </si>
  <si>
    <t>Grupo_de_Titulacion_y_Saneamiento_Predial</t>
  </si>
  <si>
    <t>Dirección_de_Inversiones_en_Vivienda_de_Interes_Social</t>
  </si>
  <si>
    <t>Subdireccion_de_Subsidio_y_Ejecución_de_Vivienda_Rural</t>
  </si>
  <si>
    <t>Subdirección_de_Promoción_y_Apoyo_Técnico</t>
  </si>
  <si>
    <t>Subdirección_de_Subsidio_Familiar_de_Vivienda</t>
  </si>
  <si>
    <t>Grupo_de_Procesos_Sancionatorios_y_Acompañamiento_Social</t>
  </si>
  <si>
    <t>Direccion_de_Vivienda_Rural_</t>
  </si>
  <si>
    <t>Subdirección_de_Política_y_Apoyo_Técnico</t>
  </si>
  <si>
    <t xml:space="preserve">Subdirección de Acompañamiento y Evaluación </t>
  </si>
  <si>
    <t>Subdirección_de_Acompañamiento_y_Evaluación_</t>
  </si>
  <si>
    <t>Grupo_de_Planeación_y_Seguimiento</t>
  </si>
  <si>
    <t>Grupo_de_Innovación_y_Mejoramiento_Institucional</t>
  </si>
  <si>
    <t>Subdirección_de_Servicios_Administativos_</t>
  </si>
  <si>
    <t>Despacho_del_Ministro</t>
  </si>
  <si>
    <t>Oficina_Asesora_Jurídica</t>
  </si>
  <si>
    <t>Grupo_de_Procesos_Judiciales</t>
  </si>
  <si>
    <t>Grupo_de_Acciones_Constitucionales</t>
  </si>
  <si>
    <t>Grupo_de_Control_Interno_Disciplinario</t>
  </si>
  <si>
    <t>Subdirección_de_Finanzas_y_Presupuesto</t>
  </si>
  <si>
    <t>Grupo_de_Presupuesto_y_Cuentas</t>
  </si>
  <si>
    <t>Grupo_de_Tesorería</t>
  </si>
  <si>
    <t>Grupo_de_Contabilidad</t>
  </si>
  <si>
    <t>Grupo_de_Talento_Humano</t>
  </si>
  <si>
    <t>Grupo_de_Atención_al_Usuario_y_Archivo_</t>
  </si>
  <si>
    <t>Oficina_de_Tecnologias_de_la_información_y_las_comunicaciones</t>
  </si>
  <si>
    <t>Grupo_de_Apoyo_Tecnológico</t>
  </si>
  <si>
    <t>Grupo_de_Recursos_Físicos</t>
  </si>
  <si>
    <t>Grupo_de_Contratos_</t>
  </si>
  <si>
    <t>Grupo_de_Comunicaciones_Estrategicas</t>
  </si>
  <si>
    <t>Oficina_de_Control_interno</t>
  </si>
  <si>
    <t>Oficina_Asesora_de_Planeación</t>
  </si>
  <si>
    <t>Grupo_de_Presupuesto_y_Proyectos_de_Inversión</t>
  </si>
  <si>
    <t>Grupo_de_Conceptos</t>
  </si>
  <si>
    <t xml:space="preserve">PROCESO </t>
  </si>
  <si>
    <t>LIDER</t>
  </si>
  <si>
    <t>Líder del proceso: Asesor del Despacho del Ministro Agenda Legislativa - Asesor del Despacho del Ministro Asuntos Internacionales y Cooperación. (Grado 18 - 16)</t>
  </si>
  <si>
    <t>Juan David Ching
Jose Andres Rios
Daniel Eduardo Contreras</t>
  </si>
  <si>
    <t>Líder del proceso: Director de Inversiones en Vivienda de Interés Social -DIVIS y Director del Sistema Habitacional -DSH</t>
  </si>
  <si>
    <t>Natalia Duarte Caceres
Gloria Patricia Tovar Alzate </t>
  </si>
  <si>
    <t>Líder del proceso: Director de Desarrollo Sectorial DDS y Director de Programas DP.</t>
  </si>
  <si>
    <t>Líder del proceso: Director de Espacio Urbano y Territorial</t>
  </si>
  <si>
    <t xml:space="preserve">\\jchernandez
</t>
  </si>
  <si>
    <t>Rolf Perea</t>
  </si>
  <si>
    <t>Secretaria</t>
  </si>
  <si>
    <t>https://minviviendagovco-my.sharepoint.com/:f:/r/personal/videoscomunicaciones2024_minvivienda_gov_co/Documents/70001%20GCE/2024/70001-24.19InformesdeSeguimientoaMedios?csf=1&amp;web=1&amp;e=1AT4ck
2023
https://minviviendagovco-my.sharepoint.com/:f:/r/personal/videoscomunicaciones2023_minvivienda_gov_co/Documents/2023/70001-24.19InformesdeSeguimientoaMediosdeComunicacion?csf=1&amp;web=1&amp;e=hl5PNF</t>
  </si>
  <si>
    <t>https://minviviendagovco-my.sharepoint.com/:f:/r/personal/videoscomunicaciones2024_minvivienda_gov_co/Documents/70001%20GCE/2024/70001-24.12%20Inf.%20Gestion?csf=1&amp;web=1&amp;e=7B7NFA
2023
https://minviviendagovco-my.sharepoint.com/:f:/r/personal/videoscomunicaciones2023_minvivienda_gov_co/Documents/2023/70001-24.12%20Informes%20de%20Gestion?csf=1&amp;web=1&amp;e=RjeyRM</t>
  </si>
  <si>
    <t>https://minviviendagovco-my.sharepoint.com/:f:/r/personal/videoscomunicaciones2024_minvivienda_gov_co/Documents/70001%20GCE/2024/70001-24.12%20Inf.%20Gestion/Dise%C3%B1os?csf=1&amp;web=1&amp;e=nKLJUa
2023
https://minviviendagovco-my.sharepoint.com/:f:/r/personal/videoscomunicaciones2023_minvivienda_gov_co/Documents/2023/70001-24.12%20Informes%20de%20Gestion/Dise%C3%B1os?csf=1&amp;web=1&amp;e=MXNBGl</t>
  </si>
  <si>
    <t>https://minviviendagovco-my.sharepoint.com/:f:/r/personal/videoscomunicaciones2024_minvivienda_gov_co/Documents/70001%20GCE/2024/70001-24.12%20Inf.%20Gestion/Audiovisual?csf=1&amp;web=1&amp;e=RV8Hhi
Fotos 2024
https://minviviendagovco-my.sharepoint.com/:f:/r/personal/videoscomunicaciones2024_minvivienda_gov_co/Documents/70001%20GCE/2024/70001-24.12%20Inf.%20Gestion/Fotos%20Inst?csf=1&amp;web=1&amp;e=dSd9qc
2023
https://minviviendagovco-my.sharepoint.com/:f:/r/personal/videoscomunicaciones2023_minvivienda_gov_co/Documents/2023/70001-24.12%20Informes%20de%20Gestion/Audiovisual?csf=1&amp;web=1&amp;e=f66F9u
Fotos 2023
https://minviviendagovco-my.sharepoint.com/:f:/r/personal/videoscomunicaciones2023_minvivienda_gov_co/Documents/2023/70001-24.12%20Informes%20de%20Gestion/Fotos%20Institucionales?csf=1&amp;web=1&amp;e=QNs6jX</t>
  </si>
  <si>
    <t>https://minviviendagovco-my.sharepoint.com/:f:/r/personal/videoscomunicaciones2024_minvivienda_gov_co/Documents/70001%20GCE/2024/70001-24.12%20Inf.%20Gestion/Permisos%20de%20im%C3%A1genes?csf=1&amp;web=1&amp;e=MFwcSK
2023
https://minviviendagovco-my.sharepoint.com/:f:/r/personal/videoscomunicaciones2023_minvivienda_gov_co/Documents/2023/70001-24.12%20Informes%20de%20Gestion/Permisos%20Autorizaci%C3%B3n%20de%20Im%C3%A1genes%20%20Comunicaci%C3%B3n%20Interna?csf=1&amp;web=1&amp;e=e9YVbX</t>
  </si>
  <si>
    <t>71120-19.2</t>
  </si>
  <si>
    <t>Carpeta que contiene las evidencias y documentación de los estudios para la viabilidad de curadores urbanos</t>
  </si>
  <si>
    <t>Claudia Andrea Ramírez Montilla</t>
  </si>
  <si>
    <t>https://minviviendagovco.sharepoint.com/sites/ArchivoDigitalDEUT/Documentos%20compartidos/Forms/AllItems.aspx?id=%2Fsites%2FArchivoDigitalDEUT%2FDocumentos%20compartidos%2F2023%2F71120%20%2D%20SUBDIRECCI%C3%93N%20DE%20POL%C3%8DTICAS%20DE%20DESARROLLO%20URBANO%20Y%20TERRITORIAL%2F71120%20%2D%2019%20ESTUDIOS&amp;viewid=0dde787f%2D7c9a%2D4142%2D9f21%2Da7b148bfd908</t>
  </si>
  <si>
    <t>Directora de Espacio Urbano y Territorial</t>
  </si>
  <si>
    <t>Sharepoint DEUT</t>
  </si>
  <si>
    <t>71120-24.11</t>
  </si>
  <si>
    <t>Informes de los reportes de licencias urbanísticas presentadas por curadores urbanos</t>
  </si>
  <si>
    <t>https://minviviendagovco.sharepoint.com/sites/ArchivoDigitalDEUT/Documentos%20compartidos/Forms/AllItems.aspx?id=%2Fsites%2FArchivoDigitalDEUT%2FDocumentos%20compartidos%2F2023%2F71120%20%2D%20SUBDIRECCI%C3%93N%20DE%20POL%C3%8DTICAS%20DE%20DESARROLLO%20URBANO%20Y%20TERRITORIAL%2F71120%20%2D%2024%20INFORMES%2F71120%20%2D%2024%20%2D%2011%20INFORMES%20DE%20FUNCIONAMIENTO%20CURADUR%C3%8DAS%20URBANAS&amp;viewid=0dde787f%2D7c9a%2D4142%2D9f21%2Da7b148bfd908</t>
  </si>
  <si>
    <t>https://minviviendagovco.sharepoint.com/sites/ArchivoDigitalDEUT/Documentos%20compartidos/Forms/AllItems.aspx?id=%2Fsites%2FArchivoDigitalDEUT%2FDocumentos%20compartidos%2F2023%2F71120%20%2D%20SUBDIRECCI%C3%93N%20DE%20POL%C3%8DTICAS%20DE%20DESARROLLO%20URBANO%20Y%20TERRITORIAL%2F71120%20%2D%2042%20PROYECTOS&amp;viewid=0dde787f%2D7c9a%2D4142%2D9f21%2Da7b148bfd908</t>
  </si>
  <si>
    <t>https://minvivienda.gov.co/transparencia/normativa</t>
  </si>
  <si>
    <t>71100-42.10</t>
  </si>
  <si>
    <t>Documento Técnico que contiene las estrategias de intervención, normas urbanísticas, técnicas, financieras, jurídicas, de gestión y ambientales de la operación urbana propuesta, así mismo las modificaciones que se adelanten con su respectiva evaluación soportada en ficha técnica, concepto de viabilidad, acto administrativo (Adopción, Modificación de Adopción o Archivo de la modificación). Incluye cartografía, estudios y anexos soporte de la operación urbana. Documentos derivados del seguimiento de la implementación del PIDU.</t>
  </si>
  <si>
    <t>Subdirección de Asistencia Técnica de Operaciones Urbanas Integrales</t>
  </si>
  <si>
    <t>https://minviviendagovco.sharepoint.com/sites/Gestindesuelo/Documentos%20compartidos/Forms/AllItems.aspx?newTargetListUrl=%2Fsites%2FGestindesuelo%2FDocumentos%20compartidos&amp;viewpath=%2Fsites%2FGestindesuelo%2FDocumentos%20compartidos%2FForms%2FAllItems%2Easpx&amp;id=%2Fsites%2FGestindesuelo%2FDocumentos%20compartidos%2FEQUIPO%20INSTRUMENTOS%20DE%20GESTI%C3%93N%2F000%5FMISN&amp;viewid=1b0f2317%2D8fb5%2D4581%2Da132%2D6261bed37b66</t>
  </si>
  <si>
    <t>Colseguros 4 piso Archivo de la DEUT ala norte</t>
  </si>
  <si>
    <t>https://www.minvivienda.gov.co/tramites-y-servicios/consultas-publicas/por-la-cual-se-adopta-el-proyecto-integral-de-desarrollo-urbano-pidu-mirador-del-frayle-ubicado-en-el-municipio-de-candelaria-departamento-de-valle</t>
  </si>
  <si>
    <t>71100-42.11</t>
  </si>
  <si>
    <t>Documentos generados durante el proceso de evaluación de las Operaciones Urbanas Integrales: Ficha Técnica, Concepto de Viabilidad, Concepto Ambiental, Actas de Comité, Acto administrativo de iniciativa pública, privada o público-privada de Anuncio o Archivo, Resolución (Adopción, Modificación de Adopción o Archivo en Etapa de Formulación). Documentos derivados del seguimiento de la implementación del MISN 1G.</t>
  </si>
  <si>
    <t>https://minvivienda.gov.co/node/849</t>
  </si>
  <si>
    <t>71100-42.12</t>
  </si>
  <si>
    <t>Documentos generados durante el proceso de evaluación de las Operaciones Urbanas Integrales: Ficha Técnica, Concepto de Viabilidad, Concepto Ambiental, Actas de Comité, Acto administrativo de iniciativa pública, privada o público-privada de Anuncio o Archivo, Resolución (Adopción, Modificación de Adopción o Archivo en Etapa de Formulación).Documentos derivados del seguimiento de la implementación del MISN 2G.</t>
  </si>
  <si>
    <t>https://minviviendagovco.sharepoint.com/sites/Gestindesuelo/Documentos%20compartidos/Forms/AllItems.aspx?newTargetListUrl=%2Fsites%2FGestindesuelo%2FDocumentos%20compartidos&amp;viewpath=%2Fsites%2FGestindesuelo%2FDocumentos%20compartidos%2FForms%2FAllItems%2Easpx&amp;id=%2Fsites%2FGestindesuelo%2FDocumentos%20compartidos%2FEQUIPO%20INSTRUMENTOS%20DE%20GESTI%C3%93N%2F000%5FMISN&amp;viewid=1b0f2317%2D8fb5%2D4581%2Da132%2D6261bed37b67</t>
  </si>
  <si>
    <t>Archivo Dirección de Espacio Urbano y Territorial, incluye todas las series según la TRD</t>
  </si>
  <si>
    <t>https://minviviendagovco.sharepoint.com/sites/ArchivoDigitalDEUT/Documentos%20compartidos/Forms/AllItems.aspx?id=%2Fsites%2FArchivoDigitalDEUT%2FDocumentos%20compartidos%2F2024%2F71100%20%2D%20DIRECCI%C3%93N%20DE%20ESPACIO%20URBANO%20Y%20TERRITORIAL&amp;viewid=0dde787f%2D7c9a%2D4142%2D9f21%2Da7b148bfd908</t>
  </si>
  <si>
    <t>* Colseguros 4 piso Archivo de la DEUT ala norte</t>
  </si>
  <si>
    <t>Archivo Subdirección de asistencia técnicas y operaciones urbanas integrales</t>
  </si>
  <si>
    <t>ArchivoSubdirección de asistencia técnica y operaciones urbanas integrales, incluye todas las series según la TRD</t>
  </si>
  <si>
    <t>https://minviviendagovco.sharepoint.com/sites/ArchivoDigitalDEUT/Documentos%20compartidos/Forms/AllItems.aspx?id=%2Fsites%2FArchivoDigitalDEUT%2FDocumentos%20compartidos%2F2024%2F71110%20%2D%20SUBDIRECCI%C3%93N%20DE%20ASISTENCIA%20T%C3%89CNICA%20Y%20OPERACIONES%20URBANAS%20INTEGRALES&amp;viewid=0dde787f%2D7c9a%2D4142%2D9f21%2Da7b148bfd908</t>
  </si>
  <si>
    <t>Archivo Subdirección de políticas de desarrollo urbano y territorial</t>
  </si>
  <si>
    <t>71120-17</t>
  </si>
  <si>
    <t>Archivo Subdirección de políticas de desarrollo urbano y territorial, incluye todas las series según la TRD</t>
  </si>
  <si>
    <t>https://minviviendagovco.sharepoint.com/sites/ArchivoDigitalDEUT/Documentos%20compartidos/Forms/AllItems.aspx?id=%2Fsites%2FArchivoDigitalDEUT%2FDocumentos%20compartidos%2F2024%2F71120%20%2D%20SUBDIRECCI%C3%93N%20DE%20POL%C3%8DTICAS%20DE%20DESARROLLO%20URBANO%20Y%20TERRITORIAL&amp;viewid=0dde787f%2D7c9a%2D4142%2D9f21%2Da7b148bfd908</t>
  </si>
  <si>
    <t>Reportes e indicadores Dirección de Espacio Urbano y Territorial</t>
  </si>
  <si>
    <t>https://minviviendagovco.sharepoint.com/sites/Grp_DIRECCIONDEESPACIOURBANOYTERRITORIAL_Tablero/Documentos%20compartidos/Forms/AllItems.aspx?id=%2Fsites%2FGrp%5FDIRECCIONDEESPACIOURBANOYTERRITORIAL%5FTablero%2FDocumentos%20compartidos%2FRepositorio%20de%20Reportes%20e%20Indicadores&amp;viewid=cb4be723%2Ddd32%2D4886%2Da776%2D47c01c83c3dc</t>
  </si>
  <si>
    <t>INFORMES DE GESTION</t>
  </si>
  <si>
    <t>Proyectos, comunicaciones, documenos tecnicos, convenios y/o contratos, informes, actas, ayudas de memoroia</t>
  </si>
  <si>
    <t>71110-42.3</t>
  </si>
  <si>
    <t>Archivo de proyectos de equipamientos, tasa compensada, mejoramiento integral de barrios</t>
  </si>
  <si>
    <t>https://minviviendagovco.sharepoint.com/:f:/r/sites/Grp_DIRECCIONDEESPACIOURBANOYTERRITORIAL_MIB/Documentos%20compartidos/00.%20MEJORAMIENTO%20INTEGRAL%20DE%20BARRIOS%20-%20MIB?csf=1&amp;web=1&amp;e=EjqwiE</t>
  </si>
  <si>
    <t>Informes de asistencia técnica</t>
  </si>
  <si>
    <t>71110-24.12</t>
  </si>
  <si>
    <t>Informes, comunicaciones, matrices excel</t>
  </si>
  <si>
    <t>Informacion legalizacion urbanistica de asentamientos informales</t>
  </si>
  <si>
    <t>7110-24.6</t>
  </si>
  <si>
    <t>Base de datos de contratación</t>
  </si>
  <si>
    <t>Grupo de Contratos Base de Datos</t>
  </si>
  <si>
    <t>Archivo en formato Excel que contiene la información de los contratos suscritos, sus modificaicones y datos relevantes para el seguimiento de la información contractual</t>
  </si>
  <si>
    <t>Andres Felipe Ramirez Jaramillo</t>
  </si>
  <si>
    <t>https://minviviendagovco.sharepoint.com/:f:/s/Grp_GRUPODECONTRATOS_CONTRATACION/ErWuVl4W1btGkRyP7hP3oSsB_trumy1ypHyi69dLDDFTzw?e=x8VrLP</t>
  </si>
  <si>
    <t>https://minviviendagovco.sharepoint.com/:f:/s/Grp_GRUPODECONTRATOS_CONTRATACION/Er-u9tdl5XNFiCJnp3o-P7ABSIO6C4q6shd3kMX4Tr9miA?e=ddeBGr</t>
  </si>
  <si>
    <t>https://minviviendagovco.sharepoint.com/:u:/r/sites/Grp_GRUPODECONTRATOS_CONTRATACION/SitePages/Home.aspx?csf=1&amp;web=1&amp;share=ESkqDnnTwVdLtGh-Wd-M5qoB016wpLyLVGL5dB2cia9vtQ&amp;e=x5nePT</t>
  </si>
  <si>
    <t>Janneth Santana Adames</t>
  </si>
  <si>
    <t>https://minviviendagovco-my.sharepoint.com/my?login_hint=dromero%40minvivienda%2Egov%2Eco&amp;id=%2Fpersonal%2Fdromero%5Fminvivienda%5Fgov%5Fco%2FDocuments%2FEscritorio%2FInformes</t>
  </si>
  <si>
    <t>https://minviviendagovco-my.sharepoint.com/my?login_hint=dromero%40minvivienda%2Egov%2Eco&amp;id=%2Fpersonal%2Fdromero%5Fminvivienda%5Fgov%5Fco%2FDocuments%2FEscritorio%2FBajas%20GRF</t>
  </si>
  <si>
    <t>https://minviviendagovco-my.sharepoint.com/my?login_hint=dromero%40minvivienda%2Egov%2Eco&amp;id=%2Fpersonal%2Fdromero%5Fminvivienda%5Fgov%5Fco%2FDocuments%2FEscritorio%2FMapa%20de%20Riesgos%2FRiesgos%20SPG%202024</t>
  </si>
  <si>
    <t>https://minviviendagovco-my.sharepoint.com/my?login_hint=dromero%40minvivienda%2Egov%2Eco&amp;id=%2Fpersonal%2Fdromero%5Fminvivienda%5Fgov%5Fco%2FDocuments%2FEscritorio%2FContrato%201022%20%2D%20Mapfre</t>
  </si>
  <si>
    <t>Gestión de Recursos Fisicos</t>
  </si>
  <si>
    <t xml:space="preserve">Maria Clara Rodriguez </t>
  </si>
  <si>
    <t>https://minviviendagovco-my.sharepoint.com/:f:/g/personal/oficinaasesoraplaneacion_minvivienda_gov_co/Ehnm8ch_HPpKmsLBP5SXKLUBJ8Qcp48i-yeMEbZJOmhUTA?e=W0GIhh</t>
  </si>
  <si>
    <t>https://minviviendagovco-my.sharepoint.com/:f:/g/personal/oficinaasesoraplaneacion_minvivienda_gov_co/EvQCUmeNv7pOmvtiQiS8npcBw25J0ZuDZiRFmKYVuNpwzA?e=ydTHEP</t>
  </si>
  <si>
    <t>https://minviviendagovco-my.sharepoint.com/:f:/g/personal/oficinaasesoraplaneacion_minvivienda_gov_co/En2ddfA2tRJCmf7X7UcjvFUBefP9zA4o-w-KO_tjUyTqBQ?e=eZIDt8</t>
  </si>
  <si>
    <t> https://minviviendagovco-my.sharepoint.com/:f:/g/personal/oficinaasesoraplaneacion_minvivienda_gov_co/Epw4bZuYc9ZNvBd7YGs3Nm0BMm4sbOKsC0UeLmnODRXqtA?e=GQ9Ama</t>
  </si>
  <si>
    <t>https://minviviendagovco-my.sharepoint.com/:f:/g/personal/oficinaasesoraplaneacion_minvivienda_gov_co/Epw4bZuYc9ZNvBd7YGs3Nm0BMm4sbOKsC0UeLmnODRXqtA?e=GQ9Ama</t>
  </si>
  <si>
    <t>Pagina Web del MVCT</t>
  </si>
  <si>
    <t>https://minvivienda.gov.co/atencion-la-ciudadania/caracterizacion-de-usuarios</t>
  </si>
  <si>
    <t>Contiene el proceso de eliminación documental, resultado de la aplicación de las disposiciones finales registradas para series y subseries en Tablas de Retención Documental y Tablas de Valoración Documental del MVCT</t>
  </si>
  <si>
    <t>73201-12.1</t>
  </si>
  <si>
    <t>Contiene las copias de las comunicaciones oficiales enviadas que conforman un registro consecutivo en razón del número de radicación.</t>
  </si>
  <si>
    <t>73201-12.2</t>
  </si>
  <si>
    <t>Contiene las copias de las comunicaciones oficiales recibidas que conforman un registro consecutivo en razón del número de radicación.</t>
  </si>
  <si>
    <t>73201-25.1</t>
  </si>
  <si>
    <t>Contiene la definición de series y subseries producidas por las entidades en razón al cumplimiento de sus funciones.</t>
  </si>
  <si>
    <t>73201-25.2</t>
  </si>
  <si>
    <t>Contiene la jerarquización dada a la producción documental, por medio de secciones, subsecciones, series y subseries.</t>
  </si>
  <si>
    <t>Herramienta archivística que describe la relación sistemática y detallada de las unidades documentales existentes en los archivos, siguiendo la organización de las series documentales.</t>
  </si>
  <si>
    <t>MODELOS DE REQUISITOS PARA LA GESTIÓN DE DOCUMENTOS ELECTRÓNICOS - MOREQ</t>
  </si>
  <si>
    <t>Contiene información sobre el conjunto de requisitos que debe cumplir el Sistema de Gestión de documentos electrónicos</t>
  </si>
  <si>
    <t>73201-25.4</t>
  </si>
  <si>
    <t>Contiene la planeación de la función archivística, en articulación con los planes y proyectos estratégicos de las entidades.</t>
  </si>
  <si>
    <t>Contiene los componentes de la Gestión Documental, desde la planeación, producción, gestión, trámite, organización, transferencias y disposición final de los documentos, a partir de la valoración y optimiza la trazabilidad de la información producida en las diferentes etapas del ciclo vital del documento independientemente del medio de registro y almacenamiento, atendiendo la necesidad de mejora continua del proceso de gestión documental.</t>
  </si>
  <si>
    <t>73201-25.6</t>
  </si>
  <si>
    <t>Contiene el estudio de la administración de la producción documental y el acceso a la información por parte de la ciudadanía.</t>
  </si>
  <si>
    <t>Contiene el registro la elaboración, actualización y trámite de convalidación de las Tablas de Retención Documental del Ministerio, documento que contiene los valores primarios, secundarios y su disposición final.</t>
  </si>
  <si>
    <t>73201-25.8</t>
  </si>
  <si>
    <t>Contene el registro la elaboración, actualización y trámite de convalidación de las Tablas de Valoración Documental del Ministerio, documento que refleja la valoración de los documentos y su disposición final.</t>
  </si>
  <si>
    <t>73201-26.1</t>
  </si>
  <si>
    <t>Contiene los documentos que permiten certificar la recepción de los documentos por parte de los funcionarios, así como el seguimiento a los tiempos de respuesta de las comunicaciones recibidas.</t>
  </si>
  <si>
    <t>73201-34.9</t>
  </si>
  <si>
    <t>Contiene el registro de las acciones a corto, mediano y largo plazo que tienen como fin implementar los programas, procesos y procedimientos, tendientes a mantener las características físicas y funcionales de los documentos de archivo y  sus características de autenticidad, integridad, inalterabilidad, originalidad, fiabilidad y disponibilidad a través del tiempo.</t>
  </si>
  <si>
    <t>73201-34.13</t>
  </si>
  <si>
    <t>Contiene el registro las acciones a corto, mediano y largo plazo que tienen como fin implementar los programas, procesos y procedimientos, tendientes a mantener las características físicas y funcionales de los documentos de archivo y conservar características de autenticidad, integridad, inalterabilidad, originalidad, fiabilidad y disponibilidad a través del tiempo.</t>
  </si>
  <si>
    <t>73201-34.25</t>
  </si>
  <si>
    <t>Contiene las políticas, los sistemas de organización y los procedimientos generales, para prevenir o enfrentar de manera oportuna, eficiente y eficaz, las situaciones de emergencia o desastre que puedan presentarse en la entidad y que afecten los archivos y documentos que se encuentran en custodia.</t>
  </si>
  <si>
    <t>Contiene los procesos técnicos, administrativos y legales relacionadas con las transferencias primarias de la documentación, según los tiempos de retención y disposiciones finales establecidos en Tablas de Retención Documental.</t>
  </si>
  <si>
    <t>Contiene los procesos técnicos, administrativos y legales relacionadas con las transferencias secundarias de la documentación, según los tiempos de retención y disposiciones finales establecidos en Tablas de Retención Documental o Tablas de Valoración Documental.</t>
  </si>
  <si>
    <t>Contiene la información que se encuentra en custodia, administración, conservación y preservación a largo plazo, de los archivos que cumplieron su tiempo de permanencia en el Archivo de Gestión y por esta razón fueron transferidos al Archivo Central por contener uno o varios valores primarios y/o secundarios según corresponda.</t>
  </si>
  <si>
    <t>Cabe resaltar que en el activo se encuentran diferentes formatos como: Excel, Power Point, Word, Video, PDF, Imagen entre otros.</t>
  </si>
  <si>
    <t>Luz Nelly Ortiz Moya</t>
  </si>
  <si>
    <t>Sistema Integrado de Gestión</t>
  </si>
  <si>
    <t>Instalaciones físicas</t>
  </si>
  <si>
    <t>Archivo de Gestion de la dependencia</t>
  </si>
  <si>
    <t>https://spg.minvivienda.gov.co/portal/document_tab.php?id_doc=910&amp;version=1&amp;opcion_regreso=1</t>
  </si>
  <si>
    <t>https://minviviendagovco-my.sharepoint.com/:f:/g/personal/hmoreno_minvivienda_gov_co/EqQIeuCWAPVDrDe9vjfg4-kByhevbkIUy_ieDDj59Ahovw?e=tHMxOO&amp;xsdata=MDV8MDJ8QUNDYWJyZXJhQG1pbnZpdmllbmRhLmdvdi5jb3xmOWQxYzhmYTI0MzE0YmRkOWYwNjA4ZGNlZWMzMzBhZHw1OWY4NTU3MjI4Njc0NDgwYjExMWZjNDczMzA5ZjliM3wwfDB8NjM4NjQ3NzY5MzIzOTk0MzE3fFVua25vd258VFdGcGJHWnNiM2Q4ZXlKV0lqb2lNQzR3TGpBd01EQWlMQ0pRSWpvaVYybHVNeklpTENKQlRpSTZJazFoYVd3aUxDSlhWQ0k2TW4wPXwwfHx8&amp;sdata=RXUzSU5zeFRmY1BYVG9BZDNUMTZ3ZjFBRXNZbzhSQm50QVZibi83bElBWT0%3d</t>
  </si>
  <si>
    <t>https://spg.minvivienda.gov.co/portal/document_tab.php?id_doc=190&amp;version=1&amp;opcion_regreso=1</t>
  </si>
  <si>
    <t>https://spg.minvivienda.gov.co/portal/document_tab.php?id_doc=183&amp;version=2&amp;opcion_regreso=1</t>
  </si>
  <si>
    <t>https://spg.minvivienda.gov.co/portal/document_tab.php?id_doc=188&amp;version=3&amp;opcion_regreso=1</t>
  </si>
  <si>
    <t>https://spg.minvivienda.gov.co/portal/document_tab.php?id_doc=875&amp;version=1&amp;opcion_regreso=1</t>
  </si>
  <si>
    <t>https://minvivienda.gov.co/ministerio/gestion-institucional/gestion-documental/tablas-de-valoracion-documental-tvd</t>
  </si>
  <si>
    <t>Archivo de Gestion de la dependencia sede administrativa</t>
  </si>
  <si>
    <t>https://spg.minvivienda.gov.co/portal/document_tab.php?id_doc=191&amp;version=3&amp;opcion_regreso=1</t>
  </si>
  <si>
    <t>https://spg.minvivienda.gov.co/portal/document_tab.php?id_doc=951&amp;version=1&amp;opcion_regreso=1</t>
  </si>
  <si>
    <t>Sede La Fragua</t>
  </si>
  <si>
    <t>Soportes magnéticos y ópticos</t>
  </si>
  <si>
    <t>Ana Martilde Avendaño
Sebastian Arango Nader</t>
  </si>
  <si>
    <t>https://outlook.office.com/host/377c982d-9686-450e-9a7c-22aeaf1bc162/7211f19f-262a-42eb-a02e-289956491741</t>
  </si>
  <si>
    <t xml:space="preserve">
Sebastian Arango Nader</t>
  </si>
  <si>
    <t xml:space="preserve">SON DOCUMENTOS FISICOS DE LOS REQUERIMIENTOS FORMALES (LEY 5/92) . Sede Botica y DANN. </t>
  </si>
  <si>
    <t>Ana Martilde Avendaño
Sebastian Arango Nader
Coordinardo del Grupo de Atención al ciudadano y archivo</t>
  </si>
  <si>
    <t>ASESOR DESPACHO y COORDINADOR DEL GRUPO DE ATENCIÓN AL CIUDADANO Y ARCHIVO</t>
  </si>
  <si>
    <t>73201-38.6</t>
  </si>
  <si>
    <t xml:space="preserve">https://minvivienda.gov.co/ministerio/gestion-institucional/grupo-atencion-al-usuario </t>
  </si>
  <si>
    <t xml:space="preserve">https://minvivienda.gov.co/tramites-y-servicios/formulario-de-movilizaciones </t>
  </si>
  <si>
    <t>Archivo de gestión grupo sede Palma durantew el tiempo establecido en TRD</t>
  </si>
  <si>
    <t>https://minviviendagovco-my.sharepoint.com/:f:/r/personal/cidisciplinario_minvivienda_gov_co/Documents/Grupo%20CIDisciplinario%20Interno?csf=1&amp;web=1&amp;e=9yTYQW</t>
  </si>
  <si>
    <t>Archivo de gestión del Grupo  Sede Palma</t>
  </si>
  <si>
    <t>Archivo de gestión Grupo de Control Interno Disciplinario Sede Palma</t>
  </si>
  <si>
    <t>Sede Palma</t>
  </si>
  <si>
    <t>Acción de Control Inmediato de legalidad</t>
  </si>
  <si>
    <t>Acción de Constitucionalidad</t>
  </si>
  <si>
    <t>Son los documentos que se generan, ya sea por las partes procesales, como por el despacho judicial</t>
  </si>
  <si>
    <t>No se cuenta con fecha especifica ya que el mismo depende del tramite juridico el cual es potestad de los despachos judiciales.</t>
  </si>
  <si>
    <t>70101-1.1</t>
  </si>
  <si>
    <t>70101-1.2</t>
  </si>
  <si>
    <t>70101-1.4</t>
  </si>
  <si>
    <t>70101-1.6</t>
  </si>
  <si>
    <t>70101-1.5</t>
  </si>
  <si>
    <t>cuadro de excel de información con respecto a registro de acciones de tutelas</t>
  </si>
  <si>
    <t>Hoja de Calculo Equipo PC Natalia Muñoz,PC Yenifer Pacheco y PC Felipe Vanegas</t>
  </si>
  <si>
    <t>70103-2.1</t>
  </si>
  <si>
    <t>Son las actas que se generan cada vez que se reúne el comité de conciliación, en esta se plasma las fichas presentadas y las decisiones que se toman frente al mismo, así como las actividades que se generan de acuerdo a  su reglamentación</t>
  </si>
  <si>
    <t>Reposito de almacenamiento</t>
  </si>
  <si>
    <t>PC Felipe Vanegas</t>
  </si>
  <si>
    <t>70103-11.2</t>
  </si>
  <si>
    <t>Documentación generada cuando se agota el requisito de procedibilidad, esta es generada por  los convocantes, convocados y el ente de control.</t>
  </si>
  <si>
    <t>Grupo de procesos Judiciales y Grupo de Acciones Constitucionales</t>
  </si>
  <si>
    <t>70103-24.12</t>
  </si>
  <si>
    <t>Oficios e informes donde se plasma la actividad que se genera dentro de la dependencia</t>
  </si>
  <si>
    <t>Jefe de la Oficina Asesora Jurídica</t>
  </si>
  <si>
    <t>70103-38.9</t>
  </si>
  <si>
    <t>Documentos generados frente a procesos de cobros coactivos en la Entidad</t>
  </si>
  <si>
    <t>Hoja de Calculo Equipo PC Hector Perez</t>
  </si>
  <si>
    <t>70103-38.12</t>
  </si>
  <si>
    <t>70103-38.13</t>
  </si>
  <si>
    <t>70103-38.16</t>
  </si>
  <si>
    <t>70103-38.23</t>
  </si>
  <si>
    <t>70103-38.31</t>
  </si>
  <si>
    <t>70103-38.34</t>
  </si>
  <si>
    <t>Hoja de Calculo Equipo PC Felipe Vanegas</t>
  </si>
  <si>
    <t>Registro de los procesos de la Oficina</t>
  </si>
  <si>
    <t>70103-38.19</t>
  </si>
  <si>
    <t>Hoja de Calculo Equipo PC Yuli Carolina</t>
  </si>
  <si>
    <t>70103-38.32</t>
  </si>
  <si>
    <t>70101-24.12</t>
  </si>
  <si>
    <t>Hoja de Calculo Equipo PC Coordinador, PC Felipe Vanegas</t>
  </si>
  <si>
    <t>73200-38-39</t>
  </si>
  <si>
    <t>Luz Marina Gordillo Rincón</t>
  </si>
  <si>
    <t>Subdirección de Servicios Administrativos - Luz Marina Gordillo Rincón</t>
  </si>
  <si>
    <t xml:space="preserve">Amelia Navarro </t>
  </si>
  <si>
    <t>https://minviviendagovco-my.sharepoint.com/:f:/g/personal/oficinaasesoraplaneacion_minvivienda_gov_co/EpH5Nl2nlUNEsBFnz_dIXuQBwjKBNelt-Az0a4GVWgjaHA?e=TLZeyV</t>
  </si>
  <si>
    <t>Pagina Web MVCT</t>
  </si>
  <si>
    <t>Marcela Narvaez</t>
  </si>
  <si>
    <t>https://minvivienda.gov.co/ministerio/planeacion-gestion-y-control/planeacion-y-seguimiento/seguimiento-mapas-de-riesgo</t>
  </si>
  <si>
    <t>ACTIVOS DEL MINISTERIO DE VIVIENDA, CIUDAD Y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</si>
</sst>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yy;@"/>
  </numFmts>
  <fonts count="58">
    <font>
      <sz val="11"/>
      <color theme="1"/>
      <name val="Calibri"/>
      <family val="2"/>
      <scheme val="minor"/>
    </font>
    <font>
      <sz val="9"/>
      <color indexed="81"/>
      <name val="Tahoma"/>
      <family val="2"/>
    </font>
    <font>
      <b/>
      <sz val="11"/>
      <color theme="1"/>
      <name val="Calibri"/>
      <family val="2"/>
      <scheme val="minor"/>
    </font>
    <font>
      <sz val="11"/>
      <color indexed="81"/>
      <name val="Tahoma"/>
      <family val="2"/>
    </font>
    <font>
      <sz val="10"/>
      <name val="Arial"/>
      <family val="2"/>
    </font>
    <font>
      <b/>
      <sz val="11"/>
      <color indexed="81"/>
      <name val="Tahoma"/>
      <family val="2"/>
    </font>
    <font>
      <b/>
      <sz val="9"/>
      <color indexed="81"/>
      <name val="Tahoma"/>
      <family val="2"/>
    </font>
    <font>
      <sz val="11"/>
      <color theme="1"/>
      <name val="Gill Sans MT"/>
      <family val="2"/>
    </font>
    <font>
      <b/>
      <sz val="11"/>
      <color theme="1"/>
      <name val="Gill Sans MT"/>
      <family val="2"/>
    </font>
    <font>
      <sz val="10"/>
      <color theme="1"/>
      <name val="Gill Sans MT"/>
      <family val="2"/>
    </font>
    <font>
      <b/>
      <sz val="10"/>
      <color theme="1"/>
      <name val="Gill Sans MT"/>
      <family val="2"/>
    </font>
    <font>
      <sz val="11"/>
      <color rgb="FF000000"/>
      <name val="Gill Sans MT"/>
      <family val="2"/>
    </font>
    <font>
      <sz val="10"/>
      <name val="Gill Sans MT"/>
      <family val="2"/>
    </font>
    <font>
      <b/>
      <sz val="10"/>
      <color theme="1"/>
      <name val="Calibri"/>
      <family val="2"/>
      <scheme val="minor"/>
    </font>
    <font>
      <sz val="10"/>
      <color theme="1"/>
      <name val="Calibri"/>
      <family val="2"/>
      <scheme val="minor"/>
    </font>
    <font>
      <b/>
      <sz val="11"/>
      <color rgb="FF000000"/>
      <name val="Gill Sans MT"/>
      <family val="2"/>
    </font>
    <font>
      <sz val="11"/>
      <name val="Gill Sans MT"/>
      <family val="2"/>
    </font>
    <font>
      <sz val="10"/>
      <color indexed="81"/>
      <name val="Tahoma"/>
      <family val="2"/>
    </font>
    <font>
      <b/>
      <sz val="10"/>
      <color indexed="81"/>
      <name val="Tahoma"/>
      <family val="2"/>
    </font>
    <font>
      <b/>
      <u/>
      <sz val="10"/>
      <color indexed="81"/>
      <name val="Tahoma"/>
      <family val="2"/>
    </font>
    <font>
      <u/>
      <sz val="10"/>
      <color theme="10"/>
      <name val="Arial"/>
      <family val="2"/>
    </font>
    <font>
      <b/>
      <sz val="11"/>
      <name val="Gill Sans MT"/>
      <family val="2"/>
    </font>
    <font>
      <u/>
      <sz val="11"/>
      <name val="Gill Sans MT"/>
      <family val="2"/>
    </font>
    <font>
      <b/>
      <sz val="9"/>
      <name val="Verdana"/>
      <family val="2"/>
    </font>
    <font>
      <sz val="9"/>
      <name val="Verdana"/>
      <family val="2"/>
    </font>
    <font>
      <sz val="10"/>
      <color theme="1" tint="4.9989318521683403E-2"/>
      <name val="Arial"/>
      <family val="2"/>
    </font>
    <font>
      <b/>
      <sz val="12"/>
      <name val="Arial"/>
      <family val="2"/>
    </font>
    <font>
      <sz val="11"/>
      <color theme="1" tint="4.9989318521683403E-2"/>
      <name val="Arial"/>
      <family val="2"/>
    </font>
    <font>
      <b/>
      <sz val="12"/>
      <color theme="1"/>
      <name val="Arial"/>
      <family val="2"/>
    </font>
    <font>
      <b/>
      <sz val="8"/>
      <name val="Verdana"/>
      <family val="2"/>
    </font>
    <font>
      <sz val="8"/>
      <color theme="1"/>
      <name val="Verdana"/>
      <family val="2"/>
    </font>
    <font>
      <sz val="9"/>
      <color indexed="8"/>
      <name val="Verdana"/>
      <family val="2"/>
    </font>
    <font>
      <b/>
      <sz val="9"/>
      <name val="Ver"/>
    </font>
    <font>
      <b/>
      <sz val="10"/>
      <name val="Arial"/>
      <family val="2"/>
    </font>
    <font>
      <sz val="9"/>
      <color indexed="8"/>
      <name val="Arial"/>
      <family val="2"/>
    </font>
    <font>
      <sz val="9"/>
      <name val="Arial"/>
      <family val="2"/>
    </font>
    <font>
      <b/>
      <sz val="9"/>
      <name val="Arial"/>
      <family val="2"/>
    </font>
    <font>
      <sz val="10"/>
      <color rgb="FF5C1E55"/>
      <name val="Arial"/>
      <family val="2"/>
    </font>
    <font>
      <b/>
      <sz val="11"/>
      <color theme="1"/>
      <name val="Arial"/>
      <family val="2"/>
    </font>
    <font>
      <b/>
      <sz val="14"/>
      <color theme="1"/>
      <name val="Arial"/>
      <family val="2"/>
    </font>
    <font>
      <b/>
      <sz val="11"/>
      <color theme="0"/>
      <name val="Arial"/>
      <family val="2"/>
    </font>
    <font>
      <sz val="13"/>
      <color theme="2" tint="-0.89999084444715716"/>
      <name val="Arial"/>
      <family val="2"/>
    </font>
    <font>
      <sz val="11"/>
      <color theme="0"/>
      <name val="Arial"/>
      <family val="2"/>
    </font>
    <font>
      <sz val="11"/>
      <color theme="2" tint="-0.89999084444715716"/>
      <name val="Arial"/>
      <family val="2"/>
    </font>
    <font>
      <b/>
      <sz val="11"/>
      <color theme="2" tint="-0.89999084444715716"/>
      <name val="Arial"/>
      <family val="2"/>
    </font>
    <font>
      <sz val="11"/>
      <name val="Arial"/>
      <family val="2"/>
    </font>
    <font>
      <b/>
      <sz val="11"/>
      <name val="Arial"/>
      <family val="2"/>
    </font>
    <font>
      <sz val="8"/>
      <name val="Arial"/>
      <family val="2"/>
    </font>
    <font>
      <b/>
      <sz val="8"/>
      <name val="Arial"/>
      <family val="2"/>
    </font>
    <font>
      <b/>
      <sz val="9"/>
      <color rgb="FF000000"/>
      <name val="Tahoma"/>
      <family val="2"/>
    </font>
    <font>
      <sz val="8"/>
      <color theme="1"/>
      <name val="Arial"/>
      <family val="2"/>
    </font>
    <font>
      <b/>
      <sz val="10"/>
      <color theme="1"/>
      <name val="Arial Narrow"/>
      <family val="2"/>
    </font>
    <font>
      <b/>
      <sz val="8"/>
      <color theme="1"/>
      <name val="Arial"/>
      <family val="2"/>
    </font>
    <font>
      <sz val="9"/>
      <color theme="1"/>
      <name val="Arial"/>
      <family val="2"/>
    </font>
    <font>
      <sz val="8"/>
      <color rgb="FFFF0000"/>
      <name val="Arial"/>
      <family val="2"/>
    </font>
    <font>
      <sz val="9"/>
      <color rgb="FFFF0000"/>
      <name val="Arial"/>
      <family val="2"/>
    </font>
    <font>
      <b/>
      <sz val="28"/>
      <name val="Arial"/>
      <family val="2"/>
    </font>
    <font>
      <sz val="10"/>
      <color rgb="FF0D0D0D"/>
      <name val="Arial"/>
      <family val="2"/>
    </font>
  </fonts>
  <fills count="4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C1EFFF"/>
        <bgColor indexed="64"/>
      </patternFill>
    </fill>
    <fill>
      <patternFill patternType="solid">
        <fgColor theme="6" tint="0.39997558519241921"/>
        <bgColor indexed="64"/>
      </patternFill>
    </fill>
    <fill>
      <patternFill patternType="solid">
        <fgColor rgb="FFD2ECB6"/>
        <bgColor indexed="64"/>
      </patternFill>
    </fill>
    <fill>
      <patternFill patternType="solid">
        <fgColor rgb="FFEBC8C7"/>
        <bgColor indexed="64"/>
      </patternFill>
    </fill>
    <fill>
      <patternFill patternType="solid">
        <fgColor rgb="FFD3CAE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theme="7" tint="-0.249977111117893"/>
        <bgColor theme="1"/>
      </patternFill>
    </fill>
    <fill>
      <patternFill patternType="solid">
        <fgColor theme="7" tint="0.39997558519241921"/>
        <bgColor theme="1"/>
      </patternFill>
    </fill>
    <fill>
      <patternFill patternType="solid">
        <fgColor theme="6" tint="0.79998168889431442"/>
        <bgColor indexed="64"/>
      </patternFill>
    </fill>
    <fill>
      <patternFill patternType="solid">
        <fgColor theme="3" tint="0.39997558519241921"/>
        <bgColor indexed="64"/>
      </patternFill>
    </fill>
    <fill>
      <patternFill patternType="solid">
        <fgColor indexed="2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59999389629810485"/>
        <bgColor theme="1"/>
      </patternFill>
    </fill>
    <fill>
      <patternFill patternType="solid">
        <fgColor theme="8" tint="-0.249977111117893"/>
        <bgColor indexed="64"/>
      </patternFill>
    </fill>
    <fill>
      <patternFill patternType="solid">
        <fgColor rgb="FF00D661"/>
        <bgColor indexed="64"/>
      </patternFill>
    </fill>
    <fill>
      <patternFill patternType="solid">
        <fgColor rgb="FFFF5050"/>
        <bgColor indexed="64"/>
      </patternFill>
    </fill>
    <fill>
      <patternFill patternType="solid">
        <fgColor rgb="FFCCCC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FFFF00"/>
        <bgColor rgb="FF000000"/>
      </patternFill>
    </fill>
    <fill>
      <patternFill patternType="solid">
        <fgColor rgb="FF92D050"/>
        <bgColor rgb="FF000000"/>
      </patternFill>
    </fill>
    <fill>
      <patternFill patternType="solid">
        <fgColor rgb="FFF79646"/>
        <bgColor rgb="FF000000"/>
      </patternFill>
    </fill>
    <fill>
      <patternFill patternType="solid">
        <fgColor rgb="FFFF0000"/>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auto="1"/>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s>
  <cellStyleXfs count="3">
    <xf numFmtId="0" fontId="0" fillId="0" borderId="0"/>
    <xf numFmtId="0" fontId="4" fillId="0" borderId="0"/>
    <xf numFmtId="0" fontId="20" fillId="0" borderId="0" applyNumberFormat="0" applyFill="0" applyBorder="0" applyAlignment="0" applyProtection="0"/>
  </cellStyleXfs>
  <cellXfs count="398">
    <xf numFmtId="0" fontId="0" fillId="0" borderId="0" xfId="0"/>
    <xf numFmtId="0" fontId="7" fillId="0" borderId="0" xfId="0" applyFont="1"/>
    <xf numFmtId="0" fontId="4" fillId="5" borderId="1" xfId="0" applyFont="1" applyFill="1" applyBorder="1" applyAlignment="1">
      <alignment horizontal="center" vertical="center" wrapText="1"/>
    </xf>
    <xf numFmtId="0" fontId="10" fillId="3" borderId="1" xfId="0" applyFont="1" applyFill="1" applyBorder="1" applyAlignment="1">
      <alignment horizontal="center"/>
    </xf>
    <xf numFmtId="0" fontId="9" fillId="0" borderId="1" xfId="0" applyFont="1" applyBorder="1"/>
    <xf numFmtId="0" fontId="15"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1" xfId="0" applyFont="1" applyBorder="1"/>
    <xf numFmtId="0" fontId="0" fillId="0" borderId="1" xfId="0" applyBorder="1"/>
    <xf numFmtId="0" fontId="10" fillId="3" borderId="4" xfId="0" applyFont="1" applyFill="1" applyBorder="1" applyAlignment="1">
      <alignment horizontal="center"/>
    </xf>
    <xf numFmtId="0" fontId="12" fillId="8" borderId="3"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9" fillId="0" borderId="0" xfId="0" applyFont="1"/>
    <xf numFmtId="0" fontId="8" fillId="0" borderId="4" xfId="0" applyFont="1" applyBorder="1" applyAlignment="1">
      <alignment horizontal="center" wrapText="1"/>
    </xf>
    <xf numFmtId="0" fontId="7" fillId="0" borderId="4" xfId="0" applyFont="1" applyBorder="1" applyAlignment="1">
      <alignment horizontal="center"/>
    </xf>
    <xf numFmtId="0" fontId="7" fillId="0" borderId="5" xfId="0" applyFont="1" applyBorder="1" applyAlignment="1">
      <alignment horizontal="center"/>
    </xf>
    <xf numFmtId="0" fontId="8" fillId="0" borderId="1" xfId="0" applyFont="1" applyBorder="1" applyAlignment="1">
      <alignment horizontal="center"/>
    </xf>
    <xf numFmtId="0" fontId="10" fillId="0" borderId="1" xfId="0" applyFont="1" applyBorder="1" applyAlignment="1">
      <alignment horizontal="center"/>
    </xf>
    <xf numFmtId="0" fontId="13" fillId="0" borderId="6" xfId="0" applyFont="1" applyBorder="1"/>
    <xf numFmtId="0" fontId="9" fillId="0" borderId="6" xfId="0" applyFont="1" applyBorder="1"/>
    <xf numFmtId="0" fontId="7" fillId="0" borderId="0" xfId="0" applyFont="1" applyAlignment="1">
      <alignment horizontal="center"/>
    </xf>
    <xf numFmtId="14" fontId="0" fillId="0" borderId="0" xfId="0" applyNumberFormat="1"/>
    <xf numFmtId="2" fontId="9" fillId="0" borderId="0" xfId="0" applyNumberFormat="1" applyFont="1"/>
    <xf numFmtId="0" fontId="12" fillId="6" borderId="7" xfId="0" applyFont="1" applyFill="1" applyBorder="1" applyAlignment="1">
      <alignment horizontal="left" vertical="center" wrapText="1"/>
    </xf>
    <xf numFmtId="0" fontId="12" fillId="9" borderId="8" xfId="0" applyFont="1" applyFill="1" applyBorder="1" applyAlignment="1">
      <alignment horizontal="left" vertical="center"/>
    </xf>
    <xf numFmtId="0" fontId="12" fillId="7" borderId="8" xfId="0" applyFont="1" applyFill="1" applyBorder="1" applyAlignment="1">
      <alignment horizontal="left" vertical="center"/>
    </xf>
    <xf numFmtId="0" fontId="4" fillId="5" borderId="1" xfId="0" applyFont="1" applyFill="1" applyBorder="1" applyAlignment="1">
      <alignment horizontal="left" vertical="center" wrapText="1"/>
    </xf>
    <xf numFmtId="0" fontId="0" fillId="0" borderId="0" xfId="0" applyAlignment="1">
      <alignment horizontal="center"/>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22" fillId="0" borderId="1" xfId="2" applyFont="1" applyFill="1" applyBorder="1" applyAlignment="1">
      <alignment horizontal="center" vertical="center"/>
    </xf>
    <xf numFmtId="0" fontId="16" fillId="0" borderId="1" xfId="1" applyFont="1" applyBorder="1" applyAlignment="1">
      <alignment horizontal="center"/>
    </xf>
    <xf numFmtId="0" fontId="21" fillId="0" borderId="1" xfId="1" applyFont="1" applyBorder="1" applyAlignment="1">
      <alignment horizontal="center" vertical="center" wrapText="1"/>
    </xf>
    <xf numFmtId="0" fontId="22" fillId="0" borderId="1" xfId="2" applyFont="1" applyFill="1" applyBorder="1" applyAlignment="1">
      <alignment horizontal="center" vertical="center" wrapText="1"/>
    </xf>
    <xf numFmtId="0" fontId="7" fillId="0" borderId="1" xfId="0" applyFont="1" applyBorder="1" applyAlignment="1">
      <alignment horizontal="center"/>
    </xf>
    <xf numFmtId="0" fontId="16" fillId="0" borderId="8" xfId="1" applyFont="1" applyBorder="1" applyAlignment="1">
      <alignment vertical="center" wrapText="1"/>
    </xf>
    <xf numFmtId="0" fontId="16" fillId="0" borderId="2" xfId="1" applyFont="1" applyBorder="1" applyAlignment="1">
      <alignment vertical="center" wrapText="1"/>
    </xf>
    <xf numFmtId="0" fontId="16" fillId="0" borderId="8"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2" xfId="1" applyFont="1" applyBorder="1" applyAlignment="1">
      <alignment horizontal="center" vertical="center"/>
    </xf>
    <xf numFmtId="0" fontId="14" fillId="0" borderId="1" xfId="0" applyFont="1" applyBorder="1" applyAlignment="1">
      <alignment horizontal="center"/>
    </xf>
    <xf numFmtId="0" fontId="11" fillId="0" borderId="0" xfId="0" applyFont="1" applyAlignment="1">
      <alignment horizontal="center" vertical="center"/>
    </xf>
    <xf numFmtId="0" fontId="7" fillId="0" borderId="3" xfId="0" applyFont="1" applyBorder="1" applyAlignment="1">
      <alignment horizontal="center"/>
    </xf>
    <xf numFmtId="0" fontId="22" fillId="0" borderId="8" xfId="2" applyFont="1" applyFill="1" applyBorder="1" applyAlignment="1">
      <alignment horizontal="center" vertical="center" wrapText="1"/>
    </xf>
    <xf numFmtId="0" fontId="22" fillId="0" borderId="8" xfId="2" applyFont="1" applyFill="1" applyBorder="1" applyAlignment="1">
      <alignment horizontal="center" vertical="center"/>
    </xf>
    <xf numFmtId="0" fontId="16" fillId="15" borderId="1" xfId="1" applyFont="1" applyFill="1" applyBorder="1" applyAlignment="1">
      <alignment horizontal="center" vertical="center" wrapText="1"/>
    </xf>
    <xf numFmtId="0" fontId="16" fillId="15" borderId="1" xfId="1" applyFont="1" applyFill="1" applyBorder="1" applyAlignment="1">
      <alignment horizontal="center" vertical="center"/>
    </xf>
    <xf numFmtId="0" fontId="22" fillId="15" borderId="1" xfId="2" applyFont="1" applyFill="1" applyBorder="1" applyAlignment="1">
      <alignment horizontal="center" vertical="center" wrapText="1"/>
    </xf>
    <xf numFmtId="0" fontId="16" fillId="15" borderId="8" xfId="1" applyFont="1" applyFill="1" applyBorder="1" applyAlignment="1">
      <alignment horizontal="center" vertical="center" wrapText="1"/>
    </xf>
    <xf numFmtId="0" fontId="16" fillId="15" borderId="8" xfId="1" applyFont="1" applyFill="1" applyBorder="1" applyAlignment="1">
      <alignment vertical="center" wrapText="1"/>
    </xf>
    <xf numFmtId="0" fontId="22" fillId="15" borderId="8" xfId="2" applyFont="1" applyFill="1" applyBorder="1" applyAlignment="1">
      <alignment horizontal="center" vertical="center" wrapText="1"/>
    </xf>
    <xf numFmtId="0" fontId="16" fillId="15" borderId="2" xfId="1" applyFont="1" applyFill="1" applyBorder="1" applyAlignment="1">
      <alignment horizontal="center" vertical="center" wrapText="1"/>
    </xf>
    <xf numFmtId="0" fontId="16" fillId="15" borderId="8" xfId="1" applyFont="1" applyFill="1" applyBorder="1" applyAlignment="1">
      <alignment horizontal="center" vertical="center"/>
    </xf>
    <xf numFmtId="0" fontId="16" fillId="15" borderId="8" xfId="1" applyFont="1" applyFill="1" applyBorder="1" applyAlignment="1">
      <alignment vertical="center"/>
    </xf>
    <xf numFmtId="0" fontId="22" fillId="15" borderId="8" xfId="2" applyFont="1" applyFill="1" applyBorder="1" applyAlignment="1">
      <alignment horizontal="center" vertical="center"/>
    </xf>
    <xf numFmtId="0" fontId="22" fillId="15" borderId="1" xfId="2" applyFont="1" applyFill="1" applyBorder="1" applyAlignment="1">
      <alignment horizontal="center" vertical="center"/>
    </xf>
    <xf numFmtId="0" fontId="16" fillId="15" borderId="2" xfId="1" applyFont="1" applyFill="1" applyBorder="1" applyAlignment="1">
      <alignment vertical="center" wrapText="1"/>
    </xf>
    <xf numFmtId="0" fontId="22" fillId="15" borderId="2" xfId="2" applyFont="1" applyFill="1" applyBorder="1" applyAlignment="1">
      <alignment horizontal="center" vertical="center" wrapText="1"/>
    </xf>
    <xf numFmtId="0" fontId="22" fillId="15" borderId="1" xfId="2" applyFont="1" applyFill="1" applyBorder="1" applyAlignment="1">
      <alignment horizontal="center" wrapText="1"/>
    </xf>
    <xf numFmtId="0" fontId="21" fillId="0" borderId="1" xfId="1" applyFont="1" applyBorder="1" applyAlignment="1">
      <alignment horizontal="left" vertical="center" wrapText="1"/>
    </xf>
    <xf numFmtId="0" fontId="0" fillId="17" borderId="0" xfId="0" applyFill="1"/>
    <xf numFmtId="0" fontId="2" fillId="0" borderId="0" xfId="0" applyFont="1"/>
    <xf numFmtId="0" fontId="0" fillId="13" borderId="0" xfId="0" applyFill="1"/>
    <xf numFmtId="0" fontId="0" fillId="19" borderId="0" xfId="0" applyFill="1"/>
    <xf numFmtId="0" fontId="0" fillId="20" borderId="0" xfId="0" applyFill="1"/>
    <xf numFmtId="0" fontId="0" fillId="4" borderId="0" xfId="0" applyFill="1"/>
    <xf numFmtId="0" fontId="0" fillId="21" borderId="0" xfId="0" applyFill="1"/>
    <xf numFmtId="0" fontId="0" fillId="16" borderId="0" xfId="0" applyFill="1"/>
    <xf numFmtId="0" fontId="0" fillId="14" borderId="0" xfId="0" applyFill="1"/>
    <xf numFmtId="49" fontId="2" fillId="0" borderId="0" xfId="0" applyNumberFormat="1" applyFont="1"/>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2" borderId="1"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0" fillId="0" borderId="1" xfId="0" applyBorder="1" applyAlignment="1">
      <alignment horizontal="justify" vertical="center" wrapText="1"/>
    </xf>
    <xf numFmtId="0" fontId="28" fillId="24" borderId="27" xfId="0" applyFont="1" applyFill="1" applyBorder="1" applyAlignment="1">
      <alignment horizontal="center" vertical="center" wrapText="1"/>
    </xf>
    <xf numFmtId="0" fontId="28" fillId="24" borderId="28" xfId="0" applyFont="1" applyFill="1" applyBorder="1" applyAlignment="1">
      <alignment horizontal="center" vertical="center" wrapText="1"/>
    </xf>
    <xf numFmtId="0" fontId="28" fillId="24" borderId="29" xfId="0" applyFont="1" applyFill="1" applyBorder="1" applyAlignment="1">
      <alignment horizontal="center" vertical="center" wrapText="1"/>
    </xf>
    <xf numFmtId="0" fontId="0" fillId="0" borderId="4" xfId="0" applyBorder="1" applyAlignment="1">
      <alignment horizontal="justify" vertical="center" wrapText="1"/>
    </xf>
    <xf numFmtId="0" fontId="0" fillId="0" borderId="19" xfId="0" applyBorder="1" applyAlignment="1">
      <alignment horizontal="justify" vertical="center" wrapText="1"/>
    </xf>
    <xf numFmtId="0" fontId="28" fillId="24" borderId="30" xfId="0" applyFont="1" applyFill="1" applyBorder="1" applyAlignment="1">
      <alignment horizontal="center" vertical="center" wrapText="1"/>
    </xf>
    <xf numFmtId="0" fontId="29" fillId="26" borderId="1" xfId="0" applyFont="1" applyFill="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29" fillId="26" borderId="1" xfId="0" applyFont="1" applyFill="1" applyBorder="1" applyAlignment="1">
      <alignment horizontal="left" vertical="top" wrapText="1"/>
    </xf>
    <xf numFmtId="0" fontId="30" fillId="0" borderId="1" xfId="0" applyFont="1" applyBorder="1" applyAlignment="1">
      <alignment horizontal="left" vertical="top" wrapText="1"/>
    </xf>
    <xf numFmtId="0" fontId="28" fillId="27" borderId="28" xfId="0" applyFont="1" applyFill="1" applyBorder="1" applyAlignment="1">
      <alignment horizontal="center" vertical="center" wrapText="1"/>
    </xf>
    <xf numFmtId="0" fontId="28" fillId="24" borderId="31" xfId="0" applyFont="1" applyFill="1" applyBorder="1" applyAlignment="1">
      <alignment horizontal="center" vertical="center" wrapText="1"/>
    </xf>
    <xf numFmtId="2" fontId="29" fillId="15" borderId="1" xfId="0" applyNumberFormat="1" applyFont="1" applyFill="1" applyBorder="1" applyAlignment="1">
      <alignment horizontal="center" vertical="center" wrapText="1"/>
    </xf>
    <xf numFmtId="2" fontId="30" fillId="15" borderId="1" xfId="0" applyNumberFormat="1" applyFont="1" applyFill="1" applyBorder="1" applyAlignment="1">
      <alignment horizontal="center" vertical="center" wrapText="1"/>
    </xf>
    <xf numFmtId="0" fontId="0" fillId="15" borderId="1" xfId="0" applyFill="1" applyBorder="1" applyAlignment="1">
      <alignment horizontal="center" vertical="center"/>
    </xf>
    <xf numFmtId="0" fontId="0" fillId="15" borderId="0" xfId="0" applyFill="1" applyAlignment="1">
      <alignment horizontal="center" vertical="center"/>
    </xf>
    <xf numFmtId="0" fontId="29" fillId="15" borderId="1" xfId="0" applyFont="1" applyFill="1" applyBorder="1" applyAlignment="1">
      <alignment horizontal="left" vertical="top" wrapText="1"/>
    </xf>
    <xf numFmtId="0" fontId="30" fillId="15" borderId="1" xfId="0" applyFont="1" applyFill="1" applyBorder="1" applyAlignment="1">
      <alignment horizontal="left" vertical="top" wrapText="1"/>
    </xf>
    <xf numFmtId="0" fontId="0" fillId="15" borderId="1" xfId="0" applyFill="1" applyBorder="1" applyAlignment="1">
      <alignment horizontal="left" vertical="top"/>
    </xf>
    <xf numFmtId="0" fontId="0" fillId="15" borderId="0" xfId="0" applyFill="1" applyAlignment="1">
      <alignment horizontal="left" vertical="top"/>
    </xf>
    <xf numFmtId="0" fontId="29" fillId="15" borderId="1" xfId="0" applyFont="1" applyFill="1" applyBorder="1" applyAlignment="1">
      <alignment horizontal="center" vertical="center" wrapText="1"/>
    </xf>
    <xf numFmtId="0" fontId="29" fillId="15" borderId="1" xfId="0" applyFont="1" applyFill="1" applyBorder="1" applyAlignment="1">
      <alignment horizontal="center" vertical="center"/>
    </xf>
    <xf numFmtId="0" fontId="0" fillId="0" borderId="1" xfId="0" applyBorder="1" applyAlignment="1">
      <alignment horizontal="left" vertical="top" wrapText="1"/>
    </xf>
    <xf numFmtId="0" fontId="37" fillId="0" borderId="0" xfId="0" applyFont="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7" fillId="0" borderId="0" xfId="0" applyFont="1" applyProtection="1">
      <protection locked="0"/>
    </xf>
    <xf numFmtId="0" fontId="41" fillId="0" borderId="0" xfId="0" applyFont="1" applyProtection="1">
      <protection locked="0"/>
    </xf>
    <xf numFmtId="0" fontId="43" fillId="0" borderId="0" xfId="0" applyFont="1" applyProtection="1">
      <protection locked="0"/>
    </xf>
    <xf numFmtId="0" fontId="44" fillId="5" borderId="17" xfId="0" applyFont="1" applyFill="1" applyBorder="1" applyAlignment="1" applyProtection="1">
      <alignment horizontal="center" vertical="center"/>
      <protection hidden="1"/>
    </xf>
    <xf numFmtId="0" fontId="44" fillId="5" borderId="18" xfId="0" applyFont="1" applyFill="1" applyBorder="1" applyAlignment="1" applyProtection="1">
      <alignment horizontal="center" vertical="center" wrapText="1"/>
      <protection hidden="1"/>
    </xf>
    <xf numFmtId="0" fontId="44" fillId="23" borderId="18" xfId="0" applyFont="1" applyFill="1" applyBorder="1" applyAlignment="1">
      <alignment horizontal="center" vertical="center" wrapText="1"/>
    </xf>
    <xf numFmtId="0" fontId="43" fillId="0" borderId="0" xfId="0" applyFont="1"/>
    <xf numFmtId="0" fontId="27" fillId="2" borderId="0" xfId="0" applyFont="1" applyFill="1" applyAlignment="1" applyProtection="1">
      <alignment horizontal="center" vertical="center" wrapText="1"/>
      <protection locked="0"/>
    </xf>
    <xf numFmtId="0" fontId="27" fillId="2" borderId="0" xfId="0" applyFont="1" applyFill="1" applyAlignment="1" applyProtection="1">
      <alignment horizontal="center" vertical="center"/>
      <protection locked="0"/>
    </xf>
    <xf numFmtId="0" fontId="27" fillId="2" borderId="0" xfId="0" applyFont="1" applyFill="1" applyAlignment="1">
      <alignment horizontal="center" vertical="center"/>
    </xf>
    <xf numFmtId="1" fontId="27" fillId="2" borderId="0" xfId="0" applyNumberFormat="1" applyFont="1" applyFill="1" applyAlignment="1">
      <alignment horizontal="center" vertical="center"/>
    </xf>
    <xf numFmtId="0" fontId="27" fillId="0" borderId="0" xfId="0" applyFont="1" applyProtection="1">
      <protection locked="0"/>
    </xf>
    <xf numFmtId="0" fontId="25" fillId="0" borderId="0" xfId="0" applyFont="1" applyProtection="1">
      <protection locked="0"/>
    </xf>
    <xf numFmtId="0" fontId="46" fillId="5" borderId="18" xfId="0" applyFont="1" applyFill="1" applyBorder="1" applyAlignment="1" applyProtection="1">
      <alignment horizontal="center" vertical="center" wrapText="1"/>
      <protection hidden="1"/>
    </xf>
    <xf numFmtId="0" fontId="47" fillId="0" borderId="1" xfId="0" applyFont="1" applyBorder="1" applyAlignment="1">
      <alignment horizontal="left" vertical="top" wrapText="1"/>
    </xf>
    <xf numFmtId="0" fontId="47" fillId="0" borderId="1" xfId="0" applyFont="1" applyBorder="1" applyAlignment="1">
      <alignment vertical="top" wrapText="1"/>
    </xf>
    <xf numFmtId="49" fontId="47" fillId="0" borderId="1" xfId="0" applyNumberFormat="1" applyFont="1" applyBorder="1" applyAlignment="1">
      <alignment horizontal="left" vertical="top" wrapText="1"/>
    </xf>
    <xf numFmtId="0" fontId="47" fillId="0" borderId="32" xfId="0" applyFont="1" applyBorder="1" applyAlignment="1">
      <alignment horizontal="left" vertical="top" wrapText="1"/>
    </xf>
    <xf numFmtId="0" fontId="47" fillId="0" borderId="33" xfId="0" applyFont="1" applyBorder="1" applyAlignment="1">
      <alignment horizontal="left" vertical="top" wrapText="1"/>
    </xf>
    <xf numFmtId="0" fontId="47" fillId="0" borderId="1" xfId="0" applyFont="1" applyBorder="1" applyAlignment="1">
      <alignment vertical="center" wrapText="1"/>
    </xf>
    <xf numFmtId="49" fontId="47" fillId="0" borderId="1" xfId="0" applyNumberFormat="1" applyFont="1" applyBorder="1" applyAlignment="1">
      <alignment vertical="top" wrapText="1"/>
    </xf>
    <xf numFmtId="0" fontId="47" fillId="14" borderId="1" xfId="0" applyFont="1" applyFill="1" applyBorder="1" applyAlignment="1">
      <alignment vertical="top" wrapText="1"/>
    </xf>
    <xf numFmtId="0" fontId="48" fillId="15" borderId="1" xfId="0" applyFont="1" applyFill="1" applyBorder="1" applyAlignment="1">
      <alignment horizontal="center" vertical="center" wrapText="1"/>
    </xf>
    <xf numFmtId="0" fontId="50" fillId="0" borderId="0" xfId="0" applyFont="1"/>
    <xf numFmtId="0" fontId="50" fillId="0" borderId="0" xfId="0" applyFont="1" applyAlignment="1">
      <alignment horizontal="left" vertical="top"/>
    </xf>
    <xf numFmtId="0" fontId="44" fillId="19" borderId="18" xfId="0" applyFont="1" applyFill="1" applyBorder="1" applyAlignment="1" applyProtection="1">
      <alignment horizontal="center" vertical="center" wrapText="1"/>
      <protection hidden="1"/>
    </xf>
    <xf numFmtId="0" fontId="44" fillId="19" borderId="34" xfId="0" applyFont="1" applyFill="1" applyBorder="1" applyAlignment="1" applyProtection="1">
      <alignment horizontal="center" vertical="center" wrapText="1"/>
      <protection hidden="1"/>
    </xf>
    <xf numFmtId="0" fontId="50" fillId="19" borderId="0" xfId="0" applyFont="1" applyFill="1" applyAlignment="1">
      <alignment vertical="center" wrapText="1"/>
    </xf>
    <xf numFmtId="0" fontId="50" fillId="14" borderId="0" xfId="0" applyFont="1" applyFill="1" applyAlignment="1">
      <alignment vertical="center" wrapText="1"/>
    </xf>
    <xf numFmtId="0" fontId="0" fillId="0" borderId="19" xfId="0" applyBorder="1" applyAlignment="1">
      <alignment horizontal="left" vertical="top" wrapText="1"/>
    </xf>
    <xf numFmtId="164" fontId="25" fillId="0" borderId="1" xfId="0" applyNumberFormat="1" applyFont="1" applyBorder="1" applyAlignment="1" applyProtection="1">
      <alignment horizontal="center" vertical="center" wrapText="1"/>
      <protection locked="0"/>
    </xf>
    <xf numFmtId="0" fontId="45" fillId="29" borderId="18" xfId="0" applyFont="1" applyFill="1" applyBorder="1" applyAlignment="1">
      <alignment horizontal="center" vertical="center" wrapText="1"/>
    </xf>
    <xf numFmtId="0" fontId="25" fillId="18"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0" fillId="0" borderId="1" xfId="2" applyFill="1" applyBorder="1" applyAlignment="1" applyProtection="1">
      <alignment horizontal="center" vertical="center" wrapText="1"/>
      <protection locked="0"/>
    </xf>
    <xf numFmtId="0" fontId="50" fillId="0" borderId="1" xfId="0" applyFont="1" applyBorder="1" applyAlignment="1">
      <alignment horizontal="left" vertical="top" wrapText="1"/>
    </xf>
    <xf numFmtId="0" fontId="50" fillId="15" borderId="0" xfId="0" applyFont="1" applyFill="1"/>
    <xf numFmtId="0" fontId="50" fillId="13" borderId="1" xfId="0" applyFont="1" applyFill="1" applyBorder="1" applyAlignment="1">
      <alignment horizontal="left" vertical="top" wrapText="1"/>
    </xf>
    <xf numFmtId="0" fontId="47" fillId="0" borderId="0" xfId="0" applyFont="1" applyAlignment="1">
      <alignment horizontal="left" wrapText="1"/>
    </xf>
    <xf numFmtId="0" fontId="50" fillId="0" borderId="0" xfId="0" applyFont="1" applyAlignment="1">
      <alignment vertical="center" wrapText="1"/>
    </xf>
    <xf numFmtId="0" fontId="47" fillId="0" borderId="0" xfId="0" applyFont="1" applyAlignment="1">
      <alignment wrapText="1"/>
    </xf>
    <xf numFmtId="0" fontId="10" fillId="13" borderId="1" xfId="0" applyFont="1" applyFill="1" applyBorder="1" applyAlignment="1">
      <alignment horizontal="center"/>
    </xf>
    <xf numFmtId="0" fontId="9" fillId="13" borderId="1" xfId="0" applyFont="1" applyFill="1" applyBorder="1"/>
    <xf numFmtId="0" fontId="0" fillId="13" borderId="1" xfId="0" applyFill="1" applyBorder="1"/>
    <xf numFmtId="0" fontId="0" fillId="32" borderId="0" xfId="0" applyFill="1"/>
    <xf numFmtId="0" fontId="0" fillId="33" borderId="0" xfId="0" applyFill="1"/>
    <xf numFmtId="0" fontId="48" fillId="26" borderId="1" xfId="0" applyFont="1" applyFill="1" applyBorder="1" applyAlignment="1">
      <alignment horizontal="center" vertical="center"/>
    </xf>
    <xf numFmtId="0" fontId="50" fillId="13" borderId="1" xfId="0" applyFont="1" applyFill="1" applyBorder="1" applyAlignment="1">
      <alignment horizontal="center" vertical="center"/>
    </xf>
    <xf numFmtId="0" fontId="50" fillId="13" borderId="0" xfId="0" applyFont="1" applyFill="1" applyAlignment="1">
      <alignment horizontal="left" vertical="top" wrapText="1"/>
    </xf>
    <xf numFmtId="0" fontId="50" fillId="13" borderId="0" xfId="0" applyFont="1" applyFill="1"/>
    <xf numFmtId="0" fontId="47" fillId="13" borderId="1" xfId="0" applyFont="1" applyFill="1" applyBorder="1" applyAlignment="1">
      <alignment horizontal="left" vertical="top" wrapText="1"/>
    </xf>
    <xf numFmtId="0" fontId="50" fillId="0" borderId="1" xfId="0" applyFont="1" applyBorder="1" applyAlignment="1">
      <alignment horizontal="left" vertical="top"/>
    </xf>
    <xf numFmtId="0" fontId="50" fillId="0" borderId="1" xfId="0" applyFont="1" applyBorder="1" applyAlignment="1">
      <alignment horizontal="center" vertical="center"/>
    </xf>
    <xf numFmtId="0" fontId="47" fillId="0" borderId="0" xfId="0" applyFont="1" applyAlignment="1">
      <alignment horizontal="left" vertical="top" wrapText="1"/>
    </xf>
    <xf numFmtId="2" fontId="48" fillId="31" borderId="1" xfId="0" applyNumberFormat="1" applyFont="1" applyFill="1" applyBorder="1" applyAlignment="1">
      <alignment horizontal="center" vertical="center" wrapText="1"/>
    </xf>
    <xf numFmtId="0" fontId="48" fillId="31" borderId="1" xfId="0" applyFont="1" applyFill="1" applyBorder="1" applyAlignment="1">
      <alignment horizontal="center" vertical="center"/>
    </xf>
    <xf numFmtId="0" fontId="50" fillId="31" borderId="1" xfId="0" applyFont="1" applyFill="1" applyBorder="1" applyAlignment="1">
      <alignment horizontal="center" vertical="center"/>
    </xf>
    <xf numFmtId="0" fontId="50" fillId="13" borderId="1" xfId="0" applyFont="1" applyFill="1" applyBorder="1" applyAlignment="1">
      <alignment horizontal="left" vertical="center"/>
    </xf>
    <xf numFmtId="0" fontId="50" fillId="0" borderId="1" xfId="0" applyFont="1" applyBorder="1" applyAlignment="1">
      <alignment horizontal="left" vertical="center"/>
    </xf>
    <xf numFmtId="0" fontId="50" fillId="15" borderId="0" xfId="0" applyFont="1" applyFill="1" applyAlignment="1">
      <alignment horizontal="left" vertical="center"/>
    </xf>
    <xf numFmtId="0" fontId="48" fillId="13"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13" borderId="1" xfId="0" applyFont="1" applyFill="1" applyBorder="1" applyAlignment="1">
      <alignment horizontal="center" vertical="center"/>
    </xf>
    <xf numFmtId="0" fontId="47" fillId="0" borderId="1" xfId="0" applyFont="1" applyBorder="1" applyAlignment="1">
      <alignment horizontal="center" vertical="center" wrapText="1"/>
    </xf>
    <xf numFmtId="0" fontId="47" fillId="15" borderId="0" xfId="0" applyFont="1" applyFill="1" applyAlignment="1">
      <alignment horizontal="left" vertical="top" wrapText="1"/>
    </xf>
    <xf numFmtId="0" fontId="47" fillId="13" borderId="0" xfId="0" applyFont="1" applyFill="1" applyAlignment="1">
      <alignment horizontal="left" vertical="top" wrapText="1"/>
    </xf>
    <xf numFmtId="0" fontId="52" fillId="15" borderId="1" xfId="0" applyFont="1" applyFill="1" applyBorder="1" applyAlignment="1">
      <alignment horizontal="center" vertical="center" wrapText="1"/>
    </xf>
    <xf numFmtId="2" fontId="52" fillId="31" borderId="1" xfId="0" applyNumberFormat="1" applyFont="1" applyFill="1" applyBorder="1" applyAlignment="1">
      <alignment horizontal="center" vertical="center" wrapText="1"/>
    </xf>
    <xf numFmtId="0" fontId="52" fillId="0" borderId="1" xfId="0" applyFont="1" applyBorder="1" applyAlignment="1">
      <alignment horizontal="left" vertical="center" wrapText="1"/>
    </xf>
    <xf numFmtId="0" fontId="48" fillId="26" borderId="1" xfId="0" applyFont="1" applyFill="1" applyBorder="1" applyAlignment="1">
      <alignment horizontal="left"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xf>
    <xf numFmtId="0" fontId="47" fillId="15" borderId="0" xfId="0" applyFont="1" applyFill="1" applyAlignment="1">
      <alignment horizontal="left" vertical="center" wrapText="1"/>
    </xf>
    <xf numFmtId="0" fontId="47" fillId="13" borderId="0" xfId="0" applyFont="1" applyFill="1" applyAlignment="1">
      <alignment horizontal="left" vertical="center" wrapText="1"/>
    </xf>
    <xf numFmtId="0" fontId="47" fillId="0" borderId="0" xfId="0" applyFont="1" applyAlignment="1">
      <alignment horizontal="left" vertical="center" wrapText="1"/>
    </xf>
    <xf numFmtId="0" fontId="51" fillId="0" borderId="0" xfId="0" applyFont="1" applyAlignment="1">
      <alignment horizontal="left" vertical="center"/>
    </xf>
    <xf numFmtId="0" fontId="50" fillId="13" borderId="0" xfId="0" applyFont="1" applyFill="1" applyAlignment="1">
      <alignment horizontal="left" vertical="center"/>
    </xf>
    <xf numFmtId="0" fontId="50" fillId="0" borderId="0" xfId="0" applyFont="1" applyAlignment="1">
      <alignment horizontal="left" vertical="center"/>
    </xf>
    <xf numFmtId="0" fontId="53" fillId="0" borderId="0" xfId="0" applyFont="1"/>
    <xf numFmtId="0" fontId="53" fillId="0" borderId="0" xfId="0" applyFont="1" applyAlignment="1">
      <alignment horizontal="center" vertical="center"/>
    </xf>
    <xf numFmtId="0" fontId="35" fillId="0" borderId="0" xfId="0" applyFont="1" applyAlignment="1">
      <alignment horizontal="left" wrapText="1"/>
    </xf>
    <xf numFmtId="0" fontId="35" fillId="0" borderId="1" xfId="0" applyFont="1" applyBorder="1" applyAlignment="1">
      <alignment horizontal="left" vertical="top" wrapText="1"/>
    </xf>
    <xf numFmtId="0" fontId="53" fillId="0" borderId="1" xfId="0" applyFont="1" applyBorder="1" applyAlignment="1">
      <alignment horizontal="left" vertical="top" wrapText="1"/>
    </xf>
    <xf numFmtId="0" fontId="35" fillId="0" borderId="1" xfId="0" applyFont="1" applyBorder="1" applyAlignment="1">
      <alignment vertical="top" wrapText="1"/>
    </xf>
    <xf numFmtId="0" fontId="35" fillId="0" borderId="0" xfId="0" applyFont="1" applyAlignment="1">
      <alignment horizontal="left" vertical="top" wrapText="1"/>
    </xf>
    <xf numFmtId="0" fontId="35" fillId="0" borderId="1" xfId="0" applyFont="1" applyBorder="1" applyAlignment="1">
      <alignment vertical="center" wrapText="1"/>
    </xf>
    <xf numFmtId="0" fontId="0" fillId="34" borderId="0" xfId="0" applyFill="1"/>
    <xf numFmtId="0" fontId="53" fillId="34" borderId="0" xfId="0" applyFont="1" applyFill="1"/>
    <xf numFmtId="0" fontId="35" fillId="0" borderId="0" xfId="0" applyFont="1" applyAlignment="1">
      <alignment wrapText="1"/>
    </xf>
    <xf numFmtId="0" fontId="35" fillId="0" borderId="0" xfId="0" applyFont="1" applyAlignment="1">
      <alignment horizontal="left" vertical="center" wrapText="1"/>
    </xf>
    <xf numFmtId="0" fontId="53" fillId="0" borderId="0" xfId="0" applyFont="1" applyAlignment="1">
      <alignment horizontal="left" vertical="center"/>
    </xf>
    <xf numFmtId="0" fontId="53" fillId="0" borderId="0" xfId="0" applyFont="1" applyAlignment="1">
      <alignment horizontal="left" vertical="center" wrapText="1"/>
    </xf>
    <xf numFmtId="0" fontId="48" fillId="0" borderId="1" xfId="0" applyFont="1" applyBorder="1" applyAlignment="1">
      <alignment horizontal="left" vertical="top" wrapText="1"/>
    </xf>
    <xf numFmtId="0" fontId="50" fillId="0" borderId="0" xfId="0" applyFont="1" applyAlignment="1">
      <alignment horizontal="center" vertical="center"/>
    </xf>
    <xf numFmtId="0" fontId="50" fillId="0" borderId="0" xfId="0" applyFont="1" applyAlignment="1">
      <alignment horizontal="left" vertical="top" wrapText="1"/>
    </xf>
    <xf numFmtId="0" fontId="50" fillId="28" borderId="1" xfId="0" applyFont="1" applyFill="1" applyBorder="1" applyAlignment="1">
      <alignment horizontal="left" vertical="center"/>
    </xf>
    <xf numFmtId="0" fontId="50" fillId="28" borderId="1" xfId="0" applyFont="1" applyFill="1" applyBorder="1" applyAlignment="1">
      <alignment horizontal="center" vertical="center"/>
    </xf>
    <xf numFmtId="0" fontId="48" fillId="28" borderId="1" xfId="0" applyFont="1" applyFill="1" applyBorder="1" applyAlignment="1">
      <alignment horizontal="left" vertical="top" wrapText="1"/>
    </xf>
    <xf numFmtId="0" fontId="48" fillId="28" borderId="1" xfId="0" applyFont="1" applyFill="1" applyBorder="1" applyAlignment="1">
      <alignment horizontal="center" vertical="center" wrapText="1"/>
    </xf>
    <xf numFmtId="0" fontId="47" fillId="28" borderId="1" xfId="0" applyFont="1" applyFill="1" applyBorder="1" applyAlignment="1">
      <alignment horizontal="left" vertical="top" wrapText="1"/>
    </xf>
    <xf numFmtId="0" fontId="47" fillId="28" borderId="1" xfId="0" applyFont="1" applyFill="1" applyBorder="1" applyAlignment="1">
      <alignment horizontal="left" vertical="center"/>
    </xf>
    <xf numFmtId="0" fontId="47" fillId="28" borderId="1" xfId="0" applyFont="1" applyFill="1" applyBorder="1" applyAlignment="1">
      <alignment horizontal="center" vertical="center"/>
    </xf>
    <xf numFmtId="0" fontId="47" fillId="28" borderId="0" xfId="0" applyFont="1" applyFill="1" applyAlignment="1">
      <alignment horizontal="left" vertical="center" wrapText="1"/>
    </xf>
    <xf numFmtId="0" fontId="47" fillId="28" borderId="0" xfId="0" applyFont="1" applyFill="1" applyAlignment="1">
      <alignment horizontal="left" vertical="top" wrapText="1"/>
    </xf>
    <xf numFmtId="0" fontId="48" fillId="28" borderId="1" xfId="0" applyFont="1" applyFill="1" applyBorder="1" applyAlignment="1">
      <alignment horizontal="center" vertical="center"/>
    </xf>
    <xf numFmtId="0" fontId="48"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horizontal="center" vertical="top"/>
    </xf>
    <xf numFmtId="0" fontId="47" fillId="28"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0" borderId="1" xfId="0" applyFont="1" applyBorder="1" applyAlignment="1">
      <alignment horizontal="center" vertical="top" wrapText="1"/>
    </xf>
    <xf numFmtId="0" fontId="47" fillId="28" borderId="1" xfId="0" applyFont="1" applyFill="1" applyBorder="1" applyAlignment="1">
      <alignment horizontal="center" vertical="top" wrapText="1"/>
    </xf>
    <xf numFmtId="0" fontId="47" fillId="15" borderId="1" xfId="0" applyFont="1" applyFill="1" applyBorder="1" applyAlignment="1">
      <alignment horizontal="center" vertical="center" wrapText="1"/>
    </xf>
    <xf numFmtId="0" fontId="47" fillId="35" borderId="1" xfId="0" applyFont="1" applyFill="1" applyBorder="1" applyAlignment="1">
      <alignment horizontal="center" vertical="top" wrapText="1"/>
    </xf>
    <xf numFmtId="0" fontId="52" fillId="0" borderId="0" xfId="0" applyFont="1" applyAlignment="1">
      <alignment horizontal="left" vertical="center"/>
    </xf>
    <xf numFmtId="0" fontId="54" fillId="13" borderId="1" xfId="0" applyFont="1" applyFill="1" applyBorder="1" applyAlignment="1">
      <alignment horizontal="center" vertical="center" wrapText="1"/>
    </xf>
    <xf numFmtId="49" fontId="47" fillId="28" borderId="1" xfId="0" applyNumberFormat="1" applyFont="1" applyFill="1" applyBorder="1" applyAlignment="1">
      <alignment horizontal="left" vertical="top" wrapText="1"/>
    </xf>
    <xf numFmtId="0" fontId="52" fillId="15" borderId="0" xfId="0" applyFont="1" applyFill="1" applyAlignment="1">
      <alignment horizontal="left" vertical="center"/>
    </xf>
    <xf numFmtId="0" fontId="52" fillId="13" borderId="0" xfId="0" applyFont="1" applyFill="1" applyAlignment="1">
      <alignment horizontal="left" vertical="center"/>
    </xf>
    <xf numFmtId="0" fontId="47" fillId="0" borderId="1" xfId="0" applyFont="1" applyBorder="1" applyAlignment="1">
      <alignment horizontal="center" vertical="top"/>
    </xf>
    <xf numFmtId="0" fontId="51" fillId="0" borderId="0" xfId="0" applyFont="1" applyAlignment="1">
      <alignment horizontal="left" vertical="center" wrapText="1"/>
    </xf>
    <xf numFmtId="0" fontId="0" fillId="30" borderId="0" xfId="0" applyFill="1"/>
    <xf numFmtId="0" fontId="35" fillId="17" borderId="0" xfId="0" applyFont="1" applyFill="1" applyAlignment="1">
      <alignment wrapText="1"/>
    </xf>
    <xf numFmtId="0" fontId="55" fillId="0" borderId="0" xfId="0" applyFont="1" applyAlignment="1">
      <alignment wrapText="1"/>
    </xf>
    <xf numFmtId="0" fontId="0" fillId="0" borderId="0" xfId="0" applyAlignment="1">
      <alignment wrapText="1"/>
    </xf>
    <xf numFmtId="14" fontId="0" fillId="0" borderId="1" xfId="0" applyNumberFormat="1" applyBorder="1" applyAlignment="1">
      <alignment horizontal="justify" vertical="center" wrapText="1"/>
    </xf>
    <xf numFmtId="165" fontId="0" fillId="0" borderId="1" xfId="0" applyNumberFormat="1" applyBorder="1" applyAlignment="1">
      <alignment horizontal="justify" vertical="center" wrapText="1"/>
    </xf>
    <xf numFmtId="0" fontId="44" fillId="23" borderId="1" xfId="0" applyFont="1" applyFill="1" applyBorder="1" applyAlignment="1">
      <alignment horizontal="center" vertical="center" wrapText="1"/>
    </xf>
    <xf numFmtId="0" fontId="44" fillId="19" borderId="35" xfId="0" applyFont="1" applyFill="1" applyBorder="1" applyAlignment="1" applyProtection="1">
      <alignment horizontal="center" vertical="center" wrapText="1"/>
      <protection hidden="1"/>
    </xf>
    <xf numFmtId="0" fontId="44" fillId="23" borderId="20" xfId="0" applyFont="1" applyFill="1" applyBorder="1" applyAlignment="1">
      <alignment horizontal="center" vertical="center" wrapText="1"/>
    </xf>
    <xf numFmtId="0" fontId="46" fillId="0" borderId="25" xfId="0" applyFont="1" applyBorder="1" applyAlignment="1" applyProtection="1">
      <alignment vertical="center" wrapText="1"/>
      <protection locked="0"/>
    </xf>
    <xf numFmtId="0" fontId="0" fillId="2" borderId="0" xfId="0" applyFill="1" applyAlignment="1">
      <alignment horizontal="left" vertical="top" wrapText="1"/>
    </xf>
    <xf numFmtId="0" fontId="0" fillId="2" borderId="0" xfId="0" applyFill="1"/>
    <xf numFmtId="0" fontId="2" fillId="2" borderId="0" xfId="0" applyFont="1" applyFill="1" applyAlignment="1">
      <alignment horizontal="left" vertical="top" wrapText="1"/>
    </xf>
    <xf numFmtId="0" fontId="2" fillId="2" borderId="0" xfId="0" applyFont="1" applyFill="1" applyAlignment="1">
      <alignment vertical="top" wrapText="1"/>
    </xf>
    <xf numFmtId="0" fontId="2" fillId="2" borderId="0" xfId="0" applyFont="1" applyFill="1" applyAlignment="1">
      <alignment horizontal="left" vertical="top"/>
    </xf>
    <xf numFmtId="0" fontId="0" fillId="2" borderId="0" xfId="0" applyFill="1" applyAlignment="1">
      <alignment vertical="top" wrapText="1"/>
    </xf>
    <xf numFmtId="0" fontId="2" fillId="2" borderId="0" xfId="0" applyFont="1" applyFill="1" applyAlignment="1">
      <alignment horizontal="center" vertical="center"/>
    </xf>
    <xf numFmtId="0" fontId="2" fillId="2" borderId="0" xfId="0" applyFont="1" applyFill="1"/>
    <xf numFmtId="0" fontId="20" fillId="0" borderId="1" xfId="2" applyBorder="1" applyAlignment="1" applyProtection="1">
      <alignment horizontal="center" vertical="center" wrapText="1"/>
      <protection locked="0"/>
    </xf>
    <xf numFmtId="0" fontId="44" fillId="5" borderId="37" xfId="0" applyFont="1" applyFill="1" applyBorder="1" applyAlignment="1" applyProtection="1">
      <alignment horizontal="center" vertical="center" wrapText="1"/>
      <protection hidden="1"/>
    </xf>
    <xf numFmtId="0" fontId="46" fillId="0" borderId="0" xfId="0" applyFont="1" applyAlignment="1" applyProtection="1">
      <alignment vertical="center" wrapText="1"/>
      <protection locked="0"/>
    </xf>
    <xf numFmtId="0" fontId="38" fillId="0" borderId="0" xfId="0" applyFont="1" applyAlignment="1">
      <alignment vertical="center" wrapText="1"/>
    </xf>
    <xf numFmtId="0" fontId="44" fillId="23" borderId="4" xfId="0" applyFont="1" applyFill="1" applyBorder="1" applyAlignment="1">
      <alignment horizontal="center" vertical="center" wrapText="1"/>
    </xf>
    <xf numFmtId="0" fontId="44" fillId="5" borderId="34" xfId="0" applyFont="1" applyFill="1" applyBorder="1" applyAlignment="1" applyProtection="1">
      <alignment horizontal="center" vertical="center" wrapText="1"/>
      <protection hidden="1"/>
    </xf>
    <xf numFmtId="0" fontId="27" fillId="0" borderId="1" xfId="0" applyFont="1" applyBorder="1" applyAlignment="1" applyProtection="1">
      <alignment horizontal="center" vertical="center"/>
      <protection locked="0"/>
    </xf>
    <xf numFmtId="0" fontId="27" fillId="2" borderId="1" xfId="0" applyFont="1" applyFill="1" applyBorder="1" applyAlignment="1" applyProtection="1">
      <alignment horizontal="center" vertical="center" wrapText="1"/>
      <protection locked="0"/>
    </xf>
    <xf numFmtId="14" fontId="27" fillId="2" borderId="1" xfId="0" applyNumberFormat="1"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1" fontId="27" fillId="2" borderId="1" xfId="0" applyNumberFormat="1" applyFont="1" applyFill="1" applyBorder="1" applyAlignment="1">
      <alignment horizontal="center" vertical="center"/>
    </xf>
    <xf numFmtId="1" fontId="45" fillId="0" borderId="1" xfId="0" applyNumberFormat="1" applyFont="1" applyBorder="1" applyAlignment="1">
      <alignment horizontal="center" vertical="center"/>
    </xf>
    <xf numFmtId="0" fontId="25" fillId="0" borderId="1" xfId="0" applyFont="1" applyBorder="1" applyAlignment="1">
      <alignment horizontal="center" vertical="center"/>
    </xf>
    <xf numFmtId="0" fontId="27" fillId="0" borderId="1" xfId="0" applyFont="1" applyBorder="1" applyProtection="1">
      <protection locked="0"/>
    </xf>
    <xf numFmtId="1" fontId="45" fillId="0" borderId="1" xfId="0" applyNumberFormat="1" applyFont="1" applyBorder="1" applyAlignment="1" applyProtection="1">
      <alignment horizontal="center" vertical="center"/>
      <protection locked="0"/>
    </xf>
    <xf numFmtId="0" fontId="37" fillId="0" borderId="0" xfId="0" applyFont="1" applyAlignment="1" applyProtection="1">
      <alignment wrapText="1"/>
      <protection locked="0"/>
    </xf>
    <xf numFmtId="0" fontId="41" fillId="0" borderId="0" xfId="0" applyFont="1" applyAlignment="1" applyProtection="1">
      <alignment wrapText="1"/>
      <protection locked="0"/>
    </xf>
    <xf numFmtId="0" fontId="43" fillId="0" borderId="0" xfId="0" applyFont="1" applyAlignment="1" applyProtection="1">
      <alignment wrapText="1"/>
      <protection locked="0"/>
    </xf>
    <xf numFmtId="0" fontId="27" fillId="0" borderId="1" xfId="0" applyFont="1" applyBorder="1" applyAlignment="1" applyProtection="1">
      <alignment wrapText="1"/>
      <protection locked="0"/>
    </xf>
    <xf numFmtId="14" fontId="25" fillId="0" borderId="1" xfId="0" applyNumberFormat="1" applyFont="1" applyBorder="1" applyAlignment="1" applyProtection="1">
      <alignment horizontal="center" vertical="center" wrapText="1"/>
      <protection locked="0"/>
    </xf>
    <xf numFmtId="0" fontId="57" fillId="0" borderId="1" xfId="0" applyFont="1" applyBorder="1" applyAlignment="1">
      <alignment horizontal="center" vertical="center" wrapText="1"/>
    </xf>
    <xf numFmtId="14" fontId="57" fillId="0" borderId="1" xfId="0" applyNumberFormat="1" applyFont="1" applyBorder="1" applyAlignment="1">
      <alignment horizontal="center" vertical="center" wrapText="1"/>
    </xf>
    <xf numFmtId="0" fontId="57" fillId="0" borderId="4" xfId="0" applyFont="1" applyBorder="1" applyAlignment="1">
      <alignment horizontal="center" vertical="center" wrapText="1"/>
    </xf>
    <xf numFmtId="0" fontId="57" fillId="0" borderId="1" xfId="0" applyFont="1" applyBorder="1" applyAlignment="1">
      <alignment horizontal="left" vertical="center" wrapText="1"/>
    </xf>
    <xf numFmtId="0" fontId="57" fillId="36" borderId="1" xfId="0" applyFont="1" applyFill="1" applyBorder="1" applyAlignment="1">
      <alignment horizontal="center" vertical="center" wrapText="1"/>
    </xf>
    <xf numFmtId="0" fontId="57" fillId="0" borderId="1" xfId="0" applyFont="1" applyBorder="1" applyAlignment="1">
      <alignment vertical="center" wrapText="1"/>
    </xf>
    <xf numFmtId="0" fontId="57" fillId="36"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0" xfId="0" applyFont="1" applyProtection="1">
      <protection locked="0"/>
    </xf>
    <xf numFmtId="0" fontId="57" fillId="37" borderId="1" xfId="0" applyFont="1" applyFill="1" applyBorder="1" applyAlignment="1">
      <alignment horizontal="center" vertical="center" wrapText="1"/>
    </xf>
    <xf numFmtId="0" fontId="57" fillId="38" borderId="1" xfId="0" applyFont="1" applyFill="1" applyBorder="1" applyAlignment="1">
      <alignment horizontal="center" vertical="center" wrapText="1"/>
    </xf>
    <xf numFmtId="0" fontId="57" fillId="39" borderId="1" xfId="0" applyFont="1" applyFill="1" applyBorder="1" applyAlignment="1">
      <alignment horizontal="center" vertical="center" wrapText="1"/>
    </xf>
    <xf numFmtId="0" fontId="57" fillId="40" borderId="1"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14" fontId="25" fillId="2" borderId="1" xfId="0"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1" fontId="4" fillId="0" borderId="1" xfId="0" applyNumberFormat="1" applyFont="1" applyBorder="1" applyAlignment="1">
      <alignment horizontal="center" vertical="center"/>
    </xf>
    <xf numFmtId="1" fontId="4" fillId="0" borderId="1" xfId="0" applyNumberFormat="1" applyFont="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14" fontId="25" fillId="2" borderId="4" xfId="0" applyNumberFormat="1"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14" fontId="25" fillId="2" borderId="8" xfId="0" applyNumberFormat="1"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1" xfId="0"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25" fillId="0" borderId="50" xfId="0" applyFont="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 fontId="4" fillId="0" borderId="20" xfId="0" applyNumberFormat="1" applyFont="1" applyBorder="1" applyAlignment="1">
      <alignment horizontal="center" vertical="center"/>
    </xf>
    <xf numFmtId="1" fontId="4" fillId="0" borderId="20" xfId="0" applyNumberFormat="1" applyFont="1" applyBorder="1" applyAlignment="1" applyProtection="1">
      <alignment horizontal="center" vertical="center"/>
      <protection locked="0"/>
    </xf>
    <xf numFmtId="0" fontId="2" fillId="2" borderId="0" xfId="0" applyFont="1" applyFill="1" applyAlignment="1">
      <alignment horizontal="center" vertical="top" wrapText="1"/>
    </xf>
    <xf numFmtId="0" fontId="0" fillId="2" borderId="0" xfId="0" applyFill="1" applyAlignment="1">
      <alignment horizontal="left" vertical="top" wrapText="1"/>
    </xf>
    <xf numFmtId="0" fontId="0" fillId="2" borderId="0" xfId="0"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center"/>
    </xf>
    <xf numFmtId="0" fontId="0" fillId="2" borderId="0" xfId="0" applyFill="1" applyAlignment="1">
      <alignment horizontal="left" wrapText="1"/>
    </xf>
    <xf numFmtId="0" fontId="2" fillId="2" borderId="0" xfId="0" applyFont="1" applyFill="1" applyAlignment="1">
      <alignment horizontal="left" vertical="top"/>
    </xf>
    <xf numFmtId="0" fontId="0" fillId="2" borderId="0" xfId="0" applyFill="1" applyAlignment="1">
      <alignment horizontal="left"/>
    </xf>
    <xf numFmtId="0" fontId="2" fillId="2" borderId="0" xfId="0" applyFont="1" applyFill="1" applyAlignment="1">
      <alignment horizontal="center" vertical="center" wrapText="1"/>
    </xf>
    <xf numFmtId="0" fontId="40" fillId="4" borderId="43" xfId="0" applyFont="1" applyFill="1" applyBorder="1" applyAlignment="1" applyProtection="1">
      <alignment horizontal="center" vertical="center" wrapText="1"/>
      <protection hidden="1"/>
    </xf>
    <xf numFmtId="0" fontId="40" fillId="4" borderId="39" xfId="0" applyFont="1" applyFill="1" applyBorder="1" applyAlignment="1" applyProtection="1">
      <alignment horizontal="center" vertical="center" wrapText="1"/>
      <protection hidden="1"/>
    </xf>
    <xf numFmtId="0" fontId="56" fillId="0" borderId="45"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46" fillId="0" borderId="38"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46" fillId="0" borderId="26"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46"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7" xfId="0" applyFont="1" applyBorder="1" applyAlignment="1" applyProtection="1">
      <alignment horizontal="center" vertical="center" wrapText="1"/>
      <protection locked="0"/>
    </xf>
    <xf numFmtId="0" fontId="39" fillId="0" borderId="42"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1" xfId="0" applyFont="1" applyBorder="1" applyAlignment="1">
      <alignment horizontal="center" vertical="center" wrapText="1"/>
    </xf>
    <xf numFmtId="0" fontId="40" fillId="4" borderId="36" xfId="0" applyFont="1" applyFill="1" applyBorder="1" applyAlignment="1" applyProtection="1">
      <alignment horizontal="center" vertical="center" wrapText="1"/>
      <protection hidden="1"/>
    </xf>
    <xf numFmtId="0" fontId="40" fillId="4" borderId="37" xfId="0" applyFont="1" applyFill="1" applyBorder="1" applyAlignment="1" applyProtection="1">
      <alignment horizontal="center" vertical="center" wrapText="1"/>
      <protection hidden="1"/>
    </xf>
    <xf numFmtId="0" fontId="45" fillId="0" borderId="24" xfId="0" applyFont="1" applyBorder="1" applyAlignment="1" applyProtection="1">
      <alignment horizontal="center" vertical="center" wrapText="1"/>
      <protection locked="0"/>
    </xf>
    <xf numFmtId="0" fontId="45" fillId="0" borderId="25" xfId="0" applyFont="1" applyBorder="1" applyAlignment="1" applyProtection="1">
      <alignment horizontal="center" vertical="center" wrapText="1"/>
      <protection locked="0"/>
    </xf>
    <xf numFmtId="0" fontId="45" fillId="0" borderId="39" xfId="0" applyFont="1" applyBorder="1" applyAlignment="1" applyProtection="1">
      <alignment horizontal="center" vertical="center" wrapText="1"/>
      <protection locked="0"/>
    </xf>
    <xf numFmtId="0" fontId="45" fillId="0" borderId="40" xfId="0" applyFont="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14" xfId="0" applyFont="1" applyBorder="1" applyAlignment="1" applyProtection="1">
      <alignment horizontal="center" vertical="center" wrapText="1"/>
      <protection locked="0"/>
    </xf>
    <xf numFmtId="0" fontId="45" fillId="0" borderId="4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16" xfId="0" applyFont="1" applyBorder="1" applyAlignment="1" applyProtection="1">
      <alignment horizontal="center" vertical="center" wrapText="1"/>
      <protection locked="0"/>
    </xf>
    <xf numFmtId="0" fontId="40" fillId="22" borderId="7" xfId="0" applyFont="1" applyFill="1" applyBorder="1" applyAlignment="1">
      <alignment horizontal="center" vertical="center" wrapText="1"/>
    </xf>
    <xf numFmtId="0" fontId="40" fillId="22" borderId="44" xfId="0" applyFont="1" applyFill="1" applyBorder="1" applyAlignment="1">
      <alignment horizontal="center" vertical="center" wrapText="1"/>
    </xf>
    <xf numFmtId="0" fontId="42" fillId="4" borderId="37" xfId="0" applyFont="1" applyFill="1" applyBorder="1" applyAlignment="1" applyProtection="1">
      <alignment horizontal="center" vertical="center" wrapText="1"/>
      <protection hidden="1"/>
    </xf>
    <xf numFmtId="0" fontId="40" fillId="4" borderId="38" xfId="0" applyFont="1" applyFill="1" applyBorder="1" applyAlignment="1" applyProtection="1">
      <alignment horizontal="center" vertical="center" wrapText="1"/>
      <protection hidden="1"/>
    </xf>
    <xf numFmtId="0" fontId="40" fillId="4" borderId="25" xfId="0" applyFont="1" applyFill="1" applyBorder="1" applyAlignment="1" applyProtection="1">
      <alignment horizontal="center" vertical="center" wrapText="1"/>
      <protection hidden="1"/>
    </xf>
    <xf numFmtId="0" fontId="39" fillId="0" borderId="1" xfId="0" applyFont="1" applyBorder="1" applyAlignment="1">
      <alignment horizontal="center" vertical="center" wrapText="1"/>
    </xf>
    <xf numFmtId="0" fontId="39" fillId="0" borderId="20" xfId="0" applyFont="1" applyBorder="1" applyAlignment="1">
      <alignment horizontal="center" vertical="center" wrapText="1"/>
    </xf>
    <xf numFmtId="0" fontId="40" fillId="4" borderId="30" xfId="0" applyFont="1" applyFill="1" applyBorder="1" applyAlignment="1" applyProtection="1">
      <alignment horizontal="center" vertical="center" wrapText="1"/>
      <protection hidden="1"/>
    </xf>
    <xf numFmtId="0" fontId="40" fillId="4" borderId="22" xfId="0" applyFont="1" applyFill="1" applyBorder="1" applyAlignment="1" applyProtection="1">
      <alignment horizontal="center" vertical="center" wrapText="1"/>
      <protection hidden="1"/>
    </xf>
    <xf numFmtId="0" fontId="40" fillId="4" borderId="31" xfId="0" applyFont="1" applyFill="1" applyBorder="1" applyAlignment="1" applyProtection="1">
      <alignment horizontal="center" vertical="center" wrapText="1"/>
      <protection hidden="1"/>
    </xf>
    <xf numFmtId="0" fontId="2" fillId="19" borderId="24" xfId="0" applyFont="1" applyFill="1" applyBorder="1" applyAlignment="1">
      <alignment horizontal="center"/>
    </xf>
    <xf numFmtId="0" fontId="2" fillId="19" borderId="25" xfId="0" applyFont="1" applyFill="1" applyBorder="1" applyAlignment="1">
      <alignment horizontal="center"/>
    </xf>
    <xf numFmtId="0" fontId="2" fillId="19" borderId="26" xfId="0" applyFont="1" applyFill="1" applyBorder="1" applyAlignment="1">
      <alignment horizontal="center"/>
    </xf>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 fillId="25" borderId="24" xfId="0" applyFont="1" applyFill="1" applyBorder="1" applyAlignment="1">
      <alignment horizontal="center"/>
    </xf>
    <xf numFmtId="0" fontId="2" fillId="25" borderId="25" xfId="0" applyFont="1" applyFill="1" applyBorder="1" applyAlignment="1">
      <alignment horizontal="center"/>
    </xf>
    <xf numFmtId="0" fontId="2" fillId="25" borderId="26" xfId="0" applyFont="1" applyFill="1" applyBorder="1" applyAlignment="1">
      <alignment horizontal="center"/>
    </xf>
    <xf numFmtId="0" fontId="48" fillId="31" borderId="1" xfId="0" applyFont="1" applyFill="1" applyBorder="1" applyAlignment="1">
      <alignment horizontal="center" vertical="center" wrapText="1"/>
    </xf>
    <xf numFmtId="0" fontId="48" fillId="26" borderId="1" xfId="0" applyFont="1" applyFill="1" applyBorder="1" applyAlignment="1">
      <alignment horizontal="center" vertical="center"/>
    </xf>
    <xf numFmtId="2" fontId="48" fillId="26" borderId="1" xfId="0" applyNumberFormat="1" applyFont="1" applyFill="1" applyBorder="1" applyAlignment="1">
      <alignment horizontal="center" vertical="center" wrapText="1"/>
    </xf>
    <xf numFmtId="2" fontId="52" fillId="0" borderId="1" xfId="0" applyNumberFormat="1" applyFont="1" applyBorder="1" applyAlignment="1">
      <alignment horizontal="center" vertical="center" wrapText="1"/>
    </xf>
    <xf numFmtId="0" fontId="48" fillId="15" borderId="8" xfId="0" applyFont="1" applyFill="1" applyBorder="1" applyAlignment="1">
      <alignment horizontal="center" vertical="center" wrapText="1"/>
    </xf>
    <xf numFmtId="0" fontId="48" fillId="15" borderId="7" xfId="0" applyFont="1" applyFill="1" applyBorder="1" applyAlignment="1">
      <alignment horizontal="center" vertical="center" wrapText="1"/>
    </xf>
    <xf numFmtId="0" fontId="48" fillId="15" borderId="2" xfId="0" applyFont="1" applyFill="1" applyBorder="1" applyAlignment="1">
      <alignment horizontal="center" vertical="center" wrapText="1"/>
    </xf>
    <xf numFmtId="2" fontId="48" fillId="15" borderId="8" xfId="0" applyNumberFormat="1" applyFont="1" applyFill="1" applyBorder="1" applyAlignment="1">
      <alignment horizontal="center" vertical="center" wrapText="1"/>
    </xf>
    <xf numFmtId="2" fontId="48" fillId="15" borderId="7" xfId="0" applyNumberFormat="1" applyFont="1" applyFill="1" applyBorder="1" applyAlignment="1">
      <alignment horizontal="center" vertical="center" wrapText="1"/>
    </xf>
    <xf numFmtId="2" fontId="48" fillId="15" borderId="2" xfId="0" applyNumberFormat="1" applyFont="1" applyFill="1" applyBorder="1" applyAlignment="1">
      <alignment horizontal="center" vertical="center" wrapText="1"/>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48" fillId="26" borderId="1" xfId="0" applyFont="1" applyFill="1" applyBorder="1" applyAlignment="1">
      <alignment horizontal="center" vertical="center" wrapText="1"/>
    </xf>
    <xf numFmtId="0" fontId="29" fillId="26" borderId="1" xfId="0" applyFont="1" applyFill="1" applyBorder="1" applyAlignment="1">
      <alignment horizontal="center" vertical="center" wrapText="1"/>
    </xf>
    <xf numFmtId="0" fontId="29" fillId="26" borderId="1" xfId="0" applyFont="1" applyFill="1" applyBorder="1" applyAlignment="1">
      <alignment horizontal="center" vertical="center"/>
    </xf>
    <xf numFmtId="2" fontId="29" fillId="26" borderId="1" xfId="0" applyNumberFormat="1" applyFont="1" applyFill="1" applyBorder="1" applyAlignment="1">
      <alignment horizontal="center" vertical="center" wrapText="1"/>
    </xf>
    <xf numFmtId="2" fontId="3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9" fillId="26" borderId="1" xfId="0" applyFont="1" applyFill="1" applyBorder="1" applyAlignment="1">
      <alignment horizontal="left" vertical="top" wrapText="1"/>
    </xf>
    <xf numFmtId="0" fontId="30" fillId="0" borderId="1" xfId="0" applyFont="1" applyBorder="1" applyAlignment="1">
      <alignment horizontal="left" vertical="top" wrapText="1"/>
    </xf>
    <xf numFmtId="0" fontId="12" fillId="6" borderId="7"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9" borderId="8"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2"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2" xfId="0" applyFont="1" applyFill="1" applyBorder="1" applyAlignment="1">
      <alignment horizontal="center" vertical="center"/>
    </xf>
    <xf numFmtId="0" fontId="8" fillId="0" borderId="1" xfId="0" applyFont="1" applyBorder="1" applyAlignment="1">
      <alignment horizontal="center"/>
    </xf>
  </cellXfs>
  <cellStyles count="3">
    <cellStyle name="Hipervínculo" xfId="2" builtinId="8"/>
    <cellStyle name="Normal" xfId="0" builtinId="0"/>
    <cellStyle name="Normal 2" xfId="1" xr:uid="{00000000-0005-0000-0000-000002000000}"/>
  </cellStyles>
  <dxfs count="39">
    <dxf>
      <fill>
        <patternFill>
          <bgColor theme="9"/>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ont>
        <color rgb="FF9C0006"/>
      </font>
      <fill>
        <patternFill>
          <bgColor rgb="FFFFC7CE"/>
        </patternFill>
      </fill>
    </dxf>
    <dxf>
      <fill>
        <patternFill>
          <bgColor rgb="FF66CCFF"/>
        </patternFill>
      </fill>
    </dxf>
    <dxf>
      <fill>
        <patternFill patternType="solid">
          <fgColor auto="1"/>
          <bgColor rgb="FF92D050"/>
        </patternFill>
      </fill>
    </dxf>
    <dxf>
      <fill>
        <patternFill>
          <bgColor rgb="FFFFFF00"/>
        </patternFill>
      </fill>
    </dxf>
    <dxf>
      <fill>
        <patternFill>
          <bgColor theme="9"/>
        </patternFill>
      </fill>
    </dxf>
    <dxf>
      <fill>
        <patternFill>
          <bgColor rgb="FFFF0000"/>
        </patternFill>
      </fill>
    </dxf>
    <dxf>
      <fill>
        <patternFill patternType="solid">
          <fgColor auto="1"/>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2" defaultPivotStyle="PivotStyleLight16"/>
  <colors>
    <mruColors>
      <color rgb="FF008E40"/>
      <color rgb="FF00D661"/>
      <color rgb="FFC22818"/>
      <color rgb="FFFF6969"/>
      <color rgb="FF5C1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831273</xdr:colOff>
      <xdr:row>1</xdr:row>
      <xdr:rowOff>34636</xdr:rowOff>
    </xdr:from>
    <xdr:to>
      <xdr:col>5</xdr:col>
      <xdr:colOff>658090</xdr:colOff>
      <xdr:row>3</xdr:row>
      <xdr:rowOff>353363</xdr:rowOff>
    </xdr:to>
    <xdr:pic>
      <xdr:nvPicPr>
        <xdr:cNvPr id="2" name="Imagen 1">
          <a:extLst>
            <a:ext uri="{FF2B5EF4-FFF2-40B4-BE49-F238E27FC236}">
              <a16:creationId xmlns:a16="http://schemas.microsoft.com/office/drawing/2014/main" id="{E1EBBE98-E70D-4752-82A2-23BBE6676DC0}"/>
            </a:ext>
          </a:extLst>
        </xdr:cNvPr>
        <xdr:cNvPicPr>
          <a:picLocks noChangeAspect="1"/>
        </xdr:cNvPicPr>
      </xdr:nvPicPr>
      <xdr:blipFill>
        <a:blip xmlns:r="http://schemas.openxmlformats.org/officeDocument/2006/relationships" r:embed="rId1"/>
        <a:stretch>
          <a:fillRect/>
        </a:stretch>
      </xdr:blipFill>
      <xdr:spPr>
        <a:xfrm>
          <a:off x="1454728" y="207818"/>
          <a:ext cx="2874817" cy="1184636"/>
        </a:xfrm>
        <a:prstGeom prst="rect">
          <a:avLst/>
        </a:prstGeom>
      </xdr:spPr>
    </xdr:pic>
    <xdr:clientData/>
  </xdr:twoCellAnchor>
  <xdr:twoCellAnchor editAs="oneCell">
    <xdr:from>
      <xdr:col>44</xdr:col>
      <xdr:colOff>69273</xdr:colOff>
      <xdr:row>1</xdr:row>
      <xdr:rowOff>84807</xdr:rowOff>
    </xdr:from>
    <xdr:to>
      <xdr:col>46</xdr:col>
      <xdr:colOff>322292</xdr:colOff>
      <xdr:row>3</xdr:row>
      <xdr:rowOff>415636</xdr:rowOff>
    </xdr:to>
    <xdr:pic>
      <xdr:nvPicPr>
        <xdr:cNvPr id="3" name="Imagen 2">
          <a:extLst>
            <a:ext uri="{FF2B5EF4-FFF2-40B4-BE49-F238E27FC236}">
              <a16:creationId xmlns:a16="http://schemas.microsoft.com/office/drawing/2014/main" id="{1F646C84-7425-46A1-AC30-93743623488D}"/>
            </a:ext>
          </a:extLst>
        </xdr:cNvPr>
        <xdr:cNvPicPr>
          <a:picLocks noChangeAspect="1"/>
        </xdr:cNvPicPr>
      </xdr:nvPicPr>
      <xdr:blipFill>
        <a:blip xmlns:r="http://schemas.openxmlformats.org/officeDocument/2006/relationships" r:embed="rId2"/>
        <a:stretch>
          <a:fillRect/>
        </a:stretch>
      </xdr:blipFill>
      <xdr:spPr>
        <a:xfrm>
          <a:off x="53617091" y="257989"/>
          <a:ext cx="2625610" cy="1196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69273</xdr:colOff>
      <xdr:row>1</xdr:row>
      <xdr:rowOff>84807</xdr:rowOff>
    </xdr:from>
    <xdr:to>
      <xdr:col>39</xdr:col>
      <xdr:colOff>1241174</xdr:colOff>
      <xdr:row>3</xdr:row>
      <xdr:rowOff>415636</xdr:rowOff>
    </xdr:to>
    <xdr:pic>
      <xdr:nvPicPr>
        <xdr:cNvPr id="3" name="Imagen 2">
          <a:extLst>
            <a:ext uri="{FF2B5EF4-FFF2-40B4-BE49-F238E27FC236}">
              <a16:creationId xmlns:a16="http://schemas.microsoft.com/office/drawing/2014/main" id="{37CB24AC-09C5-4388-B9E5-60E9C17407E8}"/>
            </a:ext>
          </a:extLst>
        </xdr:cNvPr>
        <xdr:cNvPicPr>
          <a:picLocks noChangeAspect="1"/>
        </xdr:cNvPicPr>
      </xdr:nvPicPr>
      <xdr:blipFill>
        <a:blip xmlns:r="http://schemas.openxmlformats.org/officeDocument/2006/relationships" r:embed="rId1"/>
        <a:stretch>
          <a:fillRect/>
        </a:stretch>
      </xdr:blipFill>
      <xdr:spPr>
        <a:xfrm>
          <a:off x="58467048" y="256257"/>
          <a:ext cx="2624744" cy="12071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D1:E3" totalsRowShown="0">
  <tableColumns count="2">
    <tableColumn id="1" xr3:uid="{00000000-0010-0000-0000-000001000000}" name="Columna1"/>
    <tableColumn id="2" xr3:uid="{00000000-0010-0000-0000-000002000000}" name="ENCABEZADO"/>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JJaramillo@minvivienda.gov.co" TargetMode="External"/><Relationship Id="rId13" Type="http://schemas.openxmlformats.org/officeDocument/2006/relationships/hyperlink" Target="mailto:DRomero@minvivienda.gov.co" TargetMode="External"/><Relationship Id="rId18" Type="http://schemas.openxmlformats.org/officeDocument/2006/relationships/hyperlink" Target="mailto:MCantor@minvivienda.gov.co" TargetMode="External"/><Relationship Id="rId3" Type="http://schemas.openxmlformats.org/officeDocument/2006/relationships/hyperlink" Target="mailto:lacosta@minvivienda.gov.co" TargetMode="External"/><Relationship Id="rId21" Type="http://schemas.openxmlformats.org/officeDocument/2006/relationships/hyperlink" Target="mailto:ABarrueto@minvivienda.gov.co" TargetMode="External"/><Relationship Id="rId7" Type="http://schemas.openxmlformats.org/officeDocument/2006/relationships/hyperlink" Target="mailto:CMiranda@minvivienda.gov.co" TargetMode="External"/><Relationship Id="rId12" Type="http://schemas.openxmlformats.org/officeDocument/2006/relationships/hyperlink" Target="mailto:MZRivera@minvivienda.gov.co/rperafan@minvivienda.gov.co" TargetMode="External"/><Relationship Id="rId17" Type="http://schemas.openxmlformats.org/officeDocument/2006/relationships/hyperlink" Target="mailto:OAragon@minvivienda.gov.co" TargetMode="External"/><Relationship Id="rId2" Type="http://schemas.openxmlformats.org/officeDocument/2006/relationships/hyperlink" Target="mailto:OUribe@minvivienda.gov.co" TargetMode="External"/><Relationship Id="rId16" Type="http://schemas.openxmlformats.org/officeDocument/2006/relationships/hyperlink" Target="mailto:GDiaz@minvivienda.gov.co" TargetMode="External"/><Relationship Id="rId20" Type="http://schemas.openxmlformats.org/officeDocument/2006/relationships/hyperlink" Target="mailto:GRuiz@minvivienda.gov.co" TargetMode="External"/><Relationship Id="rId1" Type="http://schemas.openxmlformats.org/officeDocument/2006/relationships/printerSettings" Target="../printerSettings/printerSettings12.bin"/><Relationship Id="rId6" Type="http://schemas.openxmlformats.org/officeDocument/2006/relationships/hyperlink" Target="mailto:EdGomez@minvivienda.gov.co" TargetMode="External"/><Relationship Id="rId11" Type="http://schemas.openxmlformats.org/officeDocument/2006/relationships/hyperlink" Target="mailto:jcardenas@minvivienda.gov.co" TargetMode="External"/><Relationship Id="rId24" Type="http://schemas.openxmlformats.org/officeDocument/2006/relationships/printerSettings" Target="../printerSettings/printerSettings13.bin"/><Relationship Id="rId5" Type="http://schemas.openxmlformats.org/officeDocument/2006/relationships/hyperlink" Target="mailto:PCabrera@minvivienda.gov.co" TargetMode="External"/><Relationship Id="rId15" Type="http://schemas.openxmlformats.org/officeDocument/2006/relationships/hyperlink" Target="mailto:Dvillamil@minvivienda.gov.co" TargetMode="External"/><Relationship Id="rId23" Type="http://schemas.openxmlformats.org/officeDocument/2006/relationships/hyperlink" Target="mailto:jcardenas@minvivienda.gov.co" TargetMode="External"/><Relationship Id="rId10" Type="http://schemas.openxmlformats.org/officeDocument/2006/relationships/hyperlink" Target="mailto:smelo@minvivienda.gov.co" TargetMode="External"/><Relationship Id="rId19" Type="http://schemas.openxmlformats.org/officeDocument/2006/relationships/hyperlink" Target="mailto:MCantor@minvivienda.gov.co" TargetMode="External"/><Relationship Id="rId4" Type="http://schemas.openxmlformats.org/officeDocument/2006/relationships/hyperlink" Target="mailto:nquintero@minvivienda.gov.co" TargetMode="External"/><Relationship Id="rId9" Type="http://schemas.openxmlformats.org/officeDocument/2006/relationships/hyperlink" Target="mailto:IMpaez@minvivienda.gov.co" TargetMode="External"/><Relationship Id="rId14" Type="http://schemas.openxmlformats.org/officeDocument/2006/relationships/hyperlink" Target="mailto:NPosada@minvivienda.gov.co" TargetMode="External"/><Relationship Id="rId22" Type="http://schemas.openxmlformats.org/officeDocument/2006/relationships/hyperlink" Target="mailto:rperafan@minvivienda.gov.co"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hyperlink" Target="https://minvivienda.gov.co/node/849" TargetMode="External"/><Relationship Id="rId13" Type="http://schemas.openxmlformats.org/officeDocument/2006/relationships/hyperlink" Target="https://minviviendagovco.sharepoint.com/:f:/r/sites/Grp_DIRECCIONDEESPACIOURBANOYTERRITORIAL_MIB/Documentos%20compartidos/00.%20MEJORAMIENTO%20INTEGRAL%20DE%20BARRIOS%20-%20MIB?csf=1&amp;web=1&amp;e=EjqwiE" TargetMode="External"/><Relationship Id="rId18" Type="http://schemas.openxmlformats.org/officeDocument/2006/relationships/drawing" Target="../drawings/drawing2.xml"/><Relationship Id="rId3" Type="http://schemas.openxmlformats.org/officeDocument/2006/relationships/hyperlink" Target="https://minviviendagovco.sharepoint.com/sites/ArchivoDigitalDEUT/Documentos%20compartidos/Forms/AllItems.aspx?id=%2Fsites%2FArchivoDigitalDEUT%2FDocumentos%20compartidos%2F2023%2F71120%20%2D%20SUBDIRECCI%C3%93N%20DE%20POL%C3%8DTICAS%20DE%20DESARROLLO%20URBANO%20Y%20TERRITORIAL%2F71120%20%2D%2042%20PROYECTOS&amp;viewid=0dde787f%2D7c9a%2D4142%2D9f21%2Da7b148bfd908" TargetMode="External"/><Relationship Id="rId7" Type="http://schemas.openxmlformats.org/officeDocument/2006/relationships/hyperlink" Target="https://minvivienda.gov.co/node/849" TargetMode="External"/><Relationship Id="rId12" Type="http://schemas.openxmlformats.org/officeDocument/2006/relationships/hyperlink" Target="https://minviviendagovco.sharepoint.com/sites/Grp_DIRECCIONDEESPACIOURBANOYTERRITORIAL_Tablero/Documentos%20compartidos/Forms/AllItems.aspx?id=%2Fsites%2FGrp%5FDIRECCIONDEESPACIOURBANOYTERRITORIAL%5FTablero%2FDocumentos%20compartidos%2FRepositorio%20de%20Reportes%20e%20Indicadores&amp;viewid=cb4be723%2Ddd32%2D4886%2Da776%2D47c01c83c3dc" TargetMode="External"/><Relationship Id="rId17" Type="http://schemas.openxmlformats.org/officeDocument/2006/relationships/printerSettings" Target="../printerSettings/printerSettings5.bin"/><Relationship Id="rId2" Type="http://schemas.openxmlformats.org/officeDocument/2006/relationships/hyperlink" Target="https://minviviendagovco.sharepoint.com/sites/ArchivoDigitalDEUT/Documentos%20compartidos/Forms/AllItems.aspx?id=%2Fsites%2FArchivoDigitalDEUT%2FDocumentos%20compartidos%2F2023%2F71120%20%2D%20SUBDIRECCI%C3%93N%20DE%20POL%C3%8DTICAS%20DE%20DESARROLLO%20URBANO%20Y%20TERRITORIAL%2F71120%20%2D%2024%20INFORMES%2F71120%20%2D%2024%20%2D%2011%20INFORMES%20DE%20FUNCIONAMIENTO%20CURADUR%C3%8DAS%20URBANAS&amp;viewid=0dde787f%2D7c9a%2D4142%2D9f21%2Da7b148bfd908" TargetMode="External"/><Relationship Id="rId16" Type="http://schemas.openxmlformats.org/officeDocument/2006/relationships/hyperlink" Target="https://minvivienda.gov.co/tramites-y-servicios/formulario-de-movilizaciones" TargetMode="External"/><Relationship Id="rId20" Type="http://schemas.openxmlformats.org/officeDocument/2006/relationships/comments" Target="../comments2.xml"/><Relationship Id="rId1" Type="http://schemas.openxmlformats.org/officeDocument/2006/relationships/hyperlink" Target="https://minviviendagovco.sharepoint.com/sites/ArchivoDigitalDEUT/Documentos%20compartidos/Forms/AllItems.aspx?id=%2Fsites%2FArchivoDigitalDEUT%2FDocumentos%20compartidos%2F2023%2F71120%20%2D%20SUBDIRECCI%C3%93N%20DE%20POL%C3%8DTICAS%20DE%20DESARROLLO%20URBANO%20Y%20TERRITORIAL%2F71120%20%2D%2019%20ESTUDIOS&amp;viewid=0dde787f%2D7c9a%2D4142%2D9f21%2Da7b148bfd908" TargetMode="External"/><Relationship Id="rId6" Type="http://schemas.openxmlformats.org/officeDocument/2006/relationships/hyperlink" Target="https://www.minvivienda.gov.co/tramites-y-servicios/consultas-publicas/por-la-cual-se-adopta-el-proyecto-integral-de-desarrollo-urbano-pidu-mirador-del-frayle-ubicado-en-el-municipio-de-candelaria-departamento-de-valle" TargetMode="External"/><Relationship Id="rId11" Type="http://schemas.openxmlformats.org/officeDocument/2006/relationships/hyperlink" Target="https://minviviendagovco.sharepoint.com/sites/ArchivoDigitalDEUT/Documentos%20compartidos/Forms/AllItems.aspx?id=%2Fsites%2FArchivoDigitalDEUT%2FDocumentos%20compartidos%2F2024%2F71120%20%2D%20SUBDIRECCI%C3%93N%20DE%20POL%C3%8DTICAS%20DE%20DESARROLLO%20URBANO%20Y%20TERRITORIAL&amp;viewid=0dde787f%2D7c9a%2D4142%2D9f21%2Da7b148bfd908" TargetMode="External"/><Relationship Id="rId5" Type="http://schemas.openxmlformats.org/officeDocument/2006/relationships/hyperlink" Target="https://minviviendagovco.sharepoint.com/sites/Gestindesuelo/Documentos%20compartidos/Forms/AllItems.aspx?newTargetListUrl=%2Fsites%2FGestindesuelo%2FDocumentos%20compartidos&amp;viewpath=%2Fsites%2FGestindesuelo%2FDocumentos%20compartidos%2FForms%2FAllItems%2Easpx&amp;id=%2Fsites%2FGestindesuelo%2FDocumentos%20compartidos%2FEQUIPO%20INSTRUMENTOS%20DE%20GESTI%C3%93N%2F000%5FMISN&amp;viewid=1b0f2317%2D8fb5%2D4581%2Da132%2D6261bed37b66" TargetMode="External"/><Relationship Id="rId15" Type="http://schemas.openxmlformats.org/officeDocument/2006/relationships/hyperlink" Target="https://minvivienda.gov.co/ministerio/gestion-institucional/grupo-atencion-al-usuario" TargetMode="External"/><Relationship Id="rId10" Type="http://schemas.openxmlformats.org/officeDocument/2006/relationships/hyperlink" Target="https://minviviendagovco.sharepoint.com/sites/ArchivoDigitalDEUT/Documentos%20compartidos/Forms/AllItems.aspx?id=%2Fsites%2FArchivoDigitalDEUT%2FDocumentos%20compartidos%2F2024%2F71110%20%2D%20SUBDIRECCI%C3%93N%20DE%20ASISTENCIA%20T%C3%89CNICA%20Y%20OPERACIONES%20URBANAS%20INTEGRALES&amp;viewid=0dde787f%2D7c9a%2D4142%2D9f21%2Da7b148bfd908" TargetMode="External"/><Relationship Id="rId19" Type="http://schemas.openxmlformats.org/officeDocument/2006/relationships/vmlDrawing" Target="../drawings/vmlDrawing2.vml"/><Relationship Id="rId4" Type="http://schemas.openxmlformats.org/officeDocument/2006/relationships/hyperlink" Target="https://minvivienda.gov.co/transparencia/normativa" TargetMode="External"/><Relationship Id="rId9" Type="http://schemas.openxmlformats.org/officeDocument/2006/relationships/hyperlink" Target="https://minviviendagovco.sharepoint.com/sites/ArchivoDigitalDEUT/Documentos%20compartidos/Forms/AllItems.aspx?id=%2Fsites%2FArchivoDigitalDEUT%2FDocumentos%20compartidos%2F2024%2F71100%20%2D%20DIRECCI%C3%93N%20DE%20ESPACIO%20URBANO%20Y%20TERRITORIAL&amp;viewid=0dde787f%2D7c9a%2D4142%2D9f21%2Da7b148bfd908" TargetMode="External"/><Relationship Id="rId14" Type="http://schemas.openxmlformats.org/officeDocument/2006/relationships/hyperlink" Target="https://minviviendagovco.sharepoint.com/:f:/s/Grp_GRUPODECONTRATOS_CONTRATACION/ErWuVl4W1btGkRyP7hP3oSsB_trumy1ypHyi69dLDDFTzw?e=x8VrLP"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4F206-1475-4917-A66C-248A25E6936D}">
  <dimension ref="A1:I237"/>
  <sheetViews>
    <sheetView topLeftCell="A77" zoomScale="115" zoomScaleNormal="115" workbookViewId="0">
      <selection activeCell="A95" sqref="A95:I96"/>
    </sheetView>
  </sheetViews>
  <sheetFormatPr baseColWidth="10" defaultColWidth="0" defaultRowHeight="14.4" zeroHeight="1"/>
  <cols>
    <col min="1" max="9" width="11.44140625" style="242" customWidth="1"/>
    <col min="10" max="16384" width="11.44140625" style="242" hidden="1"/>
  </cols>
  <sheetData>
    <row r="1" spans="1:9" ht="15" customHeight="1">
      <c r="A1" s="312" t="s">
        <v>0</v>
      </c>
      <c r="B1" s="312"/>
      <c r="C1" s="312"/>
      <c r="D1" s="312"/>
      <c r="E1" s="312"/>
      <c r="F1" s="312"/>
      <c r="G1" s="312"/>
      <c r="H1" s="312"/>
      <c r="I1" s="312"/>
    </row>
    <row r="2" spans="1:9">
      <c r="A2" s="312"/>
      <c r="B2" s="312"/>
      <c r="C2" s="312"/>
      <c r="D2" s="312"/>
      <c r="E2" s="312"/>
      <c r="F2" s="312"/>
      <c r="G2" s="312"/>
      <c r="H2" s="312"/>
      <c r="I2" s="312"/>
    </row>
    <row r="3" spans="1:9">
      <c r="A3" s="312"/>
      <c r="B3" s="312"/>
      <c r="C3" s="312"/>
      <c r="D3" s="312"/>
      <c r="E3" s="312"/>
      <c r="F3" s="312"/>
      <c r="G3" s="312"/>
      <c r="H3" s="312"/>
      <c r="I3" s="312"/>
    </row>
    <row r="4" spans="1:9">
      <c r="A4" s="312"/>
      <c r="B4" s="312"/>
      <c r="C4" s="312"/>
      <c r="D4" s="312"/>
      <c r="E4" s="312"/>
      <c r="F4" s="312"/>
      <c r="G4" s="312"/>
      <c r="H4" s="312"/>
      <c r="I4" s="312"/>
    </row>
    <row r="5" spans="1:9">
      <c r="A5" s="241"/>
      <c r="B5" s="241"/>
      <c r="C5" s="241"/>
      <c r="D5" s="241"/>
      <c r="E5" s="241"/>
      <c r="F5" s="241"/>
      <c r="G5" s="241"/>
      <c r="H5" s="241"/>
      <c r="I5" s="241"/>
    </row>
    <row r="6" spans="1:9">
      <c r="A6" s="320" t="s">
        <v>1</v>
      </c>
      <c r="B6" s="320"/>
      <c r="C6" s="320"/>
      <c r="D6" s="320"/>
      <c r="E6" s="320"/>
      <c r="F6" s="320"/>
      <c r="G6" s="320"/>
      <c r="H6" s="320"/>
      <c r="I6" s="320"/>
    </row>
    <row r="7" spans="1:9">
      <c r="A7" s="241"/>
      <c r="B7" s="241"/>
      <c r="C7" s="241"/>
      <c r="D7" s="241"/>
      <c r="E7" s="241"/>
      <c r="F7" s="241"/>
      <c r="G7" s="241"/>
      <c r="H7" s="241"/>
      <c r="I7" s="241"/>
    </row>
    <row r="8" spans="1:9" ht="15" customHeight="1">
      <c r="A8" s="312" t="s">
        <v>2</v>
      </c>
      <c r="B8" s="312"/>
      <c r="C8" s="312"/>
      <c r="D8" s="312"/>
      <c r="E8" s="312"/>
      <c r="F8" s="312"/>
      <c r="G8" s="312"/>
      <c r="H8" s="312"/>
      <c r="I8" s="312"/>
    </row>
    <row r="9" spans="1:9">
      <c r="A9" s="312"/>
      <c r="B9" s="312"/>
      <c r="C9" s="312"/>
      <c r="D9" s="312"/>
      <c r="E9" s="312"/>
      <c r="F9" s="312"/>
      <c r="G9" s="312"/>
      <c r="H9" s="312"/>
      <c r="I9" s="312"/>
    </row>
    <row r="10" spans="1:9">
      <c r="A10" s="241"/>
      <c r="B10" s="241"/>
      <c r="C10" s="241"/>
      <c r="D10" s="241"/>
      <c r="E10" s="241"/>
      <c r="F10" s="241"/>
      <c r="G10" s="241"/>
      <c r="H10" s="241"/>
      <c r="I10" s="241"/>
    </row>
    <row r="11" spans="1:9" ht="15" customHeight="1">
      <c r="A11" s="312" t="s">
        <v>3</v>
      </c>
      <c r="B11" s="312"/>
      <c r="C11" s="312"/>
      <c r="D11" s="312"/>
      <c r="E11" s="312"/>
      <c r="F11" s="312"/>
      <c r="G11" s="312"/>
      <c r="H11" s="312"/>
      <c r="I11" s="312"/>
    </row>
    <row r="12" spans="1:9">
      <c r="A12" s="312"/>
      <c r="B12" s="312"/>
      <c r="C12" s="312"/>
      <c r="D12" s="312"/>
      <c r="E12" s="312"/>
      <c r="F12" s="312"/>
      <c r="G12" s="312"/>
      <c r="H12" s="312"/>
      <c r="I12" s="312"/>
    </row>
    <row r="13" spans="1:9"/>
    <row r="14" spans="1:9">
      <c r="A14" s="312" t="s">
        <v>4</v>
      </c>
      <c r="B14" s="312"/>
      <c r="C14" s="312"/>
      <c r="D14" s="312"/>
      <c r="E14" s="312"/>
      <c r="F14" s="312"/>
      <c r="G14" s="312"/>
      <c r="H14" s="312"/>
      <c r="I14" s="312"/>
    </row>
    <row r="15" spans="1:9">
      <c r="A15" s="312"/>
      <c r="B15" s="312"/>
      <c r="C15" s="312"/>
      <c r="D15" s="312"/>
      <c r="E15" s="312"/>
      <c r="F15" s="312"/>
      <c r="G15" s="312"/>
      <c r="H15" s="312"/>
      <c r="I15" s="312"/>
    </row>
    <row r="17" spans="1:9" ht="15" customHeight="1">
      <c r="A17" s="312" t="s">
        <v>5</v>
      </c>
      <c r="B17" s="312"/>
      <c r="C17" s="312"/>
      <c r="D17" s="312"/>
      <c r="E17" s="312"/>
      <c r="F17" s="312"/>
      <c r="G17" s="312"/>
      <c r="H17" s="312"/>
      <c r="I17" s="312"/>
    </row>
    <row r="18" spans="1:9">
      <c r="A18" s="312"/>
      <c r="B18" s="312"/>
      <c r="C18" s="312"/>
      <c r="D18" s="312"/>
      <c r="E18" s="312"/>
      <c r="F18" s="312"/>
      <c r="G18" s="312"/>
      <c r="H18" s="312"/>
      <c r="I18" s="312"/>
    </row>
    <row r="19" spans="1:9">
      <c r="A19" s="312"/>
      <c r="B19" s="312"/>
      <c r="C19" s="312"/>
      <c r="D19" s="312"/>
      <c r="E19" s="312"/>
      <c r="F19" s="312"/>
      <c r="G19" s="312"/>
      <c r="H19" s="312"/>
      <c r="I19" s="312"/>
    </row>
    <row r="20" spans="1:9">
      <c r="A20" s="312"/>
      <c r="B20" s="312"/>
      <c r="C20" s="312"/>
      <c r="D20" s="312"/>
      <c r="E20" s="312"/>
      <c r="F20" s="312"/>
      <c r="G20" s="312"/>
      <c r="H20" s="312"/>
      <c r="I20" s="312"/>
    </row>
    <row r="21" spans="1:9">
      <c r="A21" s="312"/>
      <c r="B21" s="312"/>
      <c r="C21" s="312"/>
      <c r="D21" s="312"/>
      <c r="E21" s="312"/>
      <c r="F21" s="312"/>
      <c r="G21" s="312"/>
      <c r="H21" s="312"/>
      <c r="I21" s="312"/>
    </row>
    <row r="22" spans="1:9">
      <c r="A22" s="312"/>
      <c r="B22" s="312"/>
      <c r="C22" s="312"/>
      <c r="D22" s="312"/>
      <c r="E22" s="312"/>
      <c r="F22" s="312"/>
      <c r="G22" s="312"/>
      <c r="H22" s="312"/>
      <c r="I22" s="312"/>
    </row>
    <row r="23" spans="1:9">
      <c r="A23" s="312"/>
      <c r="B23" s="312"/>
      <c r="C23" s="312"/>
      <c r="D23" s="312"/>
      <c r="E23" s="312"/>
      <c r="F23" s="312"/>
      <c r="G23" s="312"/>
      <c r="H23" s="312"/>
      <c r="I23" s="312"/>
    </row>
    <row r="24" spans="1:9">
      <c r="A24" s="312"/>
      <c r="B24" s="312"/>
      <c r="C24" s="312"/>
      <c r="D24" s="312"/>
      <c r="E24" s="312"/>
      <c r="F24" s="312"/>
      <c r="G24" s="312"/>
      <c r="H24" s="312"/>
      <c r="I24" s="312"/>
    </row>
    <row r="25" spans="1:9">
      <c r="A25" s="312"/>
      <c r="B25" s="312"/>
      <c r="C25" s="312"/>
      <c r="D25" s="312"/>
      <c r="E25" s="312"/>
      <c r="F25" s="312"/>
      <c r="G25" s="312"/>
      <c r="H25" s="312"/>
      <c r="I25" s="312"/>
    </row>
    <row r="26" spans="1:9">
      <c r="A26" s="312"/>
      <c r="B26" s="312"/>
      <c r="C26" s="312"/>
      <c r="D26" s="312"/>
      <c r="E26" s="312"/>
      <c r="F26" s="312"/>
      <c r="G26" s="312"/>
      <c r="H26" s="312"/>
      <c r="I26" s="312"/>
    </row>
    <row r="27" spans="1:9">
      <c r="A27" s="312"/>
      <c r="B27" s="312"/>
      <c r="C27" s="312"/>
      <c r="D27" s="312"/>
      <c r="E27" s="312"/>
      <c r="F27" s="312"/>
      <c r="G27" s="312"/>
      <c r="H27" s="312"/>
      <c r="I27" s="312"/>
    </row>
    <row r="28" spans="1:9">
      <c r="A28" s="312"/>
      <c r="B28" s="312"/>
      <c r="C28" s="312"/>
      <c r="D28" s="312"/>
      <c r="E28" s="312"/>
      <c r="F28" s="312"/>
      <c r="G28" s="312"/>
      <c r="H28" s="312"/>
      <c r="I28" s="312"/>
    </row>
    <row r="29" spans="1:9">
      <c r="A29" s="312"/>
      <c r="B29" s="312"/>
      <c r="C29" s="312"/>
      <c r="D29" s="312"/>
      <c r="E29" s="312"/>
      <c r="F29" s="312"/>
      <c r="G29" s="312"/>
      <c r="H29" s="312"/>
      <c r="I29" s="312"/>
    </row>
    <row r="30" spans="1:9">
      <c r="A30" s="312"/>
      <c r="B30" s="312"/>
      <c r="C30" s="312"/>
      <c r="D30" s="312"/>
      <c r="E30" s="312"/>
      <c r="F30" s="312"/>
      <c r="G30" s="312"/>
      <c r="H30" s="312"/>
      <c r="I30" s="312"/>
    </row>
    <row r="31" spans="1:9">
      <c r="A31" s="312"/>
      <c r="B31" s="312"/>
      <c r="C31" s="312"/>
      <c r="D31" s="312"/>
      <c r="E31" s="312"/>
      <c r="F31" s="312"/>
      <c r="G31" s="312"/>
      <c r="H31" s="312"/>
      <c r="I31" s="312"/>
    </row>
    <row r="32" spans="1:9">
      <c r="A32" s="312"/>
      <c r="B32" s="312"/>
      <c r="C32" s="312"/>
      <c r="D32" s="312"/>
      <c r="E32" s="312"/>
      <c r="F32" s="312"/>
      <c r="G32" s="312"/>
      <c r="H32" s="312"/>
      <c r="I32" s="312"/>
    </row>
    <row r="33" spans="1:9">
      <c r="A33" s="312"/>
      <c r="B33" s="312"/>
      <c r="C33" s="312"/>
      <c r="D33" s="312"/>
      <c r="E33" s="312"/>
      <c r="F33" s="312"/>
      <c r="G33" s="312"/>
      <c r="H33" s="312"/>
      <c r="I33" s="312"/>
    </row>
    <row r="34" spans="1:9">
      <c r="A34" s="241"/>
      <c r="B34" s="241"/>
      <c r="C34" s="241"/>
      <c r="D34" s="241"/>
      <c r="E34" s="241"/>
      <c r="F34" s="241"/>
      <c r="G34" s="241"/>
      <c r="H34" s="241"/>
      <c r="I34" s="241"/>
    </row>
    <row r="35" spans="1:9" ht="15" customHeight="1">
      <c r="A35" s="315" t="s">
        <v>6</v>
      </c>
      <c r="B35" s="315"/>
      <c r="C35" s="315"/>
      <c r="D35" s="315"/>
      <c r="E35" s="315"/>
      <c r="F35" s="315"/>
      <c r="G35" s="315"/>
      <c r="H35" s="315"/>
      <c r="I35" s="315"/>
    </row>
    <row r="36" spans="1:9">
      <c r="A36" s="315"/>
      <c r="B36" s="315"/>
      <c r="C36" s="315"/>
      <c r="D36" s="315"/>
      <c r="E36" s="315"/>
      <c r="F36" s="315"/>
      <c r="G36" s="315"/>
      <c r="H36" s="315"/>
      <c r="I36" s="315"/>
    </row>
    <row r="37" spans="1:9">
      <c r="A37" s="243"/>
      <c r="B37" s="243"/>
      <c r="C37" s="243"/>
      <c r="D37" s="243"/>
      <c r="E37" s="243"/>
      <c r="F37" s="243"/>
      <c r="G37" s="243"/>
      <c r="H37" s="243"/>
      <c r="I37" s="243"/>
    </row>
    <row r="38" spans="1:9" ht="15" customHeight="1">
      <c r="A38" s="315" t="s">
        <v>7</v>
      </c>
      <c r="B38" s="315"/>
      <c r="C38" s="315"/>
      <c r="D38" s="315"/>
      <c r="E38" s="315"/>
      <c r="F38" s="315"/>
      <c r="G38" s="315"/>
      <c r="H38" s="315"/>
      <c r="I38" s="315"/>
    </row>
    <row r="39" spans="1:9">
      <c r="A39" s="315"/>
      <c r="B39" s="315"/>
      <c r="C39" s="315"/>
      <c r="D39" s="315"/>
      <c r="E39" s="315"/>
      <c r="F39" s="315"/>
      <c r="G39" s="315"/>
      <c r="H39" s="315"/>
      <c r="I39" s="315"/>
    </row>
    <row r="40" spans="1:9">
      <c r="A40" s="244"/>
      <c r="B40" s="244"/>
      <c r="C40" s="244"/>
      <c r="D40" s="244"/>
      <c r="E40" s="244"/>
      <c r="F40" s="244"/>
      <c r="G40" s="244"/>
      <c r="H40" s="244"/>
      <c r="I40" s="244"/>
    </row>
    <row r="41" spans="1:9">
      <c r="A41" s="319" t="s">
        <v>8</v>
      </c>
      <c r="B41" s="319"/>
      <c r="C41" s="319"/>
      <c r="D41" s="319"/>
      <c r="E41" s="319"/>
      <c r="F41" s="319"/>
      <c r="G41" s="319"/>
      <c r="H41" s="319"/>
      <c r="I41" s="319"/>
    </row>
    <row r="42" spans="1:9"/>
    <row r="43" spans="1:9">
      <c r="A43" s="318" t="s">
        <v>9</v>
      </c>
      <c r="B43" s="318"/>
      <c r="C43" s="318"/>
      <c r="D43" s="318"/>
      <c r="E43" s="318"/>
      <c r="F43" s="318"/>
      <c r="G43" s="318"/>
      <c r="H43" s="318"/>
      <c r="I43" s="318"/>
    </row>
    <row r="44" spans="1:9"/>
    <row r="45" spans="1:9">
      <c r="A45" s="315" t="s">
        <v>10</v>
      </c>
      <c r="B45" s="315"/>
      <c r="C45" s="315"/>
      <c r="D45" s="315"/>
      <c r="E45" s="315"/>
      <c r="F45" s="315"/>
      <c r="G45" s="315"/>
      <c r="H45" s="315"/>
      <c r="I45" s="315"/>
    </row>
    <row r="46" spans="1:9">
      <c r="A46" s="315"/>
      <c r="B46" s="315"/>
      <c r="C46" s="315"/>
      <c r="D46" s="315"/>
      <c r="E46" s="315"/>
      <c r="F46" s="315"/>
      <c r="G46" s="315"/>
      <c r="H46" s="315"/>
      <c r="I46" s="315"/>
    </row>
    <row r="47" spans="1:9">
      <c r="A47" s="315"/>
      <c r="B47" s="315"/>
      <c r="C47" s="315"/>
      <c r="D47" s="315"/>
      <c r="E47" s="315"/>
      <c r="F47" s="315"/>
      <c r="G47" s="315"/>
      <c r="H47" s="315"/>
      <c r="I47" s="315"/>
    </row>
    <row r="48" spans="1:9">
      <c r="A48" s="315"/>
      <c r="B48" s="315"/>
      <c r="C48" s="315"/>
      <c r="D48" s="315"/>
      <c r="E48" s="315"/>
      <c r="F48" s="315"/>
      <c r="G48" s="315"/>
      <c r="H48" s="315"/>
      <c r="I48" s="315"/>
    </row>
    <row r="49" spans="1:9">
      <c r="A49" s="315"/>
      <c r="B49" s="315"/>
      <c r="C49" s="315"/>
      <c r="D49" s="315"/>
      <c r="E49" s="315"/>
      <c r="F49" s="315"/>
      <c r="G49" s="315"/>
      <c r="H49" s="315"/>
      <c r="I49" s="315"/>
    </row>
    <row r="50" spans="1:9">
      <c r="A50" s="315"/>
      <c r="B50" s="315"/>
      <c r="C50" s="315"/>
      <c r="D50" s="315"/>
      <c r="E50" s="315"/>
      <c r="F50" s="315"/>
      <c r="G50" s="315"/>
      <c r="H50" s="315"/>
      <c r="I50" s="315"/>
    </row>
    <row r="51" spans="1:9" ht="15" customHeight="1">
      <c r="A51" s="312" t="s">
        <v>11</v>
      </c>
      <c r="B51" s="312"/>
      <c r="C51" s="312"/>
      <c r="D51" s="312"/>
      <c r="E51" s="312"/>
      <c r="F51" s="312"/>
      <c r="G51" s="312"/>
      <c r="H51" s="312"/>
      <c r="I51" s="312"/>
    </row>
    <row r="52" spans="1:9" ht="15" customHeight="1">
      <c r="A52" s="241"/>
      <c r="B52" s="241"/>
      <c r="C52" s="241"/>
      <c r="D52" s="241"/>
      <c r="E52" s="241"/>
      <c r="F52" s="241"/>
      <c r="G52" s="241"/>
      <c r="H52" s="241"/>
      <c r="I52" s="241"/>
    </row>
    <row r="53" spans="1:9" ht="15" customHeight="1">
      <c r="A53" s="320" t="s">
        <v>12</v>
      </c>
      <c r="B53" s="320"/>
      <c r="C53" s="320"/>
      <c r="D53" s="320"/>
      <c r="E53" s="320"/>
      <c r="F53" s="320"/>
      <c r="G53" s="320"/>
      <c r="H53" s="320"/>
      <c r="I53" s="320"/>
    </row>
    <row r="54" spans="1:9">
      <c r="A54" s="246"/>
      <c r="B54" s="246"/>
      <c r="C54" s="246"/>
      <c r="D54" s="246"/>
      <c r="E54" s="246"/>
      <c r="F54" s="246"/>
      <c r="G54" s="246"/>
      <c r="H54" s="246"/>
      <c r="I54" s="246"/>
    </row>
    <row r="55" spans="1:9">
      <c r="A55" s="315" t="s">
        <v>13</v>
      </c>
      <c r="B55" s="315"/>
      <c r="C55" s="315"/>
      <c r="D55" s="315"/>
      <c r="E55" s="315"/>
      <c r="F55" s="315"/>
      <c r="G55" s="315"/>
      <c r="H55" s="315"/>
      <c r="I55" s="315"/>
    </row>
    <row r="56" spans="1:9">
      <c r="A56" s="315"/>
      <c r="B56" s="315"/>
      <c r="C56" s="315"/>
      <c r="D56" s="315"/>
      <c r="E56" s="315"/>
      <c r="F56" s="315"/>
      <c r="G56" s="315"/>
      <c r="H56" s="315"/>
      <c r="I56" s="315"/>
    </row>
    <row r="57" spans="1:9"/>
    <row r="58" spans="1:9">
      <c r="A58" s="312" t="s">
        <v>14</v>
      </c>
      <c r="B58" s="312"/>
      <c r="C58" s="312"/>
      <c r="D58" s="312"/>
      <c r="E58" s="312"/>
      <c r="F58" s="312"/>
      <c r="G58" s="312"/>
      <c r="H58" s="312"/>
      <c r="I58" s="312"/>
    </row>
    <row r="59" spans="1:9">
      <c r="A59" s="312"/>
      <c r="B59" s="312"/>
      <c r="C59" s="312"/>
      <c r="D59" s="312"/>
      <c r="E59" s="312"/>
      <c r="F59" s="312"/>
      <c r="G59" s="312"/>
      <c r="H59" s="312"/>
      <c r="I59" s="312"/>
    </row>
    <row r="60" spans="1:9"/>
    <row r="61" spans="1:9">
      <c r="A61" s="315" t="s">
        <v>15</v>
      </c>
      <c r="B61" s="315"/>
      <c r="C61" s="315"/>
      <c r="D61" s="315"/>
      <c r="E61" s="315"/>
      <c r="F61" s="315"/>
      <c r="G61" s="315"/>
      <c r="H61" s="315"/>
      <c r="I61" s="315"/>
    </row>
    <row r="62" spans="1:9">
      <c r="A62" s="315"/>
      <c r="B62" s="315"/>
      <c r="C62" s="315"/>
      <c r="D62" s="315"/>
      <c r="E62" s="315"/>
      <c r="F62" s="315"/>
      <c r="G62" s="315"/>
      <c r="H62" s="315"/>
      <c r="I62" s="315"/>
    </row>
    <row r="63" spans="1:9"/>
    <row r="64" spans="1:9">
      <c r="A64" s="318" t="s">
        <v>16</v>
      </c>
      <c r="B64" s="318"/>
      <c r="C64" s="318"/>
      <c r="D64" s="318"/>
      <c r="E64" s="318"/>
      <c r="F64" s="318"/>
      <c r="G64" s="318"/>
      <c r="H64" s="318"/>
      <c r="I64" s="318"/>
    </row>
    <row r="66" spans="1:9" ht="15" customHeight="1">
      <c r="A66" s="312" t="s">
        <v>17</v>
      </c>
      <c r="B66" s="312"/>
      <c r="C66" s="312"/>
      <c r="D66" s="312"/>
      <c r="E66" s="312"/>
      <c r="F66" s="312"/>
      <c r="G66" s="312"/>
      <c r="H66" s="312"/>
      <c r="I66" s="312"/>
    </row>
    <row r="67" spans="1:9">
      <c r="A67" s="312"/>
      <c r="B67" s="312"/>
      <c r="C67" s="312"/>
      <c r="D67" s="312"/>
      <c r="E67" s="312"/>
      <c r="F67" s="312"/>
      <c r="G67" s="312"/>
      <c r="H67" s="312"/>
      <c r="I67" s="312"/>
    </row>
    <row r="68" spans="1:9"/>
    <row r="69" spans="1:9">
      <c r="A69" s="313" t="s">
        <v>18</v>
      </c>
      <c r="B69" s="313"/>
      <c r="C69" s="313"/>
      <c r="D69" s="313"/>
      <c r="E69" s="313"/>
      <c r="F69" s="313"/>
      <c r="G69" s="313"/>
      <c r="H69" s="313"/>
      <c r="I69" s="313"/>
    </row>
    <row r="70" spans="1:9"/>
    <row r="71" spans="1:9" ht="15" customHeight="1">
      <c r="A71" s="315" t="s">
        <v>19</v>
      </c>
      <c r="B71" s="315"/>
      <c r="C71" s="315"/>
      <c r="D71" s="315"/>
      <c r="E71" s="315"/>
      <c r="F71" s="315"/>
      <c r="G71" s="315"/>
      <c r="H71" s="315"/>
      <c r="I71" s="315"/>
    </row>
    <row r="72" spans="1:9">
      <c r="A72" s="315"/>
      <c r="B72" s="315"/>
      <c r="C72" s="315"/>
      <c r="D72" s="315"/>
      <c r="E72" s="315"/>
      <c r="F72" s="315"/>
      <c r="G72" s="315"/>
      <c r="H72" s="315"/>
      <c r="I72" s="315"/>
    </row>
    <row r="73" spans="1:9">
      <c r="A73" s="315"/>
      <c r="B73" s="315"/>
      <c r="C73" s="315"/>
      <c r="D73" s="315"/>
      <c r="E73" s="315"/>
      <c r="F73" s="315"/>
      <c r="G73" s="315"/>
      <c r="H73" s="315"/>
      <c r="I73" s="315"/>
    </row>
    <row r="74" spans="1:9">
      <c r="A74" s="315"/>
      <c r="B74" s="315"/>
      <c r="C74" s="315"/>
      <c r="D74" s="315"/>
      <c r="E74" s="315"/>
      <c r="F74" s="315"/>
      <c r="G74" s="315"/>
      <c r="H74" s="315"/>
      <c r="I74" s="315"/>
    </row>
    <row r="75" spans="1:9" ht="15" customHeight="1">
      <c r="A75" s="312" t="s">
        <v>20</v>
      </c>
      <c r="B75" s="312"/>
      <c r="C75" s="312"/>
      <c r="D75" s="312"/>
      <c r="E75" s="312"/>
      <c r="F75" s="312"/>
      <c r="G75" s="312"/>
      <c r="H75" s="312"/>
      <c r="I75" s="312"/>
    </row>
    <row r="76" spans="1:9">
      <c r="A76" s="312"/>
      <c r="B76" s="312"/>
      <c r="C76" s="312"/>
      <c r="D76" s="312"/>
      <c r="E76" s="312"/>
      <c r="F76" s="312"/>
      <c r="G76" s="312"/>
      <c r="H76" s="312"/>
      <c r="I76" s="312"/>
    </row>
    <row r="77" spans="1:9">
      <c r="A77" s="312"/>
      <c r="B77" s="312"/>
      <c r="C77" s="312"/>
      <c r="D77" s="312"/>
      <c r="E77" s="312"/>
      <c r="F77" s="312"/>
      <c r="G77" s="312"/>
      <c r="H77" s="312"/>
      <c r="I77" s="312"/>
    </row>
    <row r="78" spans="1:9">
      <c r="A78" s="312"/>
      <c r="B78" s="312"/>
      <c r="C78" s="312"/>
      <c r="D78" s="312"/>
      <c r="E78" s="312"/>
      <c r="F78" s="312"/>
      <c r="G78" s="312"/>
      <c r="H78" s="312"/>
      <c r="I78" s="312"/>
    </row>
    <row r="79" spans="1:9"/>
    <row r="80" spans="1:9">
      <c r="A80" s="320" t="s">
        <v>21</v>
      </c>
      <c r="B80" s="320"/>
      <c r="C80" s="320"/>
      <c r="D80" s="320"/>
      <c r="E80" s="320"/>
      <c r="F80" s="320"/>
      <c r="G80" s="320"/>
      <c r="H80" s="320"/>
      <c r="I80" s="320"/>
    </row>
    <row r="82" spans="1:9">
      <c r="A82" s="312" t="s">
        <v>22</v>
      </c>
      <c r="B82" s="312"/>
      <c r="C82" s="312"/>
      <c r="D82" s="312"/>
      <c r="E82" s="312"/>
      <c r="F82" s="312"/>
      <c r="G82" s="312"/>
      <c r="H82" s="312"/>
      <c r="I82" s="312"/>
    </row>
    <row r="83" spans="1:9">
      <c r="A83" s="312"/>
      <c r="B83" s="312"/>
      <c r="C83" s="312"/>
      <c r="D83" s="312"/>
      <c r="E83" s="312"/>
      <c r="F83" s="312"/>
      <c r="G83" s="312"/>
      <c r="H83" s="312"/>
      <c r="I83" s="312"/>
    </row>
    <row r="84" spans="1:9"/>
    <row r="85" spans="1:9" ht="15" customHeight="1">
      <c r="A85" s="312" t="s">
        <v>23</v>
      </c>
      <c r="B85" s="312"/>
      <c r="C85" s="312"/>
      <c r="D85" s="312"/>
      <c r="E85" s="312"/>
      <c r="F85" s="312"/>
      <c r="G85" s="312"/>
      <c r="H85" s="312"/>
      <c r="I85" s="312"/>
    </row>
    <row r="86" spans="1:9">
      <c r="A86" s="312"/>
      <c r="B86" s="312"/>
      <c r="C86" s="312"/>
      <c r="D86" s="312"/>
      <c r="E86" s="312"/>
      <c r="F86" s="312"/>
      <c r="G86" s="312"/>
      <c r="H86" s="312"/>
      <c r="I86" s="312"/>
    </row>
    <row r="87" spans="1:9">
      <c r="A87" s="312"/>
      <c r="B87" s="312"/>
      <c r="C87" s="312"/>
      <c r="D87" s="312"/>
      <c r="E87" s="312"/>
      <c r="F87" s="312"/>
      <c r="G87" s="312"/>
      <c r="H87" s="312"/>
      <c r="I87" s="312"/>
    </row>
    <row r="88" spans="1:9">
      <c r="A88" s="312"/>
      <c r="B88" s="312"/>
      <c r="C88" s="312"/>
      <c r="D88" s="312"/>
      <c r="E88" s="312"/>
      <c r="F88" s="312"/>
      <c r="G88" s="312"/>
      <c r="H88" s="312"/>
      <c r="I88" s="312"/>
    </row>
    <row r="89" spans="1:9">
      <c r="A89" s="312"/>
      <c r="B89" s="312"/>
      <c r="C89" s="312"/>
      <c r="D89" s="312"/>
      <c r="E89" s="312"/>
      <c r="F89" s="312"/>
      <c r="G89" s="312"/>
      <c r="H89" s="312"/>
      <c r="I89" s="312"/>
    </row>
    <row r="90" spans="1:9">
      <c r="A90" s="312"/>
      <c r="B90" s="312"/>
      <c r="C90" s="312"/>
      <c r="D90" s="312"/>
      <c r="E90" s="312"/>
      <c r="F90" s="312"/>
      <c r="G90" s="312"/>
      <c r="H90" s="312"/>
      <c r="I90" s="312"/>
    </row>
    <row r="91" spans="1:9">
      <c r="A91" s="312"/>
      <c r="B91" s="312"/>
      <c r="C91" s="312"/>
      <c r="D91" s="312"/>
      <c r="E91" s="312"/>
      <c r="F91" s="312"/>
      <c r="G91" s="312"/>
      <c r="H91" s="312"/>
      <c r="I91" s="312"/>
    </row>
    <row r="92" spans="1:9">
      <c r="A92" s="312"/>
      <c r="B92" s="312"/>
      <c r="C92" s="312"/>
      <c r="D92" s="312"/>
      <c r="E92" s="312"/>
      <c r="F92" s="312"/>
      <c r="G92" s="312"/>
      <c r="H92" s="312"/>
      <c r="I92" s="312"/>
    </row>
    <row r="93" spans="1:9">
      <c r="A93" s="312"/>
      <c r="B93" s="312"/>
      <c r="C93" s="312"/>
      <c r="D93" s="312"/>
      <c r="E93" s="312"/>
      <c r="F93" s="312"/>
      <c r="G93" s="312"/>
      <c r="H93" s="312"/>
      <c r="I93" s="312"/>
    </row>
    <row r="94" spans="1:9"/>
    <row r="95" spans="1:9">
      <c r="A95" s="315" t="s">
        <v>24</v>
      </c>
      <c r="B95" s="315"/>
      <c r="C95" s="315"/>
      <c r="D95" s="315"/>
      <c r="E95" s="315"/>
      <c r="F95" s="315"/>
      <c r="G95" s="315"/>
      <c r="H95" s="315"/>
      <c r="I95" s="315"/>
    </row>
    <row r="96" spans="1:9">
      <c r="A96" s="315"/>
      <c r="B96" s="315"/>
      <c r="C96" s="315"/>
      <c r="D96" s="315"/>
      <c r="E96" s="315"/>
      <c r="F96" s="315"/>
      <c r="G96" s="315"/>
      <c r="H96" s="315"/>
      <c r="I96" s="315"/>
    </row>
    <row r="98" spans="1:9">
      <c r="A98" s="315" t="s">
        <v>25</v>
      </c>
      <c r="B98" s="315"/>
      <c r="C98" s="315"/>
      <c r="D98" s="315"/>
      <c r="E98" s="315"/>
      <c r="F98" s="315"/>
      <c r="G98" s="315"/>
      <c r="H98" s="315"/>
      <c r="I98" s="315"/>
    </row>
    <row r="99" spans="1:9">
      <c r="A99" s="315"/>
      <c r="B99" s="315"/>
      <c r="C99" s="315"/>
      <c r="D99" s="315"/>
      <c r="E99" s="315"/>
      <c r="F99" s="315"/>
      <c r="G99" s="315"/>
      <c r="H99" s="315"/>
      <c r="I99" s="315"/>
    </row>
    <row r="100" spans="1:9">
      <c r="A100" s="248"/>
    </row>
    <row r="101" spans="1:9">
      <c r="A101" s="320" t="s">
        <v>26</v>
      </c>
      <c r="B101" s="320"/>
      <c r="C101" s="320"/>
      <c r="D101" s="320"/>
      <c r="E101" s="320"/>
      <c r="F101" s="320"/>
      <c r="G101" s="320"/>
      <c r="H101" s="320"/>
      <c r="I101" s="320"/>
    </row>
    <row r="102" spans="1:9" ht="15" customHeight="1"/>
    <row r="103" spans="1:9">
      <c r="A103" s="312" t="s">
        <v>27</v>
      </c>
      <c r="B103" s="312"/>
      <c r="C103" s="312"/>
      <c r="D103" s="312"/>
      <c r="E103" s="312"/>
      <c r="F103" s="312"/>
      <c r="G103" s="312"/>
      <c r="H103" s="312"/>
      <c r="I103" s="312"/>
    </row>
    <row r="104" spans="1:9">
      <c r="A104" s="312"/>
      <c r="B104" s="312"/>
      <c r="C104" s="312"/>
      <c r="D104" s="312"/>
      <c r="E104" s="312"/>
      <c r="F104" s="312"/>
      <c r="G104" s="312"/>
      <c r="H104" s="312"/>
      <c r="I104" s="312"/>
    </row>
    <row r="105" spans="1:9">
      <c r="A105" s="246"/>
      <c r="B105" s="246"/>
      <c r="C105" s="246"/>
      <c r="D105" s="246"/>
      <c r="E105" s="246"/>
      <c r="F105" s="246"/>
      <c r="G105" s="246"/>
      <c r="H105" s="246"/>
      <c r="I105" s="246"/>
    </row>
    <row r="106" spans="1:9">
      <c r="A106" s="312" t="s">
        <v>28</v>
      </c>
      <c r="B106" s="312"/>
      <c r="C106" s="312"/>
      <c r="D106" s="312"/>
      <c r="E106" s="312"/>
      <c r="F106" s="312"/>
      <c r="G106" s="312"/>
      <c r="H106" s="312"/>
      <c r="I106" s="312"/>
    </row>
    <row r="107" spans="1:9">
      <c r="A107" s="312"/>
      <c r="B107" s="312"/>
      <c r="C107" s="312"/>
      <c r="D107" s="312"/>
      <c r="E107" s="312"/>
      <c r="F107" s="312"/>
      <c r="G107" s="312"/>
      <c r="H107" s="312"/>
      <c r="I107" s="312"/>
    </row>
    <row r="108" spans="1:9">
      <c r="A108" s="312"/>
      <c r="B108" s="312"/>
      <c r="C108" s="312"/>
      <c r="D108" s="312"/>
      <c r="E108" s="312"/>
      <c r="F108" s="312"/>
      <c r="G108" s="312"/>
      <c r="H108" s="312"/>
      <c r="I108" s="312"/>
    </row>
    <row r="109" spans="1:9"/>
    <row r="110" spans="1:9">
      <c r="A110" s="320" t="s">
        <v>29</v>
      </c>
      <c r="B110" s="320"/>
      <c r="C110" s="320"/>
      <c r="D110" s="320"/>
      <c r="E110" s="320"/>
      <c r="F110" s="320"/>
      <c r="G110" s="320"/>
      <c r="H110" s="320"/>
      <c r="I110" s="320"/>
    </row>
    <row r="111" spans="1:9"/>
    <row r="112" spans="1:9">
      <c r="A112" s="313" t="s">
        <v>30</v>
      </c>
      <c r="B112" s="313"/>
      <c r="C112" s="313"/>
      <c r="D112" s="313"/>
      <c r="E112" s="313"/>
      <c r="F112" s="313"/>
      <c r="G112" s="313"/>
      <c r="H112" s="313"/>
      <c r="I112" s="313"/>
    </row>
    <row r="114" spans="1:9">
      <c r="A114" s="312" t="s">
        <v>31</v>
      </c>
      <c r="B114" s="312"/>
      <c r="C114" s="312"/>
      <c r="D114" s="312"/>
      <c r="E114" s="312"/>
      <c r="F114" s="312"/>
      <c r="G114" s="312"/>
      <c r="H114" s="312"/>
      <c r="I114" s="312"/>
    </row>
    <row r="115" spans="1:9">
      <c r="A115" s="312"/>
      <c r="B115" s="312"/>
      <c r="C115" s="312"/>
      <c r="D115" s="312"/>
      <c r="E115" s="312"/>
      <c r="F115" s="312"/>
      <c r="G115" s="312"/>
      <c r="H115" s="312"/>
      <c r="I115" s="312"/>
    </row>
    <row r="116" spans="1:9"/>
    <row r="117" spans="1:9">
      <c r="A117" s="314" t="s">
        <v>32</v>
      </c>
      <c r="B117" s="314"/>
      <c r="C117" s="314"/>
      <c r="D117" s="314"/>
      <c r="E117" s="314"/>
      <c r="F117" s="314"/>
      <c r="G117" s="314"/>
      <c r="H117" s="314"/>
      <c r="I117" s="314"/>
    </row>
    <row r="118" spans="1:9" ht="15" customHeight="1"/>
    <row r="119" spans="1:9">
      <c r="A119" s="312" t="s">
        <v>33</v>
      </c>
      <c r="B119" s="312"/>
      <c r="C119" s="312"/>
      <c r="D119" s="312"/>
      <c r="E119" s="312"/>
      <c r="F119" s="312"/>
      <c r="G119" s="312"/>
      <c r="H119" s="312"/>
      <c r="I119" s="312"/>
    </row>
    <row r="120" spans="1:9">
      <c r="A120" s="312"/>
      <c r="B120" s="312"/>
      <c r="C120" s="312"/>
      <c r="D120" s="312"/>
      <c r="E120" s="312"/>
      <c r="F120" s="312"/>
      <c r="G120" s="312"/>
      <c r="H120" s="312"/>
      <c r="I120" s="312"/>
    </row>
    <row r="121" spans="1:9" ht="15" customHeight="1"/>
    <row r="122" spans="1:9" ht="15" customHeight="1">
      <c r="A122" s="315" t="s">
        <v>34</v>
      </c>
      <c r="B122" s="315"/>
      <c r="C122" s="315"/>
      <c r="D122" s="315"/>
      <c r="E122" s="315"/>
      <c r="F122" s="315"/>
      <c r="G122" s="315"/>
      <c r="H122" s="315"/>
      <c r="I122" s="315"/>
    </row>
    <row r="123" spans="1:9">
      <c r="A123" s="315"/>
      <c r="B123" s="315"/>
      <c r="C123" s="315"/>
      <c r="D123" s="315"/>
      <c r="E123" s="315"/>
      <c r="F123" s="315"/>
      <c r="G123" s="315"/>
      <c r="H123" s="315"/>
      <c r="I123" s="315"/>
    </row>
    <row r="124" spans="1:9">
      <c r="A124" s="315"/>
      <c r="B124" s="315"/>
      <c r="C124" s="315"/>
      <c r="D124" s="315"/>
      <c r="E124" s="315"/>
      <c r="F124" s="315"/>
      <c r="G124" s="315"/>
      <c r="H124" s="315"/>
      <c r="I124" s="315"/>
    </row>
    <row r="125" spans="1:9">
      <c r="A125" s="315" t="s">
        <v>35</v>
      </c>
      <c r="B125" s="315"/>
      <c r="C125" s="315"/>
      <c r="D125" s="315"/>
      <c r="E125" s="315"/>
      <c r="F125" s="315"/>
      <c r="G125" s="315"/>
      <c r="H125" s="315"/>
      <c r="I125" s="315"/>
    </row>
    <row r="126" spans="1:9">
      <c r="A126" s="315"/>
      <c r="B126" s="315"/>
      <c r="C126" s="315"/>
      <c r="D126" s="315"/>
      <c r="E126" s="315"/>
      <c r="F126" s="315"/>
      <c r="G126" s="315"/>
      <c r="H126" s="315"/>
      <c r="I126" s="315"/>
    </row>
    <row r="127" spans="1:9"/>
    <row r="128" spans="1:9" ht="15" customHeight="1">
      <c r="A128" s="316" t="s">
        <v>36</v>
      </c>
      <c r="B128" s="316"/>
      <c r="C128" s="316"/>
      <c r="D128" s="316"/>
      <c r="E128" s="316"/>
      <c r="F128" s="316"/>
      <c r="G128" s="316"/>
      <c r="H128" s="316"/>
      <c r="I128" s="316"/>
    </row>
    <row r="130" spans="1:9" ht="15" customHeight="1">
      <c r="A130" s="315" t="s">
        <v>37</v>
      </c>
      <c r="B130" s="315"/>
      <c r="C130" s="315"/>
      <c r="D130" s="315"/>
      <c r="E130" s="315"/>
      <c r="F130" s="315"/>
      <c r="G130" s="315"/>
      <c r="H130" s="315"/>
      <c r="I130" s="315"/>
    </row>
    <row r="131" spans="1:9">
      <c r="A131" s="315"/>
      <c r="B131" s="315"/>
      <c r="C131" s="315"/>
      <c r="D131" s="315"/>
      <c r="E131" s="315"/>
      <c r="F131" s="315"/>
      <c r="G131" s="315"/>
      <c r="H131" s="315"/>
      <c r="I131" s="315"/>
    </row>
    <row r="132" spans="1:9"/>
    <row r="133" spans="1:9">
      <c r="A133" s="312" t="s">
        <v>38</v>
      </c>
      <c r="B133" s="312"/>
      <c r="C133" s="312"/>
      <c r="D133" s="312"/>
      <c r="E133" s="312"/>
      <c r="F133" s="312"/>
      <c r="G133" s="312"/>
      <c r="H133" s="312"/>
      <c r="I133" s="312"/>
    </row>
    <row r="134" spans="1:9">
      <c r="A134" s="312"/>
      <c r="B134" s="312"/>
      <c r="C134" s="312"/>
      <c r="D134" s="312"/>
      <c r="E134" s="312"/>
      <c r="F134" s="312"/>
      <c r="G134" s="312"/>
      <c r="H134" s="312"/>
      <c r="I134" s="312"/>
    </row>
    <row r="135" spans="1:9">
      <c r="A135" s="312"/>
      <c r="B135" s="312"/>
      <c r="C135" s="312"/>
      <c r="D135" s="312"/>
      <c r="E135" s="312"/>
      <c r="F135" s="312"/>
      <c r="G135" s="312"/>
      <c r="H135" s="312"/>
      <c r="I135" s="312"/>
    </row>
    <row r="136" spans="1:9">
      <c r="A136" s="312"/>
      <c r="B136" s="312"/>
      <c r="C136" s="312"/>
      <c r="D136" s="312"/>
      <c r="E136" s="312"/>
      <c r="F136" s="312"/>
      <c r="G136" s="312"/>
      <c r="H136" s="312"/>
      <c r="I136" s="312"/>
    </row>
    <row r="137" spans="1:9">
      <c r="A137" s="312"/>
      <c r="B137" s="312"/>
      <c r="C137" s="312"/>
      <c r="D137" s="312"/>
      <c r="E137" s="312"/>
      <c r="F137" s="312"/>
      <c r="G137" s="312"/>
      <c r="H137" s="312"/>
      <c r="I137" s="312"/>
    </row>
    <row r="138" spans="1:9">
      <c r="A138" s="312"/>
      <c r="B138" s="312"/>
      <c r="C138" s="312"/>
      <c r="D138" s="312"/>
      <c r="E138" s="312"/>
      <c r="F138" s="312"/>
      <c r="G138" s="312"/>
      <c r="H138" s="312"/>
      <c r="I138" s="312"/>
    </row>
    <row r="139" spans="1:9">
      <c r="A139" s="312"/>
      <c r="B139" s="312"/>
      <c r="C139" s="312"/>
      <c r="D139" s="312"/>
      <c r="E139" s="312"/>
      <c r="F139" s="312"/>
      <c r="G139" s="312"/>
      <c r="H139" s="312"/>
      <c r="I139" s="312"/>
    </row>
    <row r="140" spans="1:9">
      <c r="A140" s="312"/>
      <c r="B140" s="312"/>
      <c r="C140" s="312"/>
      <c r="D140" s="312"/>
      <c r="E140" s="312"/>
      <c r="F140" s="312"/>
      <c r="G140" s="312"/>
      <c r="H140" s="312"/>
      <c r="I140" s="312"/>
    </row>
    <row r="141" spans="1:9">
      <c r="A141" s="312"/>
      <c r="B141" s="312"/>
      <c r="C141" s="312"/>
      <c r="D141" s="312"/>
      <c r="E141" s="312"/>
      <c r="F141" s="312"/>
      <c r="G141" s="312"/>
      <c r="H141" s="312"/>
      <c r="I141" s="312"/>
    </row>
    <row r="142" spans="1:9">
      <c r="A142" s="312"/>
      <c r="B142" s="312"/>
      <c r="C142" s="312"/>
      <c r="D142" s="312"/>
      <c r="E142" s="312"/>
      <c r="F142" s="312"/>
      <c r="G142" s="312"/>
      <c r="H142" s="312"/>
      <c r="I142" s="312"/>
    </row>
    <row r="143" spans="1:9" ht="15" customHeight="1">
      <c r="A143" s="312"/>
      <c r="B143" s="312"/>
      <c r="C143" s="312"/>
      <c r="D143" s="312"/>
      <c r="E143" s="312"/>
      <c r="F143" s="312"/>
      <c r="G143" s="312"/>
      <c r="H143" s="312"/>
      <c r="I143" s="312"/>
    </row>
    <row r="145" spans="1:9">
      <c r="A145" s="311" t="s">
        <v>39</v>
      </c>
      <c r="B145" s="311"/>
      <c r="C145" s="311"/>
      <c r="D145" s="311"/>
      <c r="E145" s="311"/>
      <c r="F145" s="311"/>
      <c r="G145" s="311"/>
      <c r="H145" s="311"/>
      <c r="I145" s="311"/>
    </row>
    <row r="146" spans="1:9"/>
    <row r="147" spans="1:9">
      <c r="A147" s="312" t="s">
        <v>40</v>
      </c>
      <c r="B147" s="312"/>
      <c r="C147" s="312"/>
      <c r="D147" s="312"/>
      <c r="E147" s="312"/>
      <c r="F147" s="312"/>
      <c r="G147" s="312"/>
      <c r="H147" s="312"/>
      <c r="I147" s="312"/>
    </row>
    <row r="148" spans="1:9">
      <c r="A148" s="312"/>
      <c r="B148" s="312"/>
      <c r="C148" s="312"/>
      <c r="D148" s="312"/>
      <c r="E148" s="312"/>
      <c r="F148" s="312"/>
      <c r="G148" s="312"/>
      <c r="H148" s="312"/>
      <c r="I148" s="312"/>
    </row>
    <row r="149" spans="1:9">
      <c r="A149" s="312"/>
      <c r="B149" s="312"/>
      <c r="C149" s="312"/>
      <c r="D149" s="312"/>
      <c r="E149" s="312"/>
      <c r="F149" s="312"/>
      <c r="G149" s="312"/>
      <c r="H149" s="312"/>
      <c r="I149" s="312"/>
    </row>
    <row r="150" spans="1:9">
      <c r="A150" s="312"/>
      <c r="B150" s="312"/>
      <c r="C150" s="312"/>
      <c r="D150" s="312"/>
      <c r="E150" s="312"/>
      <c r="F150" s="312"/>
      <c r="G150" s="312"/>
      <c r="H150" s="312"/>
      <c r="I150" s="312"/>
    </row>
    <row r="151" spans="1:9">
      <c r="A151" s="312"/>
      <c r="B151" s="312"/>
      <c r="C151" s="312"/>
      <c r="D151" s="312"/>
      <c r="E151" s="312"/>
      <c r="F151" s="312"/>
      <c r="G151" s="312"/>
      <c r="H151" s="312"/>
      <c r="I151" s="312"/>
    </row>
    <row r="152" spans="1:9">
      <c r="A152" s="312"/>
      <c r="B152" s="312"/>
      <c r="C152" s="312"/>
      <c r="D152" s="312"/>
      <c r="E152" s="312"/>
      <c r="F152" s="312"/>
      <c r="G152" s="312"/>
      <c r="H152" s="312"/>
      <c r="I152" s="312"/>
    </row>
    <row r="153" spans="1:9">
      <c r="A153" s="312"/>
      <c r="B153" s="312"/>
      <c r="C153" s="312"/>
      <c r="D153" s="312"/>
      <c r="E153" s="312"/>
      <c r="F153" s="312"/>
      <c r="G153" s="312"/>
      <c r="H153" s="312"/>
      <c r="I153" s="312"/>
    </row>
    <row r="154" spans="1:9">
      <c r="A154" s="312"/>
      <c r="B154" s="312"/>
      <c r="C154" s="312"/>
      <c r="D154" s="312"/>
      <c r="E154" s="312"/>
      <c r="F154" s="312"/>
      <c r="G154" s="312"/>
      <c r="H154" s="312"/>
      <c r="I154" s="312"/>
    </row>
    <row r="155" spans="1:9">
      <c r="A155" s="312"/>
      <c r="B155" s="312"/>
      <c r="C155" s="312"/>
      <c r="D155" s="312"/>
      <c r="E155" s="312"/>
      <c r="F155" s="312"/>
      <c r="G155" s="312"/>
      <c r="H155" s="312"/>
      <c r="I155" s="312"/>
    </row>
    <row r="156" spans="1:9">
      <c r="A156" s="312"/>
      <c r="B156" s="312"/>
      <c r="C156" s="312"/>
      <c r="D156" s="312"/>
      <c r="E156" s="312"/>
      <c r="F156" s="312"/>
      <c r="G156" s="312"/>
      <c r="H156" s="312"/>
      <c r="I156" s="312"/>
    </row>
    <row r="157" spans="1:9">
      <c r="A157" s="312"/>
      <c r="B157" s="312"/>
      <c r="C157" s="312"/>
      <c r="D157" s="312"/>
      <c r="E157" s="312"/>
      <c r="F157" s="312"/>
      <c r="G157" s="312"/>
      <c r="H157" s="312"/>
      <c r="I157" s="312"/>
    </row>
    <row r="158" spans="1:9">
      <c r="A158" s="312"/>
      <c r="B158" s="312"/>
      <c r="C158" s="312"/>
      <c r="D158" s="312"/>
      <c r="E158" s="312"/>
      <c r="F158" s="312"/>
      <c r="G158" s="312"/>
      <c r="H158" s="312"/>
      <c r="I158" s="312"/>
    </row>
    <row r="159" spans="1:9">
      <c r="A159" s="312"/>
      <c r="B159" s="312"/>
      <c r="C159" s="312"/>
      <c r="D159" s="312"/>
      <c r="E159" s="312"/>
      <c r="F159" s="312"/>
      <c r="G159" s="312"/>
      <c r="H159" s="312"/>
      <c r="I159" s="312"/>
    </row>
    <row r="160" spans="1:9">
      <c r="A160" s="312"/>
      <c r="B160" s="312"/>
      <c r="C160" s="312"/>
      <c r="D160" s="312"/>
      <c r="E160" s="312"/>
      <c r="F160" s="312"/>
      <c r="G160" s="312"/>
      <c r="H160" s="312"/>
      <c r="I160" s="312"/>
    </row>
    <row r="161" spans="1:9">
      <c r="A161" s="312"/>
      <c r="B161" s="312"/>
      <c r="C161" s="312"/>
      <c r="D161" s="312"/>
      <c r="E161" s="312"/>
      <c r="F161" s="312"/>
      <c r="G161" s="312"/>
      <c r="H161" s="312"/>
      <c r="I161" s="312"/>
    </row>
    <row r="162" spans="1:9">
      <c r="A162" s="312"/>
      <c r="B162" s="312"/>
      <c r="C162" s="312"/>
      <c r="D162" s="312"/>
      <c r="E162" s="312"/>
      <c r="F162" s="312"/>
      <c r="G162" s="312"/>
      <c r="H162" s="312"/>
      <c r="I162" s="312"/>
    </row>
    <row r="163" spans="1:9">
      <c r="A163" s="312"/>
      <c r="B163" s="312"/>
      <c r="C163" s="312"/>
      <c r="D163" s="312"/>
      <c r="E163" s="312"/>
      <c r="F163" s="312"/>
      <c r="G163" s="312"/>
      <c r="H163" s="312"/>
      <c r="I163" s="312"/>
    </row>
    <row r="164" spans="1:9">
      <c r="A164" s="312"/>
      <c r="B164" s="312"/>
      <c r="C164" s="312"/>
      <c r="D164" s="312"/>
      <c r="E164" s="312"/>
      <c r="F164" s="312"/>
      <c r="G164" s="312"/>
      <c r="H164" s="312"/>
      <c r="I164" s="312"/>
    </row>
    <row r="165" spans="1:9">
      <c r="A165" s="312"/>
      <c r="B165" s="312"/>
      <c r="C165" s="312"/>
      <c r="D165" s="312"/>
      <c r="E165" s="312"/>
      <c r="F165" s="312"/>
      <c r="G165" s="312"/>
      <c r="H165" s="312"/>
      <c r="I165" s="312"/>
    </row>
    <row r="166" spans="1:9">
      <c r="A166" s="312"/>
      <c r="B166" s="312"/>
      <c r="C166" s="312"/>
      <c r="D166" s="312"/>
      <c r="E166" s="312"/>
      <c r="F166" s="312"/>
      <c r="G166" s="312"/>
      <c r="H166" s="312"/>
      <c r="I166" s="312"/>
    </row>
    <row r="167" spans="1:9">
      <c r="A167" s="312"/>
      <c r="B167" s="312"/>
      <c r="C167" s="312"/>
      <c r="D167" s="312"/>
      <c r="E167" s="312"/>
      <c r="F167" s="312"/>
      <c r="G167" s="312"/>
      <c r="H167" s="312"/>
      <c r="I167" s="312"/>
    </row>
    <row r="168" spans="1:9">
      <c r="A168" s="318" t="s">
        <v>41</v>
      </c>
      <c r="B168" s="318"/>
      <c r="C168" s="318"/>
      <c r="D168" s="318"/>
      <c r="E168" s="318"/>
      <c r="F168" s="318"/>
      <c r="G168" s="318"/>
      <c r="H168" s="318"/>
      <c r="I168" s="318"/>
    </row>
    <row r="169" spans="1:9">
      <c r="A169" s="245"/>
      <c r="B169" s="245"/>
      <c r="C169" s="245"/>
      <c r="D169" s="245"/>
      <c r="E169" s="245"/>
      <c r="F169" s="245"/>
      <c r="G169" s="245"/>
      <c r="H169" s="245"/>
      <c r="I169" s="245"/>
    </row>
    <row r="170" spans="1:9">
      <c r="A170" s="312" t="s">
        <v>42</v>
      </c>
      <c r="B170" s="312"/>
      <c r="C170" s="312"/>
      <c r="D170" s="312"/>
      <c r="E170" s="312"/>
      <c r="F170" s="312"/>
      <c r="G170" s="312"/>
      <c r="H170" s="312"/>
      <c r="I170" s="312"/>
    </row>
    <row r="171" spans="1:9">
      <c r="A171" s="312"/>
      <c r="B171" s="312"/>
      <c r="C171" s="312"/>
      <c r="D171" s="312"/>
      <c r="E171" s="312"/>
      <c r="F171" s="312"/>
      <c r="G171" s="312"/>
      <c r="H171" s="312"/>
      <c r="I171" s="312"/>
    </row>
    <row r="172" spans="1:9" ht="15" customHeight="1"/>
    <row r="173" spans="1:9">
      <c r="A173" s="312" t="s">
        <v>43</v>
      </c>
      <c r="B173" s="312"/>
      <c r="C173" s="312"/>
      <c r="D173" s="312"/>
      <c r="E173" s="312"/>
      <c r="F173" s="312"/>
      <c r="G173" s="312"/>
      <c r="H173" s="312"/>
      <c r="I173" s="312"/>
    </row>
    <row r="174" spans="1:9">
      <c r="A174" s="312"/>
      <c r="B174" s="312"/>
      <c r="C174" s="312"/>
      <c r="D174" s="312"/>
      <c r="E174" s="312"/>
      <c r="F174" s="312"/>
      <c r="G174" s="312"/>
      <c r="H174" s="312"/>
      <c r="I174" s="312"/>
    </row>
    <row r="175" spans="1:9"/>
    <row r="176" spans="1:9">
      <c r="A176" s="317" t="s">
        <v>44</v>
      </c>
      <c r="B176" s="317"/>
      <c r="C176" s="317"/>
      <c r="D176" s="317"/>
      <c r="E176" s="317"/>
      <c r="F176" s="317"/>
      <c r="G176" s="317"/>
      <c r="H176" s="317"/>
      <c r="I176" s="317"/>
    </row>
    <row r="177" spans="1:9">
      <c r="A177" s="317"/>
      <c r="B177" s="317"/>
      <c r="C177" s="317"/>
      <c r="D177" s="317"/>
      <c r="E177" s="317"/>
      <c r="F177" s="317"/>
      <c r="G177" s="317"/>
      <c r="H177" s="317"/>
      <c r="I177" s="317"/>
    </row>
    <row r="178" spans="1:9"/>
    <row r="179" spans="1:9">
      <c r="A179" s="318" t="s">
        <v>45</v>
      </c>
      <c r="B179" s="318"/>
      <c r="C179" s="318"/>
      <c r="D179" s="318"/>
      <c r="E179" s="318"/>
      <c r="F179" s="318"/>
      <c r="G179" s="318"/>
      <c r="H179" s="318"/>
      <c r="I179" s="318"/>
    </row>
    <row r="180" spans="1:9"/>
    <row r="181" spans="1:9">
      <c r="A181" s="242" t="s">
        <v>46</v>
      </c>
    </row>
    <row r="182" spans="1:9"/>
    <row r="183" spans="1:9" ht="15" customHeight="1">
      <c r="A183" s="313" t="s">
        <v>47</v>
      </c>
      <c r="B183" s="313"/>
      <c r="C183" s="313"/>
      <c r="D183" s="313"/>
      <c r="E183" s="313"/>
      <c r="F183" s="313"/>
      <c r="G183" s="313"/>
      <c r="H183" s="313"/>
      <c r="I183" s="313"/>
    </row>
    <row r="184" spans="1:9"/>
    <row r="185" spans="1:9">
      <c r="A185" s="314" t="s">
        <v>48</v>
      </c>
      <c r="B185" s="314"/>
      <c r="C185" s="314"/>
      <c r="D185" s="314"/>
      <c r="E185" s="314"/>
      <c r="F185" s="314"/>
      <c r="G185" s="314"/>
      <c r="H185" s="314"/>
      <c r="I185" s="314"/>
    </row>
    <row r="186" spans="1:9">
      <c r="A186" s="247"/>
      <c r="B186" s="247"/>
      <c r="C186" s="247"/>
      <c r="D186" s="247"/>
      <c r="E186" s="247"/>
      <c r="F186" s="247"/>
      <c r="G186" s="247"/>
      <c r="H186" s="247"/>
      <c r="I186" s="247"/>
    </row>
    <row r="187" spans="1:9">
      <c r="A187" s="315" t="s">
        <v>49</v>
      </c>
      <c r="B187" s="315"/>
      <c r="C187" s="315"/>
      <c r="D187" s="315"/>
      <c r="E187" s="315"/>
      <c r="F187" s="315"/>
      <c r="G187" s="315"/>
      <c r="H187" s="315"/>
      <c r="I187" s="315"/>
    </row>
    <row r="188" spans="1:9"/>
    <row r="189" spans="1:9">
      <c r="A189" s="312" t="s">
        <v>50</v>
      </c>
      <c r="B189" s="312"/>
      <c r="C189" s="312"/>
      <c r="D189" s="312"/>
      <c r="E189" s="312"/>
      <c r="F189" s="312"/>
      <c r="G189" s="312"/>
      <c r="H189" s="312"/>
      <c r="I189" s="312"/>
    </row>
    <row r="190" spans="1:9">
      <c r="A190" s="312"/>
      <c r="B190" s="312"/>
      <c r="C190" s="312"/>
      <c r="D190" s="312"/>
      <c r="E190" s="312"/>
      <c r="F190" s="312"/>
      <c r="G190" s="312"/>
      <c r="H190" s="312"/>
      <c r="I190" s="312"/>
    </row>
    <row r="191" spans="1:9">
      <c r="A191" s="312"/>
      <c r="B191" s="312"/>
      <c r="C191" s="312"/>
      <c r="D191" s="312"/>
      <c r="E191" s="312"/>
      <c r="F191" s="312"/>
      <c r="G191" s="312"/>
      <c r="H191" s="312"/>
      <c r="I191" s="312"/>
    </row>
    <row r="192" spans="1:9">
      <c r="A192" s="312"/>
      <c r="B192" s="312"/>
      <c r="C192" s="312"/>
      <c r="D192" s="312"/>
      <c r="E192" s="312"/>
      <c r="F192" s="312"/>
      <c r="G192" s="312"/>
      <c r="H192" s="312"/>
      <c r="I192" s="312"/>
    </row>
    <row r="193" spans="1:9">
      <c r="A193" s="312"/>
      <c r="B193" s="312"/>
      <c r="C193" s="312"/>
      <c r="D193" s="312"/>
      <c r="E193" s="312"/>
      <c r="F193" s="312"/>
      <c r="G193" s="312"/>
      <c r="H193" s="312"/>
      <c r="I193" s="312"/>
    </row>
    <row r="194" spans="1:9">
      <c r="A194" s="312"/>
      <c r="B194" s="312"/>
      <c r="C194" s="312"/>
      <c r="D194" s="312"/>
      <c r="E194" s="312"/>
      <c r="F194" s="312"/>
      <c r="G194" s="312"/>
      <c r="H194" s="312"/>
      <c r="I194" s="312"/>
    </row>
    <row r="195" spans="1:9">
      <c r="A195" s="312"/>
      <c r="B195" s="312"/>
      <c r="C195" s="312"/>
      <c r="D195" s="312"/>
      <c r="E195" s="312"/>
      <c r="F195" s="312"/>
      <c r="G195" s="312"/>
      <c r="H195" s="312"/>
      <c r="I195" s="312"/>
    </row>
    <row r="196" spans="1:9">
      <c r="A196" s="312"/>
      <c r="B196" s="312"/>
      <c r="C196" s="312"/>
      <c r="D196" s="312"/>
      <c r="E196" s="312"/>
      <c r="F196" s="312"/>
      <c r="G196" s="312"/>
      <c r="H196" s="312"/>
      <c r="I196" s="312"/>
    </row>
    <row r="197" spans="1:9">
      <c r="A197" s="312"/>
      <c r="B197" s="312"/>
      <c r="C197" s="312"/>
      <c r="D197" s="312"/>
      <c r="E197" s="312"/>
      <c r="F197" s="312"/>
      <c r="G197" s="312"/>
      <c r="H197" s="312"/>
      <c r="I197" s="312"/>
    </row>
    <row r="198" spans="1:9">
      <c r="A198" s="312"/>
      <c r="B198" s="312"/>
      <c r="C198" s="312"/>
      <c r="D198" s="312"/>
      <c r="E198" s="312"/>
      <c r="F198" s="312"/>
      <c r="G198" s="312"/>
      <c r="H198" s="312"/>
      <c r="I198" s="312"/>
    </row>
    <row r="199" spans="1:9">
      <c r="A199" s="312"/>
      <c r="B199" s="312"/>
      <c r="C199" s="312"/>
      <c r="D199" s="312"/>
      <c r="E199" s="312"/>
      <c r="F199" s="312"/>
      <c r="G199" s="312"/>
      <c r="H199" s="312"/>
      <c r="I199" s="312"/>
    </row>
    <row r="200" spans="1:9">
      <c r="A200" s="312"/>
      <c r="B200" s="312"/>
      <c r="C200" s="312"/>
      <c r="D200" s="312"/>
      <c r="E200" s="312"/>
      <c r="F200" s="312"/>
      <c r="G200" s="312"/>
      <c r="H200" s="312"/>
      <c r="I200" s="312"/>
    </row>
    <row r="201" spans="1:9">
      <c r="A201" s="312"/>
      <c r="B201" s="312"/>
      <c r="C201" s="312"/>
      <c r="D201" s="312"/>
      <c r="E201" s="312"/>
      <c r="F201" s="312"/>
      <c r="G201" s="312"/>
      <c r="H201" s="312"/>
      <c r="I201" s="312"/>
    </row>
    <row r="202" spans="1:9">
      <c r="A202" s="312"/>
      <c r="B202" s="312"/>
      <c r="C202" s="312"/>
      <c r="D202" s="312"/>
      <c r="E202" s="312"/>
      <c r="F202" s="312"/>
      <c r="G202" s="312"/>
      <c r="H202" s="312"/>
      <c r="I202" s="312"/>
    </row>
    <row r="203" spans="1:9">
      <c r="A203" s="312"/>
      <c r="B203" s="312"/>
      <c r="C203" s="312"/>
      <c r="D203" s="312"/>
      <c r="E203" s="312"/>
      <c r="F203" s="312"/>
      <c r="G203" s="312"/>
      <c r="H203" s="312"/>
      <c r="I203" s="312"/>
    </row>
    <row r="204" spans="1:9">
      <c r="A204" s="312"/>
      <c r="B204" s="312"/>
      <c r="C204" s="312"/>
      <c r="D204" s="312"/>
      <c r="E204" s="312"/>
      <c r="F204" s="312"/>
      <c r="G204" s="312"/>
      <c r="H204" s="312"/>
      <c r="I204" s="312"/>
    </row>
    <row r="205" spans="1:9">
      <c r="A205" s="312"/>
      <c r="B205" s="312"/>
      <c r="C205" s="312"/>
      <c r="D205" s="312"/>
      <c r="E205" s="312"/>
      <c r="F205" s="312"/>
      <c r="G205" s="312"/>
      <c r="H205" s="312"/>
      <c r="I205" s="312"/>
    </row>
    <row r="206" spans="1:9">
      <c r="A206" s="312"/>
      <c r="B206" s="312"/>
      <c r="C206" s="312"/>
      <c r="D206" s="312"/>
      <c r="E206" s="312"/>
      <c r="F206" s="312"/>
      <c r="G206" s="312"/>
      <c r="H206" s="312"/>
      <c r="I206" s="312"/>
    </row>
    <row r="207" spans="1:9">
      <c r="A207" s="312"/>
      <c r="B207" s="312"/>
      <c r="C207" s="312"/>
      <c r="D207" s="312"/>
      <c r="E207" s="312"/>
      <c r="F207" s="312"/>
      <c r="G207" s="312"/>
      <c r="H207" s="312"/>
      <c r="I207" s="312"/>
    </row>
    <row r="208" spans="1:9">
      <c r="A208" s="312"/>
      <c r="B208" s="312"/>
      <c r="C208" s="312"/>
      <c r="D208" s="312"/>
      <c r="E208" s="312"/>
      <c r="F208" s="312"/>
      <c r="G208" s="312"/>
      <c r="H208" s="312"/>
      <c r="I208" s="312"/>
    </row>
    <row r="209" spans="1:9">
      <c r="A209" s="312"/>
      <c r="B209" s="312"/>
      <c r="C209" s="312"/>
      <c r="D209" s="312"/>
      <c r="E209" s="312"/>
      <c r="F209" s="312"/>
      <c r="G209" s="312"/>
      <c r="H209" s="312"/>
      <c r="I209" s="312"/>
    </row>
    <row r="210" spans="1:9">
      <c r="A210" s="312"/>
      <c r="B210" s="312"/>
      <c r="C210" s="312"/>
      <c r="D210" s="312"/>
      <c r="E210" s="312"/>
      <c r="F210" s="312"/>
      <c r="G210" s="312"/>
      <c r="H210" s="312"/>
      <c r="I210" s="312"/>
    </row>
    <row r="211" spans="1:9">
      <c r="A211" s="312"/>
      <c r="B211" s="312"/>
      <c r="C211" s="312"/>
      <c r="D211" s="312"/>
      <c r="E211" s="312"/>
      <c r="F211" s="312"/>
      <c r="G211" s="312"/>
      <c r="H211" s="312"/>
      <c r="I211" s="312"/>
    </row>
    <row r="212" spans="1:9" ht="15" customHeight="1">
      <c r="A212" s="312"/>
      <c r="B212" s="312"/>
      <c r="C212" s="312"/>
      <c r="D212" s="312"/>
      <c r="E212" s="312"/>
      <c r="F212" s="312"/>
      <c r="G212" s="312"/>
      <c r="H212" s="312"/>
      <c r="I212" s="312"/>
    </row>
    <row r="213" spans="1:9">
      <c r="A213" s="312"/>
      <c r="B213" s="312"/>
      <c r="C213" s="312"/>
      <c r="D213" s="312"/>
      <c r="E213" s="312"/>
      <c r="F213" s="312"/>
      <c r="G213" s="312"/>
      <c r="H213" s="312"/>
      <c r="I213" s="312"/>
    </row>
    <row r="214" spans="1:9">
      <c r="A214" s="312" t="s">
        <v>51</v>
      </c>
      <c r="B214" s="312"/>
      <c r="C214" s="312"/>
      <c r="D214" s="312"/>
      <c r="E214" s="312"/>
      <c r="F214" s="312"/>
      <c r="G214" s="312"/>
      <c r="H214" s="312"/>
      <c r="I214" s="312"/>
    </row>
    <row r="215" spans="1:9">
      <c r="A215" s="312"/>
      <c r="B215" s="312"/>
      <c r="C215" s="312"/>
      <c r="D215" s="312"/>
      <c r="E215" s="312"/>
      <c r="F215" s="312"/>
      <c r="G215" s="312"/>
      <c r="H215" s="312"/>
      <c r="I215" s="312"/>
    </row>
    <row r="216" spans="1:9">
      <c r="A216" s="312"/>
      <c r="B216" s="312"/>
      <c r="C216" s="312"/>
      <c r="D216" s="312"/>
      <c r="E216" s="312"/>
      <c r="F216" s="312"/>
      <c r="G216" s="312"/>
      <c r="H216" s="312"/>
      <c r="I216" s="312"/>
    </row>
    <row r="217" spans="1:9">
      <c r="A217" s="312"/>
      <c r="B217" s="312"/>
      <c r="C217" s="312"/>
      <c r="D217" s="312"/>
      <c r="E217" s="312"/>
      <c r="F217" s="312"/>
      <c r="G217" s="312"/>
      <c r="H217" s="312"/>
      <c r="I217" s="312"/>
    </row>
    <row r="218" spans="1:9">
      <c r="A218" s="312"/>
      <c r="B218" s="312"/>
      <c r="C218" s="312"/>
      <c r="D218" s="312"/>
      <c r="E218" s="312"/>
      <c r="F218" s="312"/>
      <c r="G218" s="312"/>
      <c r="H218" s="312"/>
      <c r="I218" s="312"/>
    </row>
    <row r="219" spans="1:9">
      <c r="A219" s="312"/>
      <c r="B219" s="312"/>
      <c r="C219" s="312"/>
      <c r="D219" s="312"/>
      <c r="E219" s="312"/>
      <c r="F219" s="312"/>
      <c r="G219" s="312"/>
      <c r="H219" s="312"/>
      <c r="I219" s="312"/>
    </row>
    <row r="220" spans="1:9">
      <c r="A220" s="312"/>
      <c r="B220" s="312"/>
      <c r="C220" s="312"/>
      <c r="D220" s="312"/>
      <c r="E220" s="312"/>
      <c r="F220" s="312"/>
      <c r="G220" s="312"/>
      <c r="H220" s="312"/>
      <c r="I220" s="312"/>
    </row>
    <row r="221" spans="1:9">
      <c r="A221" s="312"/>
      <c r="B221" s="312"/>
      <c r="C221" s="312"/>
      <c r="D221" s="312"/>
      <c r="E221" s="312"/>
      <c r="F221" s="312"/>
      <c r="G221" s="312"/>
      <c r="H221" s="312"/>
      <c r="I221" s="312"/>
    </row>
    <row r="222" spans="1:9" ht="15" customHeight="1">
      <c r="A222" s="312"/>
      <c r="B222" s="312"/>
      <c r="C222" s="312"/>
      <c r="D222" s="312"/>
      <c r="E222" s="312"/>
      <c r="F222" s="312"/>
      <c r="G222" s="312"/>
      <c r="H222" s="312"/>
      <c r="I222" s="312"/>
    </row>
    <row r="223" spans="1:9">
      <c r="A223" s="312"/>
      <c r="B223" s="312"/>
      <c r="C223" s="312"/>
      <c r="D223" s="312"/>
      <c r="E223" s="312"/>
      <c r="F223" s="312"/>
      <c r="G223" s="312"/>
      <c r="H223" s="312"/>
      <c r="I223" s="312"/>
    </row>
    <row r="224" spans="1:9">
      <c r="A224" s="312"/>
      <c r="B224" s="312"/>
      <c r="C224" s="312"/>
      <c r="D224" s="312"/>
      <c r="E224" s="312"/>
      <c r="F224" s="312"/>
      <c r="G224" s="312"/>
      <c r="H224" s="312"/>
      <c r="I224" s="312"/>
    </row>
    <row r="226" spans="1:9">
      <c r="A226" s="312" t="s">
        <v>52</v>
      </c>
      <c r="B226" s="312"/>
      <c r="C226" s="312"/>
      <c r="D226" s="312"/>
      <c r="E226" s="312"/>
      <c r="F226" s="312"/>
      <c r="G226" s="312"/>
      <c r="H226" s="312"/>
      <c r="I226" s="312"/>
    </row>
    <row r="227" spans="1:9">
      <c r="A227" s="312"/>
      <c r="B227" s="312"/>
      <c r="C227" s="312"/>
      <c r="D227" s="312"/>
      <c r="E227" s="312"/>
      <c r="F227" s="312"/>
      <c r="G227" s="312"/>
      <c r="H227" s="312"/>
      <c r="I227" s="312"/>
    </row>
    <row r="228" spans="1:9">
      <c r="A228" s="312"/>
      <c r="B228" s="312"/>
      <c r="C228" s="312"/>
      <c r="D228" s="312"/>
      <c r="E228" s="312"/>
      <c r="F228" s="312"/>
      <c r="G228" s="312"/>
      <c r="H228" s="312"/>
      <c r="I228" s="312"/>
    </row>
    <row r="229" spans="1:9">
      <c r="A229" s="312"/>
      <c r="B229" s="312"/>
      <c r="C229" s="312"/>
      <c r="D229" s="312"/>
      <c r="E229" s="312"/>
      <c r="F229" s="312"/>
      <c r="G229" s="312"/>
      <c r="H229" s="312"/>
      <c r="I229" s="312"/>
    </row>
    <row r="230" spans="1:9">
      <c r="A230" s="312"/>
      <c r="B230" s="312"/>
      <c r="C230" s="312"/>
      <c r="D230" s="312"/>
      <c r="E230" s="312"/>
      <c r="F230" s="312"/>
      <c r="G230" s="312"/>
      <c r="H230" s="312"/>
      <c r="I230" s="312"/>
    </row>
    <row r="231" spans="1:9">
      <c r="A231" s="312"/>
      <c r="B231" s="312"/>
      <c r="C231" s="312"/>
      <c r="D231" s="312"/>
      <c r="E231" s="312"/>
      <c r="F231" s="312"/>
      <c r="G231" s="312"/>
      <c r="H231" s="312"/>
      <c r="I231" s="312"/>
    </row>
    <row r="232" spans="1:9">
      <c r="A232" s="312"/>
      <c r="B232" s="312"/>
      <c r="C232" s="312"/>
      <c r="D232" s="312"/>
      <c r="E232" s="312"/>
      <c r="F232" s="312"/>
      <c r="G232" s="312"/>
      <c r="H232" s="312"/>
      <c r="I232" s="312"/>
    </row>
    <row r="233" spans="1:9">
      <c r="A233" s="312"/>
      <c r="B233" s="312"/>
      <c r="C233" s="312"/>
      <c r="D233" s="312"/>
      <c r="E233" s="312"/>
      <c r="F233" s="312"/>
      <c r="G233" s="312"/>
      <c r="H233" s="312"/>
      <c r="I233" s="312"/>
    </row>
    <row r="234" spans="1:9">
      <c r="A234" s="312"/>
      <c r="B234" s="312"/>
      <c r="C234" s="312"/>
      <c r="D234" s="312"/>
      <c r="E234" s="312"/>
      <c r="F234" s="312"/>
      <c r="G234" s="312"/>
      <c r="H234" s="312"/>
      <c r="I234" s="312"/>
    </row>
    <row r="235" spans="1:9">
      <c r="A235" s="312"/>
      <c r="B235" s="312"/>
      <c r="C235" s="312"/>
      <c r="D235" s="312"/>
      <c r="E235" s="312"/>
      <c r="F235" s="312"/>
      <c r="G235" s="312"/>
      <c r="H235" s="312"/>
      <c r="I235" s="312"/>
    </row>
    <row r="236" spans="1:9">
      <c r="A236" s="246"/>
      <c r="B236" s="246"/>
      <c r="C236" s="246"/>
      <c r="D236" s="246"/>
      <c r="E236" s="246"/>
      <c r="F236" s="246"/>
      <c r="G236" s="246"/>
      <c r="H236" s="246"/>
      <c r="I236" s="246"/>
    </row>
    <row r="237" spans="1:9">
      <c r="A237" s="313" t="s">
        <v>53</v>
      </c>
      <c r="B237" s="313"/>
      <c r="C237" s="313"/>
      <c r="D237" s="313"/>
      <c r="E237" s="313"/>
      <c r="F237" s="313"/>
      <c r="G237" s="313"/>
      <c r="H237" s="313"/>
      <c r="I237" s="313"/>
    </row>
  </sheetData>
  <mergeCells count="53">
    <mergeCell ref="A75:I78"/>
    <mergeCell ref="A98:I99"/>
    <mergeCell ref="A114:I115"/>
    <mergeCell ref="A80:I80"/>
    <mergeCell ref="A82:I83"/>
    <mergeCell ref="A85:I93"/>
    <mergeCell ref="A101:I101"/>
    <mergeCell ref="A103:I104"/>
    <mergeCell ref="A106:I108"/>
    <mergeCell ref="A110:I110"/>
    <mergeCell ref="A17:I33"/>
    <mergeCell ref="A8:I9"/>
    <mergeCell ref="A38:I39"/>
    <mergeCell ref="A58:I59"/>
    <mergeCell ref="A1:I4"/>
    <mergeCell ref="A11:I12"/>
    <mergeCell ref="A14:I15"/>
    <mergeCell ref="A6:I6"/>
    <mergeCell ref="A53:I53"/>
    <mergeCell ref="A55:I56"/>
    <mergeCell ref="A61:I62"/>
    <mergeCell ref="A71:I74"/>
    <mergeCell ref="A64:I64"/>
    <mergeCell ref="A69:I69"/>
    <mergeCell ref="A35:I36"/>
    <mergeCell ref="A41:I41"/>
    <mergeCell ref="A45:I50"/>
    <mergeCell ref="A51:I51"/>
    <mergeCell ref="A43:I43"/>
    <mergeCell ref="A66:I67"/>
    <mergeCell ref="A237:I237"/>
    <mergeCell ref="A95:I96"/>
    <mergeCell ref="A189:I213"/>
    <mergeCell ref="A214:I224"/>
    <mergeCell ref="A226:I235"/>
    <mergeCell ref="A176:I177"/>
    <mergeCell ref="A179:I179"/>
    <mergeCell ref="A183:I183"/>
    <mergeCell ref="A185:I185"/>
    <mergeCell ref="A147:I167"/>
    <mergeCell ref="A170:I171"/>
    <mergeCell ref="A173:I174"/>
    <mergeCell ref="A133:I143"/>
    <mergeCell ref="A130:I131"/>
    <mergeCell ref="A168:I168"/>
    <mergeCell ref="A187:I187"/>
    <mergeCell ref="A145:I145"/>
    <mergeCell ref="A119:I120"/>
    <mergeCell ref="A112:I112"/>
    <mergeCell ref="A117:I117"/>
    <mergeCell ref="A122:I124"/>
    <mergeCell ref="A125:I126"/>
    <mergeCell ref="A128:I12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43"/>
  <sheetViews>
    <sheetView topLeftCell="A23" zoomScaleNormal="100" workbookViewId="0">
      <selection activeCell="A23" sqref="A23"/>
    </sheetView>
  </sheetViews>
  <sheetFormatPr baseColWidth="10" defaultColWidth="11.44140625" defaultRowHeight="14.4"/>
  <cols>
    <col min="1" max="1" width="56.5546875" customWidth="1"/>
    <col min="2" max="2" width="14.5546875" bestFit="1" customWidth="1"/>
    <col min="4" max="12" width="13.5546875" bestFit="1" customWidth="1"/>
    <col min="13" max="14" width="14.5546875" bestFit="1" customWidth="1"/>
    <col min="15" max="15" width="18" customWidth="1"/>
    <col min="16" max="37" width="14.5546875" bestFit="1" customWidth="1"/>
  </cols>
  <sheetData>
    <row r="1" spans="1:46" ht="15" thickBot="1">
      <c r="A1" s="137" t="s">
        <v>603</v>
      </c>
      <c r="B1" t="s">
        <v>604</v>
      </c>
      <c r="D1" t="s">
        <v>604</v>
      </c>
      <c r="E1" t="s">
        <v>310</v>
      </c>
      <c r="F1" t="s">
        <v>1826</v>
      </c>
      <c r="G1" t="s">
        <v>1827</v>
      </c>
      <c r="H1" t="s">
        <v>104</v>
      </c>
      <c r="I1" t="s">
        <v>1828</v>
      </c>
      <c r="J1" t="s">
        <v>268</v>
      </c>
      <c r="K1" t="s">
        <v>164</v>
      </c>
      <c r="L1" t="s">
        <v>213</v>
      </c>
      <c r="M1" t="s">
        <v>189</v>
      </c>
      <c r="N1" t="s">
        <v>234</v>
      </c>
      <c r="O1" t="s">
        <v>1123</v>
      </c>
      <c r="P1" t="s">
        <v>1829</v>
      </c>
      <c r="Q1" t="s">
        <v>1830</v>
      </c>
      <c r="R1" t="s">
        <v>1117</v>
      </c>
      <c r="S1" t="s">
        <v>1831</v>
      </c>
      <c r="T1" t="s">
        <v>1106</v>
      </c>
      <c r="U1" t="s">
        <v>739</v>
      </c>
      <c r="V1" t="s">
        <v>724</v>
      </c>
      <c r="W1" t="s">
        <v>851</v>
      </c>
      <c r="X1" t="s">
        <v>838</v>
      </c>
      <c r="Y1" t="s">
        <v>1001</v>
      </c>
      <c r="Z1" t="s">
        <v>748</v>
      </c>
      <c r="AA1" t="s">
        <v>759</v>
      </c>
      <c r="AB1" t="s">
        <v>1047</v>
      </c>
      <c r="AC1" t="s">
        <v>1016</v>
      </c>
      <c r="AD1" t="s">
        <v>1034</v>
      </c>
      <c r="AE1" t="s">
        <v>1832</v>
      </c>
      <c r="AF1" t="s">
        <v>1099</v>
      </c>
      <c r="AG1" t="s">
        <v>1833</v>
      </c>
      <c r="AH1" t="s">
        <v>1084</v>
      </c>
      <c r="AI1" t="s">
        <v>1834</v>
      </c>
      <c r="AJ1" t="s">
        <v>1065</v>
      </c>
      <c r="AK1" t="s">
        <v>1835</v>
      </c>
      <c r="AL1" t="s">
        <v>1073</v>
      </c>
      <c r="AM1" t="s">
        <v>1836</v>
      </c>
      <c r="AN1" t="s">
        <v>1837</v>
      </c>
      <c r="AO1" t="s">
        <v>1838</v>
      </c>
      <c r="AP1" t="s">
        <v>578</v>
      </c>
      <c r="AQ1" t="s">
        <v>473</v>
      </c>
      <c r="AR1" t="s">
        <v>561</v>
      </c>
      <c r="AS1" t="s">
        <v>533</v>
      </c>
      <c r="AT1" t="s">
        <v>522</v>
      </c>
    </row>
    <row r="2" spans="1:46" ht="72" thickBot="1">
      <c r="A2" s="137" t="s">
        <v>309</v>
      </c>
      <c r="B2" t="s">
        <v>310</v>
      </c>
      <c r="D2" s="145" t="s">
        <v>1849</v>
      </c>
      <c r="E2" s="145" t="s">
        <v>159</v>
      </c>
      <c r="F2" s="145" t="s">
        <v>159</v>
      </c>
      <c r="G2" s="124" t="s">
        <v>2389</v>
      </c>
      <c r="H2" s="125" t="s">
        <v>139</v>
      </c>
      <c r="I2" s="126" t="s">
        <v>2390</v>
      </c>
      <c r="J2" s="124" t="s">
        <v>269</v>
      </c>
      <c r="K2" s="124" t="s">
        <v>165</v>
      </c>
      <c r="L2" s="145" t="s">
        <v>2391</v>
      </c>
      <c r="M2" s="127" t="s">
        <v>2392</v>
      </c>
      <c r="N2" s="125" t="s">
        <v>1229</v>
      </c>
      <c r="O2" s="125" t="s">
        <v>1478</v>
      </c>
      <c r="P2" s="125" t="s">
        <v>127</v>
      </c>
      <c r="Q2" s="125" t="s">
        <v>139</v>
      </c>
      <c r="R2" s="145" t="s">
        <v>159</v>
      </c>
      <c r="S2" s="125" t="s">
        <v>1521</v>
      </c>
      <c r="T2" s="145" t="s">
        <v>159</v>
      </c>
      <c r="U2" s="145" t="s">
        <v>159</v>
      </c>
      <c r="V2" s="145" t="s">
        <v>159</v>
      </c>
      <c r="W2" s="145" t="s">
        <v>2393</v>
      </c>
      <c r="X2" s="145" t="s">
        <v>159</v>
      </c>
      <c r="Y2" s="145" t="s">
        <v>159</v>
      </c>
      <c r="Z2" s="124" t="s">
        <v>1480</v>
      </c>
      <c r="AA2" s="145" t="s">
        <v>159</v>
      </c>
      <c r="AB2" s="125" t="s">
        <v>1480</v>
      </c>
      <c r="AC2" s="145" t="s">
        <v>159</v>
      </c>
      <c r="AD2" s="145" t="s">
        <v>159</v>
      </c>
      <c r="AE2" s="145" t="s">
        <v>159</v>
      </c>
      <c r="AF2" s="145" t="s">
        <v>159</v>
      </c>
      <c r="AG2" s="145" t="s">
        <v>159</v>
      </c>
      <c r="AH2" s="124" t="s">
        <v>1633</v>
      </c>
      <c r="AI2" s="125" t="s">
        <v>127</v>
      </c>
      <c r="AJ2" s="124" t="s">
        <v>1480</v>
      </c>
      <c r="AK2" s="125" t="s">
        <v>1229</v>
      </c>
      <c r="AL2" s="124" t="s">
        <v>2394</v>
      </c>
      <c r="AM2" s="125" t="s">
        <v>1694</v>
      </c>
      <c r="AN2" s="145" t="s">
        <v>2243</v>
      </c>
      <c r="AO2" s="145" t="s">
        <v>567</v>
      </c>
      <c r="AP2" s="145" t="s">
        <v>2395</v>
      </c>
      <c r="AQ2" s="145" t="s">
        <v>1737</v>
      </c>
      <c r="AR2" s="125" t="s">
        <v>425</v>
      </c>
      <c r="AS2" s="124" t="s">
        <v>346</v>
      </c>
      <c r="AT2" s="125" t="s">
        <v>2396</v>
      </c>
    </row>
    <row r="3" spans="1:46" ht="82.2" thickBot="1">
      <c r="A3" s="137" t="s">
        <v>597</v>
      </c>
      <c r="B3" t="s">
        <v>1826</v>
      </c>
      <c r="D3" s="125" t="s">
        <v>2397</v>
      </c>
      <c r="E3" s="125" t="s">
        <v>2398</v>
      </c>
      <c r="F3" s="125" t="s">
        <v>127</v>
      </c>
      <c r="G3" s="124" t="s">
        <v>2399</v>
      </c>
      <c r="H3" s="145" t="s">
        <v>159</v>
      </c>
      <c r="I3" s="126" t="s">
        <v>1384</v>
      </c>
      <c r="J3" s="145" t="s">
        <v>159</v>
      </c>
      <c r="K3" s="124" t="s">
        <v>2400</v>
      </c>
      <c r="L3" s="145" t="s">
        <v>1943</v>
      </c>
      <c r="M3" s="128" t="s">
        <v>1229</v>
      </c>
      <c r="N3" s="125" t="s">
        <v>1451</v>
      </c>
      <c r="O3" s="125" t="s">
        <v>1480</v>
      </c>
      <c r="P3" s="125" t="s">
        <v>1497</v>
      </c>
      <c r="Q3" s="125" t="s">
        <v>1503</v>
      </c>
      <c r="R3" s="125" t="s">
        <v>2401</v>
      </c>
      <c r="S3" s="125" t="s">
        <v>127</v>
      </c>
      <c r="T3" s="124" t="s">
        <v>2402</v>
      </c>
      <c r="U3" s="124" t="s">
        <v>1229</v>
      </c>
      <c r="V3" s="124" t="s">
        <v>1229</v>
      </c>
      <c r="W3" s="145" t="s">
        <v>159</v>
      </c>
      <c r="X3" s="125" t="s">
        <v>2397</v>
      </c>
      <c r="Y3" s="125" t="s">
        <v>2397</v>
      </c>
      <c r="Z3" s="125" t="s">
        <v>127</v>
      </c>
      <c r="AA3" s="125" t="s">
        <v>1229</v>
      </c>
      <c r="AB3" s="145" t="s">
        <v>159</v>
      </c>
      <c r="AC3" s="125" t="s">
        <v>2397</v>
      </c>
      <c r="AD3" s="125" t="s">
        <v>127</v>
      </c>
      <c r="AE3" s="125" t="s">
        <v>1229</v>
      </c>
      <c r="AF3" s="125" t="s">
        <v>1229</v>
      </c>
      <c r="AG3" s="125" t="s">
        <v>1229</v>
      </c>
      <c r="AH3" s="125" t="s">
        <v>1229</v>
      </c>
      <c r="AI3" s="125" t="s">
        <v>1638</v>
      </c>
      <c r="AJ3" s="145" t="s">
        <v>1645</v>
      </c>
      <c r="AK3" s="125" t="s">
        <v>127</v>
      </c>
      <c r="AL3" s="125" t="s">
        <v>474</v>
      </c>
      <c r="AM3" s="125" t="s">
        <v>1229</v>
      </c>
      <c r="AN3" s="125" t="s">
        <v>541</v>
      </c>
      <c r="AO3" s="125" t="s">
        <v>2403</v>
      </c>
      <c r="AQ3" s="125" t="s">
        <v>1229</v>
      </c>
      <c r="AR3" s="125" t="s">
        <v>2404</v>
      </c>
      <c r="AS3" s="124" t="s">
        <v>1773</v>
      </c>
      <c r="AT3" s="125" t="s">
        <v>1805</v>
      </c>
    </row>
    <row r="4" spans="1:46" ht="71.400000000000006">
      <c r="A4" s="138" t="s">
        <v>1364</v>
      </c>
      <c r="B4" t="s">
        <v>1827</v>
      </c>
      <c r="D4" s="125" t="s">
        <v>1229</v>
      </c>
      <c r="E4" s="125" t="s">
        <v>127</v>
      </c>
      <c r="G4" s="124" t="s">
        <v>2405</v>
      </c>
      <c r="H4" s="125" t="s">
        <v>127</v>
      </c>
      <c r="I4" s="125" t="s">
        <v>127</v>
      </c>
      <c r="J4" s="125" t="s">
        <v>127</v>
      </c>
      <c r="K4" s="124" t="s">
        <v>184</v>
      </c>
      <c r="L4" s="145" t="s">
        <v>2406</v>
      </c>
      <c r="M4" s="125" t="s">
        <v>1451</v>
      </c>
      <c r="N4" s="125" t="s">
        <v>686</v>
      </c>
      <c r="O4" s="125" t="s">
        <v>1488</v>
      </c>
      <c r="P4" s="145" t="s">
        <v>2309</v>
      </c>
      <c r="Q4" s="145" t="s">
        <v>159</v>
      </c>
      <c r="R4" s="125" t="s">
        <v>2407</v>
      </c>
      <c r="S4" s="125" t="s">
        <v>2408</v>
      </c>
      <c r="T4" s="125" t="s">
        <v>2409</v>
      </c>
      <c r="U4" s="125" t="s">
        <v>127</v>
      </c>
      <c r="V4" s="145" t="s">
        <v>2410</v>
      </c>
      <c r="W4" s="125" t="s">
        <v>127</v>
      </c>
      <c r="X4" s="125" t="s">
        <v>1229</v>
      </c>
      <c r="Y4" s="125" t="s">
        <v>127</v>
      </c>
      <c r="AA4" s="125" t="s">
        <v>127</v>
      </c>
      <c r="AB4" s="125" t="s">
        <v>1600</v>
      </c>
      <c r="AC4" s="125" t="s">
        <v>1229</v>
      </c>
      <c r="AD4" s="125" t="s">
        <v>2411</v>
      </c>
      <c r="AE4" s="125" t="s">
        <v>1621</v>
      </c>
      <c r="AF4" s="125" t="s">
        <v>127</v>
      </c>
      <c r="AG4" s="125" t="s">
        <v>127</v>
      </c>
      <c r="AH4" s="125" t="s">
        <v>127</v>
      </c>
      <c r="AJ4" s="145" t="s">
        <v>159</v>
      </c>
      <c r="AK4" s="125" t="s">
        <v>579</v>
      </c>
      <c r="AL4" s="125" t="s">
        <v>2412</v>
      </c>
      <c r="AQ4" s="125" t="s">
        <v>127</v>
      </c>
      <c r="AR4" s="125" t="s">
        <v>1743</v>
      </c>
      <c r="AS4" s="124" t="s">
        <v>1775</v>
      </c>
      <c r="AT4" s="125" t="s">
        <v>1807</v>
      </c>
    </row>
    <row r="5" spans="1:46" ht="61.2">
      <c r="A5" s="137" t="s">
        <v>103</v>
      </c>
      <c r="B5" t="s">
        <v>104</v>
      </c>
      <c r="D5" s="145" t="s">
        <v>616</v>
      </c>
      <c r="E5" s="125" t="s">
        <v>2413</v>
      </c>
      <c r="G5" s="124" t="s">
        <v>2414</v>
      </c>
      <c r="I5" s="125" t="s">
        <v>1386</v>
      </c>
      <c r="J5" s="125" t="s">
        <v>2415</v>
      </c>
      <c r="K5" s="145" t="s">
        <v>159</v>
      </c>
      <c r="L5" s="124" t="s">
        <v>1229</v>
      </c>
      <c r="M5" s="125" t="s">
        <v>1453</v>
      </c>
      <c r="N5" s="125" t="s">
        <v>2416</v>
      </c>
      <c r="O5" s="125" t="s">
        <v>1490</v>
      </c>
      <c r="P5" s="125" t="s">
        <v>2417</v>
      </c>
      <c r="Q5" s="125" t="s">
        <v>1229</v>
      </c>
      <c r="R5" s="125" t="s">
        <v>127</v>
      </c>
      <c r="S5" s="125" t="s">
        <v>2418</v>
      </c>
      <c r="T5" s="125" t="s">
        <v>1229</v>
      </c>
      <c r="V5" s="125" t="s">
        <v>2419</v>
      </c>
      <c r="W5" s="124" t="s">
        <v>1229</v>
      </c>
      <c r="X5" s="125" t="s">
        <v>127</v>
      </c>
      <c r="Y5" s="125" t="s">
        <v>785</v>
      </c>
      <c r="AB5" s="125" t="s">
        <v>2397</v>
      </c>
      <c r="AC5" s="125" t="s">
        <v>2420</v>
      </c>
      <c r="AD5" s="125" t="s">
        <v>1614</v>
      </c>
      <c r="AE5" s="125" t="s">
        <v>127</v>
      </c>
      <c r="AF5" s="125" t="s">
        <v>2421</v>
      </c>
      <c r="AG5" s="125" t="s">
        <v>1629</v>
      </c>
      <c r="AH5" s="125" t="s">
        <v>1635</v>
      </c>
      <c r="AJ5" s="125" t="s">
        <v>1229</v>
      </c>
      <c r="AL5" s="125" t="s">
        <v>2422</v>
      </c>
      <c r="AR5" s="125" t="s">
        <v>1745</v>
      </c>
      <c r="AS5" s="124" t="s">
        <v>1777</v>
      </c>
      <c r="AT5" s="145" t="s">
        <v>1809</v>
      </c>
    </row>
    <row r="6" spans="1:46" ht="91.8">
      <c r="A6" s="137" t="s">
        <v>1380</v>
      </c>
      <c r="B6" t="s">
        <v>1828</v>
      </c>
      <c r="D6" s="125" t="s">
        <v>605</v>
      </c>
      <c r="E6" s="125" t="s">
        <v>2423</v>
      </c>
      <c r="G6" s="124" t="s">
        <v>2424</v>
      </c>
      <c r="I6" s="125" t="s">
        <v>1388</v>
      </c>
      <c r="J6" s="125" t="s">
        <v>2425</v>
      </c>
      <c r="K6" s="124" t="s">
        <v>1229</v>
      </c>
      <c r="L6" s="125" t="s">
        <v>1451</v>
      </c>
      <c r="M6" s="129" t="s">
        <v>2426</v>
      </c>
      <c r="N6" s="125" t="s">
        <v>2427</v>
      </c>
      <c r="O6" s="125" t="s">
        <v>2428</v>
      </c>
      <c r="P6" s="125" t="s">
        <v>1501</v>
      </c>
      <c r="Q6" s="125" t="s">
        <v>127</v>
      </c>
      <c r="R6" s="125" t="s">
        <v>1513</v>
      </c>
      <c r="S6" s="125" t="s">
        <v>1523</v>
      </c>
      <c r="T6" s="125" t="s">
        <v>1533</v>
      </c>
      <c r="V6" s="125" t="s">
        <v>2429</v>
      </c>
      <c r="W6" s="125" t="s">
        <v>2430</v>
      </c>
      <c r="X6" s="125" t="s">
        <v>2431</v>
      </c>
      <c r="Y6" s="125" t="s">
        <v>799</v>
      </c>
      <c r="AB6" s="125" t="s">
        <v>127</v>
      </c>
      <c r="AC6" s="125" t="s">
        <v>127</v>
      </c>
      <c r="AD6" s="125" t="s">
        <v>2432</v>
      </c>
      <c r="AF6" s="125" t="s">
        <v>1625</v>
      </c>
      <c r="AG6" s="125" t="s">
        <v>1631</v>
      </c>
      <c r="AJ6" s="125" t="s">
        <v>127</v>
      </c>
      <c r="AL6" s="125" t="s">
        <v>2433</v>
      </c>
      <c r="AR6" s="145" t="s">
        <v>159</v>
      </c>
      <c r="AS6" s="124" t="s">
        <v>1781</v>
      </c>
      <c r="AT6" s="125" t="s">
        <v>384</v>
      </c>
    </row>
    <row r="7" spans="1:46" ht="61.2">
      <c r="A7" s="137" t="s">
        <v>267</v>
      </c>
      <c r="B7" t="s">
        <v>268</v>
      </c>
      <c r="G7" s="124" t="s">
        <v>2434</v>
      </c>
      <c r="I7" s="125" t="s">
        <v>1390</v>
      </c>
      <c r="J7" s="125" t="s">
        <v>1445</v>
      </c>
      <c r="K7" s="125" t="s">
        <v>1451</v>
      </c>
      <c r="L7" s="145" t="s">
        <v>2435</v>
      </c>
      <c r="M7" s="129" t="s">
        <v>2436</v>
      </c>
      <c r="N7" s="130" t="s">
        <v>2437</v>
      </c>
      <c r="O7" s="125" t="s">
        <v>1492</v>
      </c>
      <c r="Q7" s="125" t="s">
        <v>2438</v>
      </c>
      <c r="R7" s="125" t="s">
        <v>1515</v>
      </c>
      <c r="S7" s="125" t="s">
        <v>1527</v>
      </c>
      <c r="V7" s="125" t="s">
        <v>2439</v>
      </c>
      <c r="W7" s="125" t="s">
        <v>2440</v>
      </c>
      <c r="Y7" s="125" t="s">
        <v>812</v>
      </c>
      <c r="AB7" s="145" t="s">
        <v>2441</v>
      </c>
      <c r="AC7" s="125" t="s">
        <v>1606</v>
      </c>
      <c r="AD7" s="125" t="s">
        <v>2442</v>
      </c>
      <c r="AF7" s="125" t="s">
        <v>2443</v>
      </c>
      <c r="AG7" s="131" t="s">
        <v>2444</v>
      </c>
      <c r="AJ7" s="125" t="s">
        <v>2445</v>
      </c>
      <c r="AL7" s="125" t="s">
        <v>2446</v>
      </c>
      <c r="AR7" s="145" t="s">
        <v>2266</v>
      </c>
      <c r="AS7" s="124" t="s">
        <v>1783</v>
      </c>
      <c r="AT7" s="125" t="s">
        <v>127</v>
      </c>
    </row>
    <row r="8" spans="1:46" ht="61.2">
      <c r="A8" s="137" t="s">
        <v>163</v>
      </c>
      <c r="B8" t="s">
        <v>164</v>
      </c>
      <c r="G8" s="125" t="s">
        <v>1382</v>
      </c>
      <c r="I8" s="125" t="s">
        <v>1392</v>
      </c>
      <c r="M8" s="125" t="s">
        <v>2447</v>
      </c>
      <c r="N8" s="145" t="s">
        <v>2448</v>
      </c>
      <c r="Q8" s="125" t="s">
        <v>2449</v>
      </c>
      <c r="R8" s="125" t="s">
        <v>1517</v>
      </c>
      <c r="V8" s="125" t="s">
        <v>1540</v>
      </c>
      <c r="W8" s="125" t="s">
        <v>2450</v>
      </c>
      <c r="Y8" s="125" t="s">
        <v>2451</v>
      </c>
      <c r="AC8" s="125" t="s">
        <v>2452</v>
      </c>
      <c r="AD8" s="125" t="s">
        <v>2453</v>
      </c>
      <c r="AJ8" s="125" t="s">
        <v>807</v>
      </c>
      <c r="AL8" s="145" t="s">
        <v>159</v>
      </c>
      <c r="AR8" s="125" t="s">
        <v>127</v>
      </c>
      <c r="AS8" s="124" t="s">
        <v>2454</v>
      </c>
      <c r="AT8" s="125" t="s">
        <v>2455</v>
      </c>
    </row>
    <row r="9" spans="1:46" ht="71.400000000000006">
      <c r="A9" s="138" t="s">
        <v>212</v>
      </c>
      <c r="B9" t="s">
        <v>213</v>
      </c>
      <c r="C9" t="s">
        <v>2456</v>
      </c>
      <c r="G9" s="125" t="s">
        <v>127</v>
      </c>
      <c r="I9" s="125" t="s">
        <v>1394</v>
      </c>
      <c r="M9" s="125" t="s">
        <v>2457</v>
      </c>
      <c r="Q9" s="125" t="s">
        <v>2458</v>
      </c>
      <c r="R9" s="125" t="s">
        <v>1229</v>
      </c>
      <c r="V9" s="125" t="s">
        <v>2459</v>
      </c>
      <c r="W9" s="125" t="s">
        <v>1573</v>
      </c>
      <c r="Y9" s="125" t="s">
        <v>793</v>
      </c>
      <c r="AC9" s="125" t="s">
        <v>2460</v>
      </c>
      <c r="AD9" s="125" t="s">
        <v>2461</v>
      </c>
      <c r="AJ9" s="145" t="s">
        <v>1647</v>
      </c>
      <c r="AL9" s="145" t="s">
        <v>488</v>
      </c>
      <c r="AR9" s="125" t="s">
        <v>1749</v>
      </c>
      <c r="AS9" s="124" t="s">
        <v>1789</v>
      </c>
      <c r="AT9" s="125" t="s">
        <v>2462</v>
      </c>
    </row>
    <row r="10" spans="1:46" ht="51">
      <c r="A10" s="138" t="s">
        <v>172</v>
      </c>
      <c r="B10" t="s">
        <v>189</v>
      </c>
      <c r="I10" s="125" t="s">
        <v>1396</v>
      </c>
      <c r="M10" s="125" t="s">
        <v>2463</v>
      </c>
      <c r="V10" s="125" t="s">
        <v>2464</v>
      </c>
      <c r="W10" s="125" t="s">
        <v>908</v>
      </c>
      <c r="Y10" s="125" t="s">
        <v>789</v>
      </c>
      <c r="AD10" s="125" t="s">
        <v>2465</v>
      </c>
      <c r="AL10" s="125" t="s">
        <v>1229</v>
      </c>
      <c r="AR10" s="125" t="s">
        <v>1751</v>
      </c>
      <c r="AS10" s="124" t="s">
        <v>1793</v>
      </c>
      <c r="AT10" s="125" t="s">
        <v>400</v>
      </c>
    </row>
    <row r="11" spans="1:46" ht="61.2">
      <c r="A11" s="138" t="s">
        <v>233</v>
      </c>
      <c r="B11" t="s">
        <v>234</v>
      </c>
      <c r="I11" s="125" t="s">
        <v>1398</v>
      </c>
      <c r="V11" s="125" t="s">
        <v>2466</v>
      </c>
      <c r="W11" s="125" t="s">
        <v>867</v>
      </c>
      <c r="Y11" s="125" t="s">
        <v>803</v>
      </c>
      <c r="AD11" s="125" t="s">
        <v>2467</v>
      </c>
      <c r="AL11" s="125" t="s">
        <v>127</v>
      </c>
      <c r="AR11" s="125" t="s">
        <v>440</v>
      </c>
      <c r="AS11" s="124" t="s">
        <v>366</v>
      </c>
      <c r="AT11" s="125" t="s">
        <v>2468</v>
      </c>
    </row>
    <row r="12" spans="1:46" ht="81.599999999999994">
      <c r="A12" s="137" t="s">
        <v>763</v>
      </c>
      <c r="B12" t="s">
        <v>1123</v>
      </c>
      <c r="I12" s="125" t="s">
        <v>1400</v>
      </c>
      <c r="V12" s="125" t="s">
        <v>1234</v>
      </c>
      <c r="W12" s="125" t="s">
        <v>2469</v>
      </c>
      <c r="AD12" s="125" t="s">
        <v>1618</v>
      </c>
      <c r="AL12" s="125" t="s">
        <v>2470</v>
      </c>
      <c r="AR12" s="125" t="s">
        <v>1754</v>
      </c>
      <c r="AS12" s="145" t="s">
        <v>159</v>
      </c>
      <c r="AT12" s="125" t="s">
        <v>2471</v>
      </c>
    </row>
    <row r="13" spans="1:46" ht="71.400000000000006">
      <c r="A13" s="137" t="s">
        <v>644</v>
      </c>
      <c r="B13" t="s">
        <v>1829</v>
      </c>
      <c r="I13" s="125" t="s">
        <v>1402</v>
      </c>
      <c r="V13" s="125" t="s">
        <v>2472</v>
      </c>
      <c r="W13" s="125" t="s">
        <v>2473</v>
      </c>
      <c r="AL13" s="125" t="s">
        <v>2474</v>
      </c>
      <c r="AR13" s="125" t="s">
        <v>447</v>
      </c>
      <c r="AS13" s="145" t="s">
        <v>2475</v>
      </c>
      <c r="AT13" s="125" t="s">
        <v>2476</v>
      </c>
    </row>
    <row r="14" spans="1:46" ht="51">
      <c r="A14" s="137" t="s">
        <v>1258</v>
      </c>
      <c r="B14" t="s">
        <v>1830</v>
      </c>
      <c r="I14" s="125" t="s">
        <v>1404</v>
      </c>
      <c r="W14" s="124" t="s">
        <v>862</v>
      </c>
      <c r="AL14" s="145" t="s">
        <v>1664</v>
      </c>
      <c r="AR14" s="125" t="s">
        <v>1757</v>
      </c>
      <c r="AT14" s="125" t="s">
        <v>2477</v>
      </c>
    </row>
    <row r="15" spans="1:46" ht="40.799999999999997">
      <c r="A15" s="137" t="s">
        <v>1113</v>
      </c>
      <c r="B15" t="s">
        <v>1117</v>
      </c>
      <c r="I15" s="125" t="s">
        <v>1406</v>
      </c>
      <c r="AL15" s="125" t="s">
        <v>2478</v>
      </c>
      <c r="AR15" s="125" t="s">
        <v>455</v>
      </c>
      <c r="AT15" s="125" t="s">
        <v>2479</v>
      </c>
    </row>
    <row r="16" spans="1:46" ht="81.599999999999994">
      <c r="A16" s="137" t="s">
        <v>2116</v>
      </c>
      <c r="B16" t="s">
        <v>1831</v>
      </c>
      <c r="I16" s="125" t="s">
        <v>1406</v>
      </c>
      <c r="AL16" s="125" t="s">
        <v>2480</v>
      </c>
      <c r="AR16" s="125" t="s">
        <v>1760</v>
      </c>
      <c r="AT16" s="145" t="s">
        <v>2481</v>
      </c>
    </row>
    <row r="17" spans="1:44" ht="51">
      <c r="A17" s="137" t="s">
        <v>1105</v>
      </c>
      <c r="B17" t="s">
        <v>1106</v>
      </c>
      <c r="I17" s="125" t="s">
        <v>1408</v>
      </c>
      <c r="AL17" s="125" t="s">
        <v>1678</v>
      </c>
      <c r="AR17" s="145" t="s">
        <v>2482</v>
      </c>
    </row>
    <row r="18" spans="1:44" ht="30.6">
      <c r="A18" s="137" t="s">
        <v>738</v>
      </c>
      <c r="B18" t="s">
        <v>739</v>
      </c>
      <c r="I18" s="125" t="s">
        <v>1410</v>
      </c>
      <c r="AL18" s="125" t="s">
        <v>1688</v>
      </c>
      <c r="AR18" s="145" t="s">
        <v>2272</v>
      </c>
    </row>
    <row r="19" spans="1:44" ht="40.799999999999997">
      <c r="A19" s="137" t="s">
        <v>723</v>
      </c>
      <c r="B19" t="s">
        <v>724</v>
      </c>
      <c r="I19" s="125" t="s">
        <v>1412</v>
      </c>
      <c r="AR19" s="125" t="s">
        <v>1764</v>
      </c>
    </row>
    <row r="20" spans="1:44" ht="40.799999999999997">
      <c r="A20" s="137" t="s">
        <v>850</v>
      </c>
      <c r="B20" t="s">
        <v>851</v>
      </c>
      <c r="I20" s="125" t="s">
        <v>1414</v>
      </c>
      <c r="AR20" s="125" t="s">
        <v>1766</v>
      </c>
    </row>
    <row r="21" spans="1:44" ht="61.2">
      <c r="A21" s="137" t="s">
        <v>742</v>
      </c>
      <c r="B21" t="s">
        <v>838</v>
      </c>
      <c r="I21" s="125" t="s">
        <v>1416</v>
      </c>
      <c r="AR21" s="125" t="s">
        <v>461</v>
      </c>
    </row>
    <row r="22" spans="1:44" ht="61.2">
      <c r="A22" s="137" t="s">
        <v>782</v>
      </c>
      <c r="B22" t="s">
        <v>1001</v>
      </c>
      <c r="I22" s="125" t="s">
        <v>1418</v>
      </c>
      <c r="AR22" s="125" t="s">
        <v>466</v>
      </c>
    </row>
    <row r="23" spans="1:44" ht="40.799999999999997">
      <c r="A23" s="137" t="s">
        <v>1596</v>
      </c>
      <c r="B23" t="s">
        <v>748</v>
      </c>
      <c r="I23" s="125" t="s">
        <v>1420</v>
      </c>
      <c r="AR23" s="125" t="s">
        <v>2483</v>
      </c>
    </row>
    <row r="24" spans="1:44" ht="30.6">
      <c r="A24" s="137" t="s">
        <v>2128</v>
      </c>
      <c r="B24" t="s">
        <v>759</v>
      </c>
      <c r="I24" s="125" t="s">
        <v>1422</v>
      </c>
    </row>
    <row r="25" spans="1:44" ht="30.6">
      <c r="A25" s="137" t="s">
        <v>1598</v>
      </c>
      <c r="B25" t="s">
        <v>1047</v>
      </c>
      <c r="I25" s="125" t="s">
        <v>1424</v>
      </c>
    </row>
    <row r="26" spans="1:44" ht="30.6">
      <c r="A26" s="137" t="s">
        <v>1083</v>
      </c>
      <c r="B26" t="s">
        <v>1016</v>
      </c>
      <c r="I26" s="125" t="s">
        <v>1426</v>
      </c>
    </row>
    <row r="27" spans="1:44" ht="20.399999999999999">
      <c r="A27" s="138" t="s">
        <v>1287</v>
      </c>
      <c r="B27" t="s">
        <v>1034</v>
      </c>
      <c r="I27" s="125" t="s">
        <v>1428</v>
      </c>
    </row>
    <row r="28" spans="1:44">
      <c r="A28" s="137" t="s">
        <v>2150</v>
      </c>
      <c r="B28" t="s">
        <v>1832</v>
      </c>
    </row>
    <row r="29" spans="1:44">
      <c r="A29" s="137" t="s">
        <v>2151</v>
      </c>
      <c r="B29" t="s">
        <v>1099</v>
      </c>
    </row>
    <row r="30" spans="1:44">
      <c r="A30" s="137" t="s">
        <v>2484</v>
      </c>
      <c r="B30" t="s">
        <v>1833</v>
      </c>
    </row>
    <row r="31" spans="1:44">
      <c r="A31" s="137" t="s">
        <v>1280</v>
      </c>
      <c r="B31" t="s">
        <v>1084</v>
      </c>
    </row>
    <row r="32" spans="1:44">
      <c r="A32" s="137" t="s">
        <v>2485</v>
      </c>
      <c r="B32" t="s">
        <v>1834</v>
      </c>
    </row>
    <row r="33" spans="1:2">
      <c r="A33" s="137" t="s">
        <v>1639</v>
      </c>
      <c r="B33" t="s">
        <v>1065</v>
      </c>
    </row>
    <row r="34" spans="1:2">
      <c r="A34" s="137" t="s">
        <v>577</v>
      </c>
      <c r="B34" t="s">
        <v>1835</v>
      </c>
    </row>
    <row r="35" spans="1:2">
      <c r="A35" s="137" t="s">
        <v>472</v>
      </c>
      <c r="B35" t="s">
        <v>1073</v>
      </c>
    </row>
    <row r="36" spans="1:2">
      <c r="A36" s="137" t="s">
        <v>560</v>
      </c>
      <c r="B36" t="s">
        <v>1836</v>
      </c>
    </row>
    <row r="37" spans="1:2">
      <c r="A37" s="137" t="s">
        <v>532</v>
      </c>
      <c r="B37" t="s">
        <v>1837</v>
      </c>
    </row>
    <row r="38" spans="1:2">
      <c r="A38" s="137" t="s">
        <v>521</v>
      </c>
      <c r="B38" t="s">
        <v>1838</v>
      </c>
    </row>
    <row r="39" spans="1:2">
      <c r="A39" s="137" t="s">
        <v>549</v>
      </c>
      <c r="B39" t="s">
        <v>578</v>
      </c>
    </row>
    <row r="40" spans="1:2">
      <c r="A40" s="137" t="s">
        <v>388</v>
      </c>
      <c r="B40" t="s">
        <v>473</v>
      </c>
    </row>
    <row r="41" spans="1:2">
      <c r="A41" s="137" t="s">
        <v>423</v>
      </c>
      <c r="B41" t="s">
        <v>561</v>
      </c>
    </row>
    <row r="42" spans="1:2">
      <c r="A42" s="137" t="s">
        <v>344</v>
      </c>
      <c r="B42" t="s">
        <v>533</v>
      </c>
    </row>
    <row r="43" spans="1:2">
      <c r="A43" s="137" t="s">
        <v>375</v>
      </c>
      <c r="B43" t="s">
        <v>522</v>
      </c>
    </row>
  </sheetData>
  <pageMargins left="0.7" right="0.7" top="0.75" bottom="0.75" header="0.3" footer="0.3"/>
  <pageSetup orientation="portrait" horizontalDpi="0"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
  <dimension ref="A1:E103"/>
  <sheetViews>
    <sheetView zoomScale="85" zoomScaleNormal="85" workbookViewId="0">
      <selection activeCell="A7" sqref="A7"/>
    </sheetView>
  </sheetViews>
  <sheetFormatPr baseColWidth="10" defaultColWidth="11.44140625" defaultRowHeight="18"/>
  <cols>
    <col min="1" max="1" width="68.77734375" style="24" customWidth="1"/>
    <col min="2" max="2" width="59.21875" customWidth="1"/>
    <col min="3" max="3" width="42.21875" style="1" customWidth="1"/>
    <col min="4" max="4" width="88.77734375" style="1" bestFit="1" customWidth="1"/>
  </cols>
  <sheetData>
    <row r="1" spans="1:4">
      <c r="A1" s="21" t="s">
        <v>2486</v>
      </c>
      <c r="B1" s="22" t="s">
        <v>2487</v>
      </c>
      <c r="C1" s="21" t="s">
        <v>2488</v>
      </c>
      <c r="D1" s="20" t="s">
        <v>2489</v>
      </c>
    </row>
    <row r="2" spans="1:4">
      <c r="A2" s="46" t="s">
        <v>105</v>
      </c>
      <c r="B2" s="23" t="s">
        <v>137</v>
      </c>
      <c r="C2" s="4" t="s">
        <v>379</v>
      </c>
      <c r="D2" s="1" t="s">
        <v>603</v>
      </c>
    </row>
    <row r="3" spans="1:4">
      <c r="A3" s="46" t="s">
        <v>1242</v>
      </c>
      <c r="B3" s="23" t="s">
        <v>125</v>
      </c>
      <c r="C3" s="4" t="s">
        <v>109</v>
      </c>
      <c r="D3" s="1" t="s">
        <v>1596</v>
      </c>
    </row>
    <row r="4" spans="1:4">
      <c r="A4" s="46" t="s">
        <v>1210</v>
      </c>
      <c r="B4" s="23" t="s">
        <v>149</v>
      </c>
      <c r="C4" s="4" t="s">
        <v>336</v>
      </c>
      <c r="D4" s="1" t="s">
        <v>1258</v>
      </c>
    </row>
    <row r="5" spans="1:4">
      <c r="A5" s="46" t="s">
        <v>1197</v>
      </c>
      <c r="B5" s="23" t="s">
        <v>280</v>
      </c>
      <c r="C5" s="4" t="s">
        <v>169</v>
      </c>
      <c r="D5" s="1" t="s">
        <v>2128</v>
      </c>
    </row>
    <row r="6" spans="1:4">
      <c r="A6" s="46" t="s">
        <v>2490</v>
      </c>
      <c r="C6" s="4" t="s">
        <v>331</v>
      </c>
      <c r="D6" s="1" t="s">
        <v>1113</v>
      </c>
    </row>
    <row r="7" spans="1:4">
      <c r="A7" s="47" t="s">
        <v>1161</v>
      </c>
      <c r="C7" s="4" t="s">
        <v>326</v>
      </c>
      <c r="D7" s="1" t="s">
        <v>738</v>
      </c>
    </row>
    <row r="8" spans="1:4">
      <c r="C8" s="4" t="s">
        <v>2491</v>
      </c>
      <c r="D8" s="1" t="s">
        <v>2150</v>
      </c>
    </row>
    <row r="9" spans="1:4" s="1" customFormat="1">
      <c r="A9" s="3"/>
      <c r="B9" s="9"/>
      <c r="C9" s="16" t="s">
        <v>173</v>
      </c>
      <c r="D9" s="1" t="s">
        <v>742</v>
      </c>
    </row>
    <row r="10" spans="1:4" s="1" customFormat="1">
      <c r="A10" s="389"/>
      <c r="B10" s="10"/>
      <c r="C10" s="21" t="s">
        <v>2492</v>
      </c>
      <c r="D10" s="1" t="s">
        <v>1364</v>
      </c>
    </row>
    <row r="11" spans="1:4" s="1" customFormat="1">
      <c r="A11" s="389"/>
      <c r="B11" s="11"/>
      <c r="C11" s="4"/>
      <c r="D11" s="1" t="s">
        <v>644</v>
      </c>
    </row>
    <row r="12" spans="1:4" s="1" customFormat="1">
      <c r="A12" s="389"/>
      <c r="B12" s="11"/>
      <c r="C12" s="4"/>
      <c r="D12" s="1" t="s">
        <v>423</v>
      </c>
    </row>
    <row r="13" spans="1:4" s="1" customFormat="1">
      <c r="A13" s="390"/>
      <c r="B13" s="11"/>
      <c r="C13" s="4"/>
      <c r="D13" s="1" t="s">
        <v>309</v>
      </c>
    </row>
    <row r="14" spans="1:4" s="1" customFormat="1">
      <c r="A14" s="391"/>
      <c r="B14" s="12"/>
      <c r="C14" s="4"/>
      <c r="D14" s="1" t="s">
        <v>103</v>
      </c>
    </row>
    <row r="15" spans="1:4" s="1" customFormat="1">
      <c r="A15" s="392"/>
      <c r="B15" s="12"/>
      <c r="C15" s="4"/>
      <c r="D15" s="1" t="s">
        <v>532</v>
      </c>
    </row>
    <row r="16" spans="1:4" s="1" customFormat="1">
      <c r="A16" s="392"/>
      <c r="B16" s="12"/>
      <c r="C16" s="16"/>
      <c r="D16" s="1" t="s">
        <v>344</v>
      </c>
    </row>
    <row r="17" spans="1:4" s="1" customFormat="1">
      <c r="A17" s="392"/>
      <c r="B17" s="12"/>
      <c r="C17" s="26" t="s">
        <v>208</v>
      </c>
      <c r="D17" s="1" t="s">
        <v>577</v>
      </c>
    </row>
    <row r="18" spans="1:4" s="1" customFormat="1">
      <c r="A18" s="393"/>
      <c r="B18" s="12"/>
      <c r="C18" s="26" t="s">
        <v>124</v>
      </c>
      <c r="D18" s="1" t="s">
        <v>1287</v>
      </c>
    </row>
    <row r="19" spans="1:4" s="1" customFormat="1">
      <c r="A19" s="394"/>
      <c r="B19" s="13"/>
      <c r="C19" s="26" t="s">
        <v>158</v>
      </c>
      <c r="D19" s="1" t="s">
        <v>233</v>
      </c>
    </row>
    <row r="20" spans="1:4" s="1" customFormat="1">
      <c r="A20" s="395"/>
      <c r="B20" s="13"/>
      <c r="C20" s="26" t="s">
        <v>498</v>
      </c>
      <c r="D20" s="1" t="s">
        <v>1083</v>
      </c>
    </row>
    <row r="21" spans="1:4" s="1" customFormat="1">
      <c r="A21" s="395"/>
      <c r="B21" s="14"/>
      <c r="C21" s="26" t="s">
        <v>1131</v>
      </c>
      <c r="D21" s="1" t="s">
        <v>172</v>
      </c>
    </row>
    <row r="22" spans="1:4" s="1" customFormat="1">
      <c r="A22" s="395"/>
      <c r="B22" s="13"/>
      <c r="C22" s="16"/>
      <c r="D22" s="1" t="s">
        <v>1598</v>
      </c>
    </row>
    <row r="23" spans="1:4" s="1" customFormat="1">
      <c r="A23" s="395"/>
      <c r="B23" s="13"/>
      <c r="C23" s="27"/>
      <c r="D23" s="1" t="s">
        <v>521</v>
      </c>
    </row>
    <row r="24" spans="1:4" s="1" customFormat="1">
      <c r="A24" s="395"/>
      <c r="B24" s="13"/>
      <c r="C24" s="28"/>
      <c r="D24" s="1" t="s">
        <v>212</v>
      </c>
    </row>
    <row r="25" spans="1:4" s="1" customFormat="1">
      <c r="A25" s="395"/>
      <c r="B25" s="13"/>
      <c r="C25" s="29"/>
      <c r="D25" s="1" t="s">
        <v>1380</v>
      </c>
    </row>
    <row r="26" spans="1:4" s="1" customFormat="1">
      <c r="A26" s="395"/>
      <c r="B26" s="13"/>
      <c r="C26" s="30"/>
      <c r="D26" s="1" t="s">
        <v>375</v>
      </c>
    </row>
    <row r="27" spans="1:4" s="1" customFormat="1">
      <c r="A27" s="395"/>
      <c r="B27" s="13"/>
      <c r="C27" s="16"/>
      <c r="D27" s="1" t="s">
        <v>472</v>
      </c>
    </row>
    <row r="28" spans="1:4" s="1" customFormat="1">
      <c r="A28" s="395"/>
      <c r="B28" s="13"/>
      <c r="C28" s="16"/>
      <c r="D28" s="1" t="s">
        <v>549</v>
      </c>
    </row>
    <row r="29" spans="1:4" s="1" customFormat="1">
      <c r="A29" s="396"/>
      <c r="B29" s="14"/>
      <c r="C29" s="16"/>
      <c r="D29" s="1" t="s">
        <v>2485</v>
      </c>
    </row>
    <row r="30" spans="1:4" ht="18.600000000000001" thickBot="1">
      <c r="A30" s="2"/>
      <c r="B30" s="15"/>
      <c r="C30" s="16"/>
      <c r="D30" s="1" t="s">
        <v>782</v>
      </c>
    </row>
    <row r="31" spans="1:4">
      <c r="D31" s="1" t="s">
        <v>163</v>
      </c>
    </row>
    <row r="32" spans="1:4">
      <c r="A32" s="20" t="s">
        <v>2493</v>
      </c>
      <c r="B32" s="5" t="s">
        <v>2494</v>
      </c>
      <c r="C32" s="17" t="s">
        <v>2495</v>
      </c>
      <c r="D32" s="1" t="s">
        <v>597</v>
      </c>
    </row>
    <row r="33" spans="1:5">
      <c r="A33" s="38" t="s">
        <v>146</v>
      </c>
      <c r="B33" s="6" t="s">
        <v>116</v>
      </c>
      <c r="C33" s="18" t="s">
        <v>121</v>
      </c>
      <c r="D33" s="1" t="s">
        <v>267</v>
      </c>
    </row>
    <row r="34" spans="1:5">
      <c r="A34" s="38" t="s">
        <v>118</v>
      </c>
      <c r="B34" s="6" t="s">
        <v>645</v>
      </c>
      <c r="C34" s="18" t="s">
        <v>754</v>
      </c>
      <c r="D34" s="1" t="s">
        <v>763</v>
      </c>
    </row>
    <row r="35" spans="1:5">
      <c r="B35" s="6" t="s">
        <v>2496</v>
      </c>
      <c r="C35" s="18" t="s">
        <v>879</v>
      </c>
      <c r="D35" s="1" t="s">
        <v>1639</v>
      </c>
    </row>
    <row r="36" spans="1:5">
      <c r="A36" s="24" t="s">
        <v>117</v>
      </c>
      <c r="B36" s="6" t="s">
        <v>196</v>
      </c>
      <c r="C36" s="18" t="s">
        <v>136</v>
      </c>
      <c r="D36" s="1" t="s">
        <v>2116</v>
      </c>
    </row>
    <row r="37" spans="1:5">
      <c r="A37" s="24" t="s">
        <v>2497</v>
      </c>
      <c r="B37" s="31" t="s">
        <v>173</v>
      </c>
      <c r="C37" s="18" t="s">
        <v>303</v>
      </c>
      <c r="D37" s="1" t="s">
        <v>2151</v>
      </c>
    </row>
    <row r="38" spans="1:5">
      <c r="C38" s="18" t="s">
        <v>219</v>
      </c>
      <c r="D38" s="1" t="s">
        <v>560</v>
      </c>
    </row>
    <row r="39" spans="1:5">
      <c r="A39" s="20" t="s">
        <v>87</v>
      </c>
      <c r="B39" s="7" t="s">
        <v>2498</v>
      </c>
      <c r="C39" s="19" t="s">
        <v>226</v>
      </c>
      <c r="D39" s="1" t="s">
        <v>2484</v>
      </c>
    </row>
    <row r="40" spans="1:5">
      <c r="A40" s="38" t="s">
        <v>148</v>
      </c>
      <c r="B40" s="8" t="s">
        <v>702</v>
      </c>
      <c r="C40" s="38" t="s">
        <v>173</v>
      </c>
      <c r="D40" s="1" t="s">
        <v>1105</v>
      </c>
    </row>
    <row r="41" spans="1:5">
      <c r="A41" s="38" t="s">
        <v>339</v>
      </c>
      <c r="B41" s="8" t="s">
        <v>153</v>
      </c>
      <c r="C41" s="1" t="s">
        <v>152</v>
      </c>
      <c r="D41" s="1" t="s">
        <v>723</v>
      </c>
    </row>
    <row r="42" spans="1:5">
      <c r="A42" s="38" t="s">
        <v>286</v>
      </c>
      <c r="B42" s="8" t="s">
        <v>493</v>
      </c>
      <c r="D42" s="1" t="s">
        <v>1280</v>
      </c>
    </row>
    <row r="43" spans="1:5">
      <c r="A43" s="48" t="s">
        <v>173</v>
      </c>
      <c r="B43" t="s">
        <v>173</v>
      </c>
      <c r="D43" s="1" t="s">
        <v>388</v>
      </c>
    </row>
    <row r="44" spans="1:5">
      <c r="B44" s="25">
        <v>43830</v>
      </c>
      <c r="D44" s="1" t="s">
        <v>850</v>
      </c>
    </row>
    <row r="45" spans="1:5">
      <c r="D45" s="1" t="s">
        <v>603</v>
      </c>
    </row>
    <row r="47" spans="1:5">
      <c r="A47" s="397" t="s">
        <v>2499</v>
      </c>
      <c r="B47" s="397"/>
      <c r="C47" s="397"/>
      <c r="D47" s="397"/>
      <c r="E47" s="397"/>
    </row>
    <row r="48" spans="1:5" ht="36">
      <c r="A48" s="36" t="s">
        <v>2500</v>
      </c>
      <c r="B48" s="36" t="s">
        <v>2501</v>
      </c>
      <c r="C48" s="36" t="s">
        <v>2502</v>
      </c>
      <c r="D48" s="36" t="s">
        <v>2503</v>
      </c>
      <c r="E48" s="36" t="s">
        <v>2504</v>
      </c>
    </row>
    <row r="49" spans="1:5">
      <c r="A49" s="51" t="s">
        <v>163</v>
      </c>
      <c r="B49" s="51" t="s">
        <v>2505</v>
      </c>
      <c r="C49" s="51" t="s">
        <v>2506</v>
      </c>
      <c r="D49" s="51" t="s">
        <v>2507</v>
      </c>
      <c r="E49" s="32">
        <v>4202</v>
      </c>
    </row>
    <row r="50" spans="1:5" ht="54">
      <c r="A50" s="32" t="s">
        <v>163</v>
      </c>
      <c r="B50" s="32" t="s">
        <v>2508</v>
      </c>
      <c r="C50" s="32" t="s">
        <v>2509</v>
      </c>
      <c r="D50" s="32" t="s">
        <v>2510</v>
      </c>
      <c r="E50" s="32">
        <v>4209</v>
      </c>
    </row>
    <row r="51" spans="1:5">
      <c r="A51" s="51" t="s">
        <v>2511</v>
      </c>
      <c r="B51" s="51" t="s">
        <v>2512</v>
      </c>
      <c r="C51" s="52" t="s">
        <v>2513</v>
      </c>
      <c r="D51" s="53" t="s">
        <v>2514</v>
      </c>
      <c r="E51" s="32">
        <v>3203</v>
      </c>
    </row>
    <row r="52" spans="1:5" ht="36">
      <c r="A52" s="32" t="s">
        <v>309</v>
      </c>
      <c r="B52" s="32" t="s">
        <v>315</v>
      </c>
      <c r="C52" s="32" t="s">
        <v>2515</v>
      </c>
      <c r="D52" s="37" t="s">
        <v>2516</v>
      </c>
      <c r="E52" s="32" t="s">
        <v>2517</v>
      </c>
    </row>
    <row r="53" spans="1:5" ht="72">
      <c r="A53" s="54" t="s">
        <v>2518</v>
      </c>
      <c r="B53" s="54" t="s">
        <v>2519</v>
      </c>
      <c r="C53" s="55" t="s">
        <v>2520</v>
      </c>
      <c r="D53" s="56" t="s">
        <v>2521</v>
      </c>
      <c r="E53" s="39" t="s">
        <v>2522</v>
      </c>
    </row>
    <row r="54" spans="1:5">
      <c r="A54" s="41" t="s">
        <v>2523</v>
      </c>
      <c r="B54" s="43" t="s">
        <v>2524</v>
      </c>
      <c r="C54" s="39" t="s">
        <v>2525</v>
      </c>
      <c r="D54" s="49" t="s">
        <v>2526</v>
      </c>
      <c r="E54" s="39">
        <v>3312</v>
      </c>
    </row>
    <row r="55" spans="1:5">
      <c r="A55" s="32" t="s">
        <v>2150</v>
      </c>
      <c r="B55" s="44"/>
      <c r="C55" s="33" t="s">
        <v>2527</v>
      </c>
      <c r="D55" s="34" t="s">
        <v>2528</v>
      </c>
      <c r="E55" s="32">
        <v>3832</v>
      </c>
    </row>
    <row r="56" spans="1:5">
      <c r="A56" s="32" t="s">
        <v>1113</v>
      </c>
      <c r="B56" s="45"/>
      <c r="C56" s="33" t="s">
        <v>2529</v>
      </c>
      <c r="D56" s="34" t="s">
        <v>2530</v>
      </c>
      <c r="E56" s="32">
        <v>3420</v>
      </c>
    </row>
    <row r="57" spans="1:5" ht="36">
      <c r="A57" s="51" t="s">
        <v>2531</v>
      </c>
      <c r="B57" s="51" t="s">
        <v>2532</v>
      </c>
      <c r="C57" s="51" t="s">
        <v>2533</v>
      </c>
      <c r="D57" s="53" t="s">
        <v>2534</v>
      </c>
      <c r="E57" s="32">
        <v>3505240</v>
      </c>
    </row>
    <row r="58" spans="1:5">
      <c r="A58" s="32" t="s">
        <v>1113</v>
      </c>
      <c r="B58" s="43" t="s">
        <v>2535</v>
      </c>
      <c r="C58" s="32" t="s">
        <v>2536</v>
      </c>
      <c r="D58" s="37" t="s">
        <v>2537</v>
      </c>
      <c r="E58" s="32">
        <v>3415</v>
      </c>
    </row>
    <row r="59" spans="1:5">
      <c r="A59" s="32" t="s">
        <v>2150</v>
      </c>
      <c r="B59" s="44"/>
      <c r="C59" s="32" t="s">
        <v>2527</v>
      </c>
      <c r="D59" s="37" t="s">
        <v>2528</v>
      </c>
      <c r="E59" s="32">
        <v>3832</v>
      </c>
    </row>
    <row r="60" spans="1:5">
      <c r="A60" s="41" t="s">
        <v>2538</v>
      </c>
      <c r="B60" s="44"/>
      <c r="C60" s="32" t="s">
        <v>2539</v>
      </c>
      <c r="D60" s="37" t="s">
        <v>2540</v>
      </c>
      <c r="E60" s="32">
        <v>4133</v>
      </c>
    </row>
    <row r="61" spans="1:5">
      <c r="A61" s="42"/>
      <c r="B61" s="45"/>
      <c r="C61" s="32" t="s">
        <v>2541</v>
      </c>
      <c r="D61" s="37" t="s">
        <v>2542</v>
      </c>
      <c r="E61" s="32">
        <v>3312</v>
      </c>
    </row>
    <row r="62" spans="1:5">
      <c r="A62" s="54" t="s">
        <v>2543</v>
      </c>
      <c r="B62" s="54" t="s">
        <v>2544</v>
      </c>
      <c r="C62" s="51" t="s">
        <v>2545</v>
      </c>
      <c r="D62" s="53" t="s">
        <v>2546</v>
      </c>
      <c r="E62" s="32">
        <v>3311</v>
      </c>
    </row>
    <row r="63" spans="1:5" ht="54">
      <c r="A63" s="57"/>
      <c r="B63" s="57"/>
      <c r="C63" s="51" t="s">
        <v>2547</v>
      </c>
      <c r="D63" s="53" t="s">
        <v>2548</v>
      </c>
      <c r="E63" s="32" t="s">
        <v>2549</v>
      </c>
    </row>
    <row r="64" spans="1:5">
      <c r="A64" s="32" t="s">
        <v>2550</v>
      </c>
      <c r="B64" s="32" t="s">
        <v>2551</v>
      </c>
      <c r="C64" s="32" t="s">
        <v>2552</v>
      </c>
      <c r="D64" s="34" t="s">
        <v>2553</v>
      </c>
      <c r="E64" s="32">
        <v>3412</v>
      </c>
    </row>
    <row r="65" spans="1:5">
      <c r="A65" s="54" t="s">
        <v>597</v>
      </c>
      <c r="B65" s="58" t="s">
        <v>2554</v>
      </c>
      <c r="C65" s="59" t="s">
        <v>2555</v>
      </c>
      <c r="D65" s="60" t="s">
        <v>2556</v>
      </c>
      <c r="E65" s="39">
        <v>4223</v>
      </c>
    </row>
    <row r="66" spans="1:5">
      <c r="A66" s="41" t="s">
        <v>597</v>
      </c>
      <c r="B66" s="41" t="s">
        <v>596</v>
      </c>
      <c r="C66" s="39" t="s">
        <v>2557</v>
      </c>
      <c r="D66" s="50" t="s">
        <v>2558</v>
      </c>
      <c r="E66" s="39">
        <v>4223</v>
      </c>
    </row>
    <row r="67" spans="1:5">
      <c r="A67" s="51" t="s">
        <v>2559</v>
      </c>
      <c r="B67" s="51" t="s">
        <v>2560</v>
      </c>
      <c r="C67" s="51" t="s">
        <v>2561</v>
      </c>
      <c r="D67" s="61" t="s">
        <v>2562</v>
      </c>
      <c r="E67" s="32">
        <v>3921</v>
      </c>
    </row>
    <row r="68" spans="1:5">
      <c r="A68" s="32" t="s">
        <v>2563</v>
      </c>
      <c r="B68" s="32" t="s">
        <v>2564</v>
      </c>
      <c r="C68" s="33" t="s">
        <v>2565</v>
      </c>
      <c r="D68" s="34" t="s">
        <v>2566</v>
      </c>
      <c r="E68" s="32">
        <v>3120</v>
      </c>
    </row>
    <row r="69" spans="1:5">
      <c r="A69" s="51" t="s">
        <v>2567</v>
      </c>
      <c r="B69" s="51" t="s">
        <v>2568</v>
      </c>
      <c r="C69" s="51" t="s">
        <v>2569</v>
      </c>
      <c r="D69" s="61" t="s">
        <v>2570</v>
      </c>
      <c r="E69" s="32">
        <v>3104</v>
      </c>
    </row>
    <row r="70" spans="1:5">
      <c r="A70" s="32" t="s">
        <v>2571</v>
      </c>
      <c r="B70" s="32" t="s">
        <v>2572</v>
      </c>
      <c r="C70" s="32" t="s">
        <v>2573</v>
      </c>
      <c r="D70" s="34" t="s">
        <v>2574</v>
      </c>
      <c r="E70" s="32">
        <v>3135</v>
      </c>
    </row>
    <row r="71" spans="1:5" ht="36">
      <c r="A71" s="54" t="s">
        <v>2575</v>
      </c>
      <c r="B71" s="51" t="s">
        <v>2576</v>
      </c>
      <c r="C71" s="55" t="s">
        <v>2577</v>
      </c>
      <c r="D71" s="56" t="s">
        <v>2578</v>
      </c>
      <c r="E71" s="39" t="s">
        <v>2579</v>
      </c>
    </row>
    <row r="72" spans="1:5">
      <c r="A72" s="57"/>
      <c r="B72" s="51" t="s">
        <v>2580</v>
      </c>
      <c r="C72" s="62"/>
      <c r="D72" s="63"/>
      <c r="E72" s="40"/>
    </row>
    <row r="73" spans="1:5">
      <c r="A73" s="41" t="s">
        <v>560</v>
      </c>
      <c r="B73" s="41" t="s">
        <v>2581</v>
      </c>
      <c r="C73" s="32" t="s">
        <v>2582</v>
      </c>
      <c r="D73" s="34" t="s">
        <v>2583</v>
      </c>
      <c r="E73" s="32">
        <v>3207</v>
      </c>
    </row>
    <row r="74" spans="1:5">
      <c r="A74" s="42"/>
      <c r="B74" s="42"/>
      <c r="C74" s="32" t="s">
        <v>2584</v>
      </c>
      <c r="D74" s="34" t="s">
        <v>2585</v>
      </c>
      <c r="E74" s="32">
        <v>3210</v>
      </c>
    </row>
    <row r="75" spans="1:5" ht="36">
      <c r="A75" s="51" t="s">
        <v>267</v>
      </c>
      <c r="B75" s="51" t="s">
        <v>2586</v>
      </c>
      <c r="C75" s="51" t="s">
        <v>2587</v>
      </c>
      <c r="D75" s="61" t="s">
        <v>2588</v>
      </c>
      <c r="E75" s="32">
        <v>3942</v>
      </c>
    </row>
    <row r="76" spans="1:5">
      <c r="A76" s="32" t="s">
        <v>2589</v>
      </c>
      <c r="B76" s="32" t="s">
        <v>2590</v>
      </c>
      <c r="C76" s="33" t="s">
        <v>2591</v>
      </c>
      <c r="D76" s="34" t="s">
        <v>2592</v>
      </c>
      <c r="E76" s="33">
        <v>4131</v>
      </c>
    </row>
    <row r="77" spans="1:5" ht="36">
      <c r="A77" s="51" t="s">
        <v>388</v>
      </c>
      <c r="B77" s="51" t="s">
        <v>429</v>
      </c>
      <c r="C77" s="51" t="s">
        <v>2593</v>
      </c>
      <c r="D77" s="64" t="s">
        <v>2594</v>
      </c>
      <c r="E77" s="35">
        <v>3324</v>
      </c>
    </row>
    <row r="81" spans="1:3">
      <c r="A81" s="65" t="s">
        <v>2501</v>
      </c>
    </row>
    <row r="82" spans="1:3">
      <c r="A82" s="51" t="s">
        <v>2505</v>
      </c>
      <c r="B82">
        <v>1</v>
      </c>
      <c r="C82" s="68" t="s">
        <v>112</v>
      </c>
    </row>
    <row r="83" spans="1:3">
      <c r="A83" s="32" t="s">
        <v>2508</v>
      </c>
      <c r="B83">
        <v>2</v>
      </c>
      <c r="C83" s="69" t="s">
        <v>170</v>
      </c>
    </row>
    <row r="84" spans="1:3">
      <c r="A84" s="51" t="s">
        <v>2512</v>
      </c>
      <c r="B84">
        <v>3</v>
      </c>
      <c r="C84" t="s">
        <v>273</v>
      </c>
    </row>
    <row r="85" spans="1:3">
      <c r="A85" s="32" t="s">
        <v>315</v>
      </c>
      <c r="B85">
        <v>4</v>
      </c>
      <c r="C85" s="70" t="s">
        <v>315</v>
      </c>
    </row>
    <row r="86" spans="1:3">
      <c r="A86" s="54" t="s">
        <v>2519</v>
      </c>
      <c r="B86">
        <v>5</v>
      </c>
      <c r="C86" s="66" t="s">
        <v>350</v>
      </c>
    </row>
    <row r="87" spans="1:3">
      <c r="A87" s="43" t="s">
        <v>2524</v>
      </c>
      <c r="B87">
        <v>6</v>
      </c>
      <c r="C87" s="71" t="s">
        <v>2564</v>
      </c>
    </row>
    <row r="88" spans="1:3">
      <c r="A88" s="51" t="s">
        <v>2532</v>
      </c>
      <c r="B88">
        <v>7</v>
      </c>
      <c r="C88" s="72" t="s">
        <v>1126</v>
      </c>
    </row>
    <row r="89" spans="1:3">
      <c r="A89" s="43" t="s">
        <v>2535</v>
      </c>
      <c r="B89">
        <v>8</v>
      </c>
      <c r="C89" s="73" t="s">
        <v>429</v>
      </c>
    </row>
    <row r="90" spans="1:3">
      <c r="A90" s="54" t="s">
        <v>2544</v>
      </c>
      <c r="B90">
        <v>9</v>
      </c>
      <c r="C90" s="74" t="s">
        <v>478</v>
      </c>
    </row>
    <row r="91" spans="1:3">
      <c r="A91" s="32" t="s">
        <v>2551</v>
      </c>
      <c r="B91">
        <v>10</v>
      </c>
      <c r="C91" t="s">
        <v>525</v>
      </c>
    </row>
    <row r="92" spans="1:3">
      <c r="A92" s="58" t="s">
        <v>2554</v>
      </c>
      <c r="B92">
        <v>11</v>
      </c>
      <c r="C92" t="s">
        <v>583</v>
      </c>
    </row>
    <row r="93" spans="1:3">
      <c r="A93" s="41" t="s">
        <v>596</v>
      </c>
      <c r="B93">
        <v>12</v>
      </c>
      <c r="C93" t="s">
        <v>596</v>
      </c>
    </row>
    <row r="94" spans="1:3">
      <c r="A94" s="51" t="s">
        <v>2560</v>
      </c>
      <c r="B94">
        <v>13</v>
      </c>
      <c r="C94" t="s">
        <v>610</v>
      </c>
    </row>
    <row r="95" spans="1:3">
      <c r="A95" s="32" t="s">
        <v>2564</v>
      </c>
      <c r="B95">
        <v>14</v>
      </c>
      <c r="C95" t="s">
        <v>642</v>
      </c>
    </row>
    <row r="96" spans="1:3">
      <c r="A96" s="51" t="s">
        <v>2568</v>
      </c>
      <c r="B96">
        <v>15</v>
      </c>
      <c r="C96" t="s">
        <v>657</v>
      </c>
    </row>
    <row r="97" spans="1:3">
      <c r="A97" s="32" t="s">
        <v>2572</v>
      </c>
      <c r="B97">
        <v>16</v>
      </c>
      <c r="C97" t="s">
        <v>706</v>
      </c>
    </row>
    <row r="98" spans="1:3">
      <c r="A98" s="51" t="s">
        <v>2576</v>
      </c>
      <c r="B98">
        <v>17</v>
      </c>
      <c r="C98" t="s">
        <v>726</v>
      </c>
    </row>
    <row r="99" spans="1:3">
      <c r="A99" s="51" t="s">
        <v>2580</v>
      </c>
      <c r="B99">
        <v>18</v>
      </c>
      <c r="C99" t="s">
        <v>1068</v>
      </c>
    </row>
    <row r="100" spans="1:3">
      <c r="A100" s="41" t="s">
        <v>2595</v>
      </c>
      <c r="B100">
        <v>19</v>
      </c>
      <c r="C100" t="s">
        <v>1111</v>
      </c>
    </row>
    <row r="101" spans="1:3">
      <c r="A101" s="51" t="s">
        <v>2586</v>
      </c>
      <c r="B101">
        <v>20</v>
      </c>
    </row>
    <row r="102" spans="1:3">
      <c r="A102" s="32" t="s">
        <v>2590</v>
      </c>
      <c r="B102">
        <v>21</v>
      </c>
    </row>
    <row r="103" spans="1:3">
      <c r="A103" s="51" t="s">
        <v>429</v>
      </c>
      <c r="B103">
        <v>22</v>
      </c>
    </row>
  </sheetData>
  <sheetProtection selectLockedCells="1" selectUnlockedCells="1"/>
  <customSheetViews>
    <customSheetView guid="{70BCCCD0-0555-4A3F-B704-23175ACFFA82}" state="hidden">
      <selection activeCell="C12" sqref="C12"/>
      <pageMargins left="0" right="0" top="0" bottom="0" header="0" footer="0"/>
      <pageSetup orientation="portrait" r:id="rId1"/>
    </customSheetView>
  </customSheetViews>
  <mergeCells count="4">
    <mergeCell ref="A10:A13"/>
    <mergeCell ref="A14:A18"/>
    <mergeCell ref="A19:A29"/>
    <mergeCell ref="A47:E47"/>
  </mergeCells>
  <hyperlinks>
    <hyperlink ref="D51" r:id="rId2" xr:uid="{00000000-0004-0000-0700-000000000000}"/>
    <hyperlink ref="D52" r:id="rId3" display="lacosta@minvivienda.gov.co" xr:uid="{00000000-0004-0000-0700-000001000000}"/>
    <hyperlink ref="D62" r:id="rId4" xr:uid="{00000000-0004-0000-0700-000002000000}"/>
    <hyperlink ref="D63" r:id="rId5" xr:uid="{00000000-0004-0000-0700-000003000000}"/>
    <hyperlink ref="D64" r:id="rId6" xr:uid="{00000000-0004-0000-0700-000004000000}"/>
    <hyperlink ref="D66" r:id="rId7" xr:uid="{00000000-0004-0000-0700-000005000000}"/>
    <hyperlink ref="D67" r:id="rId8" xr:uid="{00000000-0004-0000-0700-000006000000}"/>
    <hyperlink ref="D69" r:id="rId9" xr:uid="{00000000-0004-0000-0700-000007000000}"/>
    <hyperlink ref="D74" r:id="rId10" xr:uid="{00000000-0004-0000-0700-000008000000}"/>
    <hyperlink ref="D71" r:id="rId11" display="jcardenas@minvivienda.gov.co" xr:uid="{00000000-0004-0000-0700-000009000000}"/>
    <hyperlink ref="D54" r:id="rId12" xr:uid="{00000000-0004-0000-0700-00000A000000}"/>
    <hyperlink ref="D68" r:id="rId13" xr:uid="{00000000-0004-0000-0700-00000B000000}"/>
    <hyperlink ref="D70" r:id="rId14" xr:uid="{00000000-0004-0000-0700-00000C000000}"/>
    <hyperlink ref="D65" r:id="rId15" xr:uid="{00000000-0004-0000-0700-00000D000000}"/>
    <hyperlink ref="D73" r:id="rId16" xr:uid="{00000000-0004-0000-0700-00000E000000}"/>
    <hyperlink ref="D75" r:id="rId17" xr:uid="{00000000-0004-0000-0700-00000F000000}"/>
    <hyperlink ref="D59" r:id="rId18" xr:uid="{00000000-0004-0000-0700-000010000000}"/>
    <hyperlink ref="D55" r:id="rId19" xr:uid="{00000000-0004-0000-0700-000011000000}"/>
    <hyperlink ref="D56" r:id="rId20" xr:uid="{00000000-0004-0000-0700-000012000000}"/>
    <hyperlink ref="D76" r:id="rId21" xr:uid="{00000000-0004-0000-0700-000013000000}"/>
    <hyperlink ref="D60" r:id="rId22" xr:uid="{00000000-0004-0000-0700-000014000000}"/>
    <hyperlink ref="D77" r:id="rId23" display="jcardenas@minvivienda.gov.co" xr:uid="{00000000-0004-0000-0700-000015000000}"/>
  </hyperlinks>
  <pageMargins left="0.7" right="0.7" top="0.75" bottom="0.75" header="0.3" footer="0.3"/>
  <pageSetup orientation="portrait"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Y166"/>
  <sheetViews>
    <sheetView topLeftCell="P1" zoomScaleNormal="100" workbookViewId="0">
      <selection activeCell="Q1" sqref="Q1"/>
    </sheetView>
  </sheetViews>
  <sheetFormatPr baseColWidth="10" defaultColWidth="11.44140625" defaultRowHeight="14.4"/>
  <cols>
    <col min="1" max="1" width="57.5546875" bestFit="1" customWidth="1"/>
    <col min="2" max="2" width="96.77734375" customWidth="1"/>
    <col min="3" max="3" width="31.44140625" customWidth="1"/>
    <col min="4" max="4" width="12" customWidth="1"/>
    <col min="5" max="5" width="18.21875" customWidth="1"/>
    <col min="7" max="7" width="23.21875" bestFit="1" customWidth="1"/>
    <col min="8" max="8" width="48.44140625" bestFit="1" customWidth="1"/>
    <col min="9" max="9" width="25.44140625" bestFit="1" customWidth="1"/>
    <col min="10" max="10" width="37.44140625" bestFit="1" customWidth="1"/>
    <col min="11" max="11" width="19" bestFit="1" customWidth="1"/>
    <col min="12" max="12" width="25.21875" bestFit="1" customWidth="1"/>
    <col min="13" max="13" width="60.44140625" bestFit="1" customWidth="1"/>
    <col min="14" max="14" width="37.44140625" bestFit="1" customWidth="1"/>
    <col min="15" max="15" width="25.77734375" bestFit="1" customWidth="1"/>
    <col min="16" max="16" width="44.77734375" bestFit="1" customWidth="1"/>
    <col min="17" max="17" width="37" bestFit="1" customWidth="1"/>
    <col min="18" max="18" width="38.21875" bestFit="1" customWidth="1"/>
    <col min="19" max="19" width="22.21875" bestFit="1" customWidth="1"/>
    <col min="20" max="20" width="40.21875" bestFit="1" customWidth="1"/>
    <col min="21" max="21" width="34.21875" bestFit="1" customWidth="1"/>
    <col min="22" max="22" width="37.44140625" bestFit="1" customWidth="1"/>
    <col min="23" max="23" width="52.44140625" bestFit="1" customWidth="1"/>
    <col min="24" max="24" width="95.21875" bestFit="1" customWidth="1"/>
    <col min="25" max="25" width="66.5546875" bestFit="1" customWidth="1"/>
  </cols>
  <sheetData>
    <row r="1" spans="1:25">
      <c r="A1" s="153" t="s">
        <v>112</v>
      </c>
      <c r="B1" s="153" t="s">
        <v>2596</v>
      </c>
      <c r="C1" s="153">
        <v>1</v>
      </c>
      <c r="D1" t="s">
        <v>2597</v>
      </c>
      <c r="E1" s="75" t="s">
        <v>2598</v>
      </c>
      <c r="G1" s="196" t="s">
        <v>597</v>
      </c>
      <c r="H1" s="196" t="s">
        <v>163</v>
      </c>
      <c r="I1" s="196" t="s">
        <v>2599</v>
      </c>
      <c r="J1" s="196" t="s">
        <v>309</v>
      </c>
      <c r="K1" s="196" t="s">
        <v>352</v>
      </c>
      <c r="L1" s="196" t="s">
        <v>375</v>
      </c>
      <c r="M1" s="196" t="s">
        <v>763</v>
      </c>
      <c r="N1" s="196" t="s">
        <v>423</v>
      </c>
      <c r="O1" s="196" t="s">
        <v>472</v>
      </c>
      <c r="P1" s="196" t="s">
        <v>560</v>
      </c>
      <c r="Q1" s="196" t="s">
        <v>584</v>
      </c>
      <c r="R1" s="196" t="s">
        <v>597</v>
      </c>
      <c r="S1" s="196" t="s">
        <v>603</v>
      </c>
      <c r="T1" s="196" t="s">
        <v>388</v>
      </c>
      <c r="U1" s="196" t="s">
        <v>172</v>
      </c>
      <c r="V1" s="196" t="s">
        <v>423</v>
      </c>
      <c r="W1" s="196" t="s">
        <v>742</v>
      </c>
      <c r="X1" s="196" t="s">
        <v>1098</v>
      </c>
      <c r="Y1" s="196" t="s">
        <v>1113</v>
      </c>
    </row>
    <row r="2" spans="1:25">
      <c r="A2" s="153" t="s">
        <v>170</v>
      </c>
      <c r="B2" s="153" t="s">
        <v>2600</v>
      </c>
      <c r="C2" s="153">
        <v>2</v>
      </c>
      <c r="D2">
        <v>1</v>
      </c>
      <c r="E2" s="75" t="s">
        <v>103</v>
      </c>
      <c r="G2" s="196" t="s">
        <v>103</v>
      </c>
      <c r="H2" s="196" t="s">
        <v>212</v>
      </c>
      <c r="L2" s="196"/>
      <c r="M2" s="196" t="s">
        <v>1495</v>
      </c>
      <c r="O2" s="196"/>
      <c r="P2" s="196" t="s">
        <v>521</v>
      </c>
      <c r="Q2" s="196"/>
      <c r="R2" s="196" t="s">
        <v>1380</v>
      </c>
      <c r="U2" s="196" t="s">
        <v>233</v>
      </c>
      <c r="V2" s="196"/>
      <c r="W2" s="196" t="s">
        <v>758</v>
      </c>
      <c r="X2" s="196" t="s">
        <v>1598</v>
      </c>
      <c r="Y2" s="196" t="s">
        <v>1105</v>
      </c>
    </row>
    <row r="3" spans="1:25">
      <c r="A3" s="153" t="s">
        <v>273</v>
      </c>
      <c r="B3" s="153" t="s">
        <v>2601</v>
      </c>
      <c r="C3" s="153">
        <v>3</v>
      </c>
      <c r="D3">
        <v>1</v>
      </c>
      <c r="E3" s="75" t="s">
        <v>597</v>
      </c>
      <c r="G3" s="67"/>
      <c r="H3" s="196" t="s">
        <v>172</v>
      </c>
      <c r="M3" s="134"/>
      <c r="P3" s="196" t="s">
        <v>549</v>
      </c>
      <c r="R3" s="196" t="s">
        <v>1364</v>
      </c>
      <c r="W3" s="196" t="s">
        <v>738</v>
      </c>
      <c r="X3" s="196" t="s">
        <v>1083</v>
      </c>
      <c r="Y3" s="196" t="s">
        <v>1839</v>
      </c>
    </row>
    <row r="4" spans="1:25">
      <c r="A4" s="153" t="s">
        <v>315</v>
      </c>
      <c r="B4" s="153" t="s">
        <v>2602</v>
      </c>
      <c r="C4" s="153">
        <v>4</v>
      </c>
      <c r="E4" s="67"/>
      <c r="G4">
        <v>1</v>
      </c>
      <c r="H4" s="196" t="s">
        <v>233</v>
      </c>
      <c r="I4">
        <v>3</v>
      </c>
      <c r="J4">
        <v>4</v>
      </c>
      <c r="K4">
        <v>5</v>
      </c>
      <c r="L4">
        <v>6</v>
      </c>
      <c r="M4">
        <v>7</v>
      </c>
      <c r="N4">
        <v>8</v>
      </c>
      <c r="O4">
        <v>9</v>
      </c>
      <c r="P4" s="196" t="s">
        <v>532</v>
      </c>
      <c r="W4" s="196" t="s">
        <v>1000</v>
      </c>
      <c r="X4" s="196" t="s">
        <v>1287</v>
      </c>
    </row>
    <row r="5" spans="1:25">
      <c r="A5" s="153" t="s">
        <v>350</v>
      </c>
      <c r="B5" s="153" t="s">
        <v>2603</v>
      </c>
      <c r="C5" s="153">
        <v>5</v>
      </c>
      <c r="W5" s="196" t="s">
        <v>723</v>
      </c>
      <c r="X5" s="196" t="s">
        <v>1619</v>
      </c>
    </row>
    <row r="6" spans="1:25">
      <c r="A6" s="153" t="s">
        <v>2564</v>
      </c>
      <c r="B6" s="153" t="s">
        <v>2604</v>
      </c>
      <c r="C6" s="153">
        <v>6</v>
      </c>
      <c r="G6" s="67"/>
      <c r="H6">
        <v>2</v>
      </c>
      <c r="P6" s="67"/>
      <c r="W6" s="196" t="s">
        <v>850</v>
      </c>
      <c r="X6" s="196" t="s">
        <v>1280</v>
      </c>
      <c r="Y6">
        <v>19</v>
      </c>
    </row>
    <row r="7" spans="1:25">
      <c r="A7" s="153" t="s">
        <v>1126</v>
      </c>
      <c r="B7" s="153" t="s">
        <v>2605</v>
      </c>
      <c r="C7" s="153">
        <v>7</v>
      </c>
      <c r="L7" s="67"/>
      <c r="Q7">
        <v>11</v>
      </c>
      <c r="R7">
        <v>12</v>
      </c>
      <c r="S7">
        <v>13</v>
      </c>
      <c r="T7">
        <v>14</v>
      </c>
      <c r="U7">
        <v>15</v>
      </c>
      <c r="V7">
        <v>16</v>
      </c>
      <c r="W7" s="196" t="s">
        <v>837</v>
      </c>
      <c r="X7" s="196" t="s">
        <v>1636</v>
      </c>
    </row>
    <row r="8" spans="1:25">
      <c r="A8" s="153" t="s">
        <v>429</v>
      </c>
      <c r="B8" s="153" t="s">
        <v>2606</v>
      </c>
      <c r="C8" s="153">
        <v>8</v>
      </c>
      <c r="G8" s="67"/>
      <c r="P8" s="67"/>
      <c r="W8" s="196" t="s">
        <v>1021</v>
      </c>
      <c r="X8" s="196" t="s">
        <v>1076</v>
      </c>
    </row>
    <row r="9" spans="1:25">
      <c r="A9" s="153" t="s">
        <v>478</v>
      </c>
      <c r="B9" s="153" t="s">
        <v>2607</v>
      </c>
      <c r="C9" s="153">
        <v>9</v>
      </c>
      <c r="W9" s="196" t="s">
        <v>1015</v>
      </c>
      <c r="X9" s="196" t="s">
        <v>1283</v>
      </c>
    </row>
    <row r="10" spans="1:25">
      <c r="A10" s="153" t="s">
        <v>525</v>
      </c>
      <c r="B10" s="153" t="s">
        <v>2608</v>
      </c>
      <c r="C10" s="153">
        <v>10</v>
      </c>
      <c r="L10" s="67"/>
      <c r="M10" s="67"/>
      <c r="S10" s="67"/>
      <c r="W10" s="196" t="s">
        <v>1033</v>
      </c>
      <c r="X10" s="196" t="s">
        <v>1596</v>
      </c>
    </row>
    <row r="11" spans="1:25">
      <c r="A11" s="153" t="s">
        <v>583</v>
      </c>
      <c r="B11" s="153" t="s">
        <v>2609</v>
      </c>
      <c r="C11" s="153">
        <v>11</v>
      </c>
      <c r="M11" s="67"/>
      <c r="N11" s="67"/>
      <c r="S11" s="67"/>
      <c r="W11" s="196" t="s">
        <v>1258</v>
      </c>
    </row>
    <row r="12" spans="1:25">
      <c r="A12" s="153" t="s">
        <v>596</v>
      </c>
      <c r="B12" s="153" t="s">
        <v>2610</v>
      </c>
      <c r="C12" s="153">
        <v>12</v>
      </c>
      <c r="N12" s="67"/>
      <c r="S12" s="67"/>
      <c r="X12">
        <v>18</v>
      </c>
    </row>
    <row r="13" spans="1:25">
      <c r="A13" s="153" t="s">
        <v>610</v>
      </c>
      <c r="B13" s="153" t="s">
        <v>2611</v>
      </c>
      <c r="C13" s="153">
        <v>13</v>
      </c>
      <c r="H13" s="67"/>
      <c r="O13" s="67"/>
      <c r="W13">
        <v>17</v>
      </c>
    </row>
    <row r="14" spans="1:25">
      <c r="A14" s="153" t="s">
        <v>642</v>
      </c>
      <c r="B14" s="153" t="s">
        <v>2612</v>
      </c>
      <c r="C14" s="153">
        <v>14</v>
      </c>
      <c r="O14" s="67"/>
      <c r="V14" s="67"/>
    </row>
    <row r="15" spans="1:25">
      <c r="A15" s="153" t="s">
        <v>657</v>
      </c>
      <c r="B15" s="153" t="s">
        <v>2613</v>
      </c>
      <c r="C15" s="153">
        <v>15</v>
      </c>
      <c r="G15" s="67"/>
      <c r="O15" s="67"/>
      <c r="Q15" s="67"/>
      <c r="S15" s="67"/>
      <c r="V15" s="67"/>
      <c r="W15" s="67"/>
    </row>
    <row r="16" spans="1:25">
      <c r="A16" s="153" t="s">
        <v>706</v>
      </c>
      <c r="B16" s="153" t="s">
        <v>2614</v>
      </c>
      <c r="C16" s="153">
        <v>16</v>
      </c>
      <c r="P16" s="67"/>
    </row>
    <row r="17" spans="1:6">
      <c r="A17" s="153" t="s">
        <v>726</v>
      </c>
      <c r="B17" s="153" t="s">
        <v>2615</v>
      </c>
      <c r="C17" s="153">
        <v>17</v>
      </c>
    </row>
    <row r="18" spans="1:6">
      <c r="A18" s="153" t="s">
        <v>1068</v>
      </c>
      <c r="B18" s="153" t="s">
        <v>2616</v>
      </c>
      <c r="C18" s="153">
        <v>18</v>
      </c>
    </row>
    <row r="19" spans="1:6">
      <c r="A19" s="153" t="s">
        <v>1111</v>
      </c>
      <c r="B19" s="153" t="s">
        <v>2617</v>
      </c>
      <c r="C19" s="153">
        <v>19</v>
      </c>
    </row>
    <row r="21" spans="1:6">
      <c r="C21" s="190"/>
    </row>
    <row r="22" spans="1:6">
      <c r="A22" t="s">
        <v>1113</v>
      </c>
      <c r="B22" t="s">
        <v>2618</v>
      </c>
      <c r="C22" s="190"/>
    </row>
    <row r="23" spans="1:6">
      <c r="A23" t="s">
        <v>1105</v>
      </c>
      <c r="B23" t="s">
        <v>2619</v>
      </c>
      <c r="C23" s="190"/>
    </row>
    <row r="24" spans="1:6">
      <c r="A24" t="s">
        <v>1839</v>
      </c>
      <c r="B24" t="s">
        <v>2620</v>
      </c>
      <c r="C24" s="190"/>
      <c r="F24" s="153" t="s">
        <v>144</v>
      </c>
    </row>
    <row r="25" spans="1:6">
      <c r="A25" t="s">
        <v>1098</v>
      </c>
      <c r="B25" t="s">
        <v>2621</v>
      </c>
      <c r="C25" s="190"/>
      <c r="F25" s="153" t="s">
        <v>120</v>
      </c>
    </row>
    <row r="26" spans="1:6">
      <c r="A26" t="s">
        <v>1598</v>
      </c>
      <c r="B26" t="s">
        <v>2622</v>
      </c>
      <c r="C26" s="190"/>
      <c r="F26" s="68"/>
    </row>
    <row r="27" spans="1:6">
      <c r="A27" t="s">
        <v>1083</v>
      </c>
      <c r="B27" t="s">
        <v>2623</v>
      </c>
      <c r="C27" s="190"/>
      <c r="F27" s="68"/>
    </row>
    <row r="28" spans="1:6">
      <c r="A28" t="s">
        <v>1287</v>
      </c>
      <c r="B28" t="s">
        <v>2624</v>
      </c>
      <c r="C28" s="190"/>
      <c r="F28" s="68"/>
    </row>
    <row r="29" spans="1:6">
      <c r="A29" t="s">
        <v>1619</v>
      </c>
      <c r="B29" t="s">
        <v>2625</v>
      </c>
      <c r="C29" s="190"/>
    </row>
    <row r="30" spans="1:6">
      <c r="A30" t="s">
        <v>1280</v>
      </c>
      <c r="B30" t="s">
        <v>2626</v>
      </c>
      <c r="C30" s="190"/>
    </row>
    <row r="31" spans="1:6">
      <c r="A31" t="s">
        <v>1636</v>
      </c>
      <c r="B31" t="s">
        <v>2627</v>
      </c>
      <c r="C31" s="198"/>
    </row>
    <row r="32" spans="1:6">
      <c r="A32" t="s">
        <v>1076</v>
      </c>
      <c r="B32" t="s">
        <v>2628</v>
      </c>
      <c r="C32" s="233" t="s">
        <v>2629</v>
      </c>
      <c r="E32" s="155"/>
    </row>
    <row r="33" spans="1:6">
      <c r="A33" t="s">
        <v>1283</v>
      </c>
      <c r="B33" t="s">
        <v>2630</v>
      </c>
      <c r="C33" s="198"/>
      <c r="E33" s="155"/>
    </row>
    <row r="34" spans="1:6" ht="17.25" customHeight="1">
      <c r="A34" t="s">
        <v>742</v>
      </c>
      <c r="B34" t="s">
        <v>2631</v>
      </c>
      <c r="C34" s="232" t="s">
        <v>1258</v>
      </c>
      <c r="E34" s="155"/>
    </row>
    <row r="35" spans="1:6">
      <c r="A35" t="s">
        <v>758</v>
      </c>
      <c r="B35" t="s">
        <v>2632</v>
      </c>
      <c r="C35" s="198"/>
      <c r="E35" s="155"/>
    </row>
    <row r="36" spans="1:6">
      <c r="A36" t="s">
        <v>738</v>
      </c>
      <c r="B36" t="s">
        <v>2633</v>
      </c>
      <c r="C36" s="198"/>
    </row>
    <row r="37" spans="1:6">
      <c r="A37" t="s">
        <v>1000</v>
      </c>
      <c r="B37" t="s">
        <v>2634</v>
      </c>
      <c r="C37" s="199"/>
    </row>
    <row r="38" spans="1:6">
      <c r="A38" t="s">
        <v>723</v>
      </c>
      <c r="B38" t="s">
        <v>2635</v>
      </c>
      <c r="C38" s="200"/>
    </row>
    <row r="39" spans="1:6">
      <c r="A39" t="s">
        <v>850</v>
      </c>
      <c r="B39" t="s">
        <v>2636</v>
      </c>
      <c r="C39" s="199"/>
      <c r="F39" s="154"/>
    </row>
    <row r="40" spans="1:6">
      <c r="A40" t="s">
        <v>837</v>
      </c>
      <c r="B40" t="s">
        <v>2637</v>
      </c>
      <c r="C40" s="200"/>
      <c r="F40" s="154"/>
    </row>
    <row r="41" spans="1:6">
      <c r="A41" t="s">
        <v>1021</v>
      </c>
      <c r="B41" t="s">
        <v>2638</v>
      </c>
      <c r="C41" s="200"/>
      <c r="F41" s="154"/>
    </row>
    <row r="42" spans="1:6">
      <c r="A42" t="s">
        <v>1015</v>
      </c>
      <c r="B42" t="s">
        <v>2639</v>
      </c>
      <c r="C42" s="200"/>
      <c r="F42" s="154" t="s">
        <v>1083</v>
      </c>
    </row>
    <row r="43" spans="1:6">
      <c r="A43" t="s">
        <v>2640</v>
      </c>
      <c r="B43" t="s">
        <v>2641</v>
      </c>
      <c r="C43" s="199"/>
      <c r="F43" s="154"/>
    </row>
    <row r="44" spans="1:6">
      <c r="A44" t="s">
        <v>172</v>
      </c>
      <c r="B44" t="s">
        <v>2642</v>
      </c>
      <c r="C44" s="199"/>
      <c r="F44" s="154"/>
    </row>
    <row r="45" spans="1:6">
      <c r="A45" t="s">
        <v>233</v>
      </c>
      <c r="B45" t="s">
        <v>2643</v>
      </c>
      <c r="C45" s="200"/>
      <c r="F45" s="154"/>
    </row>
    <row r="46" spans="1:6">
      <c r="A46" t="s">
        <v>388</v>
      </c>
      <c r="B46" t="s">
        <v>2644</v>
      </c>
      <c r="C46" s="200"/>
      <c r="F46" s="154"/>
    </row>
    <row r="47" spans="1:6">
      <c r="A47" t="s">
        <v>603</v>
      </c>
      <c r="B47" t="s">
        <v>2645</v>
      </c>
      <c r="C47" s="201"/>
      <c r="F47" s="154"/>
    </row>
    <row r="48" spans="1:6" ht="24">
      <c r="A48" t="s">
        <v>597</v>
      </c>
      <c r="B48" t="s">
        <v>2646</v>
      </c>
      <c r="C48" s="232" t="s">
        <v>1596</v>
      </c>
      <c r="F48" s="154"/>
    </row>
    <row r="49" spans="1:3">
      <c r="A49" t="s">
        <v>1380</v>
      </c>
      <c r="B49" t="s">
        <v>2647</v>
      </c>
      <c r="C49" s="200"/>
    </row>
    <row r="50" spans="1:3">
      <c r="A50" t="s">
        <v>1364</v>
      </c>
      <c r="B50" t="s">
        <v>2648</v>
      </c>
      <c r="C50" s="200"/>
    </row>
    <row r="51" spans="1:3">
      <c r="A51" t="s">
        <v>577</v>
      </c>
      <c r="B51" t="s">
        <v>2649</v>
      </c>
      <c r="C51" s="200"/>
    </row>
    <row r="52" spans="1:3">
      <c r="A52" t="s">
        <v>560</v>
      </c>
      <c r="B52" t="s">
        <v>2650</v>
      </c>
      <c r="C52" s="199"/>
    </row>
    <row r="53" spans="1:3">
      <c r="A53" t="s">
        <v>521</v>
      </c>
      <c r="B53" t="s">
        <v>2651</v>
      </c>
      <c r="C53" s="200"/>
    </row>
    <row r="54" spans="1:3">
      <c r="A54" t="s">
        <v>549</v>
      </c>
      <c r="B54" t="s">
        <v>2652</v>
      </c>
      <c r="C54" s="200"/>
    </row>
    <row r="55" spans="1:3">
      <c r="A55" t="s">
        <v>532</v>
      </c>
      <c r="B55" t="s">
        <v>2653</v>
      </c>
      <c r="C55" s="200"/>
    </row>
    <row r="56" spans="1:3">
      <c r="A56" t="s">
        <v>472</v>
      </c>
      <c r="B56" t="s">
        <v>2654</v>
      </c>
      <c r="C56" s="200"/>
    </row>
    <row r="57" spans="1:3">
      <c r="A57" t="s">
        <v>423</v>
      </c>
      <c r="B57" t="s">
        <v>2655</v>
      </c>
      <c r="C57" s="200"/>
    </row>
    <row r="58" spans="1:3">
      <c r="A58" t="s">
        <v>763</v>
      </c>
      <c r="B58" t="s">
        <v>2656</v>
      </c>
      <c r="C58" s="232" t="s">
        <v>1639</v>
      </c>
    </row>
    <row r="59" spans="1:3">
      <c r="A59" t="s">
        <v>1495</v>
      </c>
      <c r="B59" t="s">
        <v>2657</v>
      </c>
      <c r="C59" s="200"/>
    </row>
    <row r="60" spans="1:3">
      <c r="A60" t="s">
        <v>375</v>
      </c>
      <c r="B60" t="s">
        <v>2658</v>
      </c>
      <c r="C60" s="200"/>
    </row>
    <row r="61" spans="1:3">
      <c r="A61" t="s">
        <v>344</v>
      </c>
      <c r="B61" t="s">
        <v>2659</v>
      </c>
      <c r="C61" s="200"/>
    </row>
    <row r="62" spans="1:3">
      <c r="A62" t="s">
        <v>309</v>
      </c>
      <c r="B62" t="s">
        <v>2660</v>
      </c>
      <c r="C62" s="200"/>
    </row>
    <row r="63" spans="1:3">
      <c r="A63" t="s">
        <v>267</v>
      </c>
      <c r="B63" t="s">
        <v>2661</v>
      </c>
      <c r="C63" s="200"/>
    </row>
    <row r="64" spans="1:3">
      <c r="A64" t="s">
        <v>163</v>
      </c>
      <c r="B64" t="s">
        <v>2662</v>
      </c>
      <c r="C64" s="200"/>
    </row>
    <row r="65" spans="1:3">
      <c r="A65" t="s">
        <v>212</v>
      </c>
      <c r="B65" t="s">
        <v>2663</v>
      </c>
      <c r="C65" s="201"/>
    </row>
    <row r="66" spans="1:3">
      <c r="A66" t="s">
        <v>103</v>
      </c>
      <c r="B66" t="s">
        <v>2664</v>
      </c>
      <c r="C66" s="201"/>
    </row>
    <row r="67" spans="1:3">
      <c r="A67" s="231"/>
      <c r="C67" s="200"/>
    </row>
    <row r="68" spans="1:3">
      <c r="C68" s="200"/>
    </row>
    <row r="69" spans="1:3">
      <c r="C69" s="185"/>
    </row>
    <row r="70" spans="1:3">
      <c r="C70" s="185"/>
    </row>
    <row r="71" spans="1:3">
      <c r="C71" s="185"/>
    </row>
    <row r="72" spans="1:3">
      <c r="C72" s="185"/>
    </row>
    <row r="73" spans="1:3" ht="16.8">
      <c r="A73" s="151" t="s">
        <v>2488</v>
      </c>
      <c r="C73" s="187"/>
    </row>
    <row r="74" spans="1:3" ht="16.8">
      <c r="A74" s="152" t="s">
        <v>379</v>
      </c>
      <c r="C74" s="185"/>
    </row>
    <row r="75" spans="1:3" ht="16.8">
      <c r="A75" s="152" t="s">
        <v>109</v>
      </c>
      <c r="C75" s="185"/>
    </row>
    <row r="76" spans="1:3" ht="16.8">
      <c r="A76" s="152" t="s">
        <v>336</v>
      </c>
      <c r="C76" s="185"/>
    </row>
    <row r="77" spans="1:3" ht="16.8">
      <c r="A77" s="152" t="s">
        <v>169</v>
      </c>
      <c r="C77" s="185"/>
    </row>
    <row r="78" spans="1:3" ht="16.8">
      <c r="A78" s="152" t="s">
        <v>331</v>
      </c>
    </row>
    <row r="79" spans="1:3" ht="16.8">
      <c r="A79" s="152" t="s">
        <v>326</v>
      </c>
    </row>
    <row r="80" spans="1:3" ht="16.8">
      <c r="A80" s="152" t="s">
        <v>2491</v>
      </c>
    </row>
    <row r="81" spans="1:2">
      <c r="A81" s="153" t="s">
        <v>132</v>
      </c>
    </row>
    <row r="82" spans="1:2" ht="16.8">
      <c r="A82" s="152" t="s">
        <v>173</v>
      </c>
    </row>
    <row r="84" spans="1:2" ht="16.8">
      <c r="A84" s="152" t="s">
        <v>79</v>
      </c>
    </row>
    <row r="85" spans="1:2" ht="16.8">
      <c r="A85" s="152" t="s">
        <v>107</v>
      </c>
    </row>
    <row r="86" spans="1:2" ht="16.8">
      <c r="A86" s="152" t="s">
        <v>130</v>
      </c>
    </row>
    <row r="87" spans="1:2" ht="16.8">
      <c r="A87" s="152" t="s">
        <v>111</v>
      </c>
    </row>
    <row r="88" spans="1:2" ht="16.8">
      <c r="A88" s="16"/>
    </row>
    <row r="89" spans="1:2" ht="16.8">
      <c r="A89" s="152" t="s">
        <v>769</v>
      </c>
    </row>
    <row r="90" spans="1:2" ht="16.8">
      <c r="A90" s="152" t="s">
        <v>641</v>
      </c>
    </row>
    <row r="91" spans="1:2" ht="16.8">
      <c r="A91" s="152" t="s">
        <v>111</v>
      </c>
    </row>
    <row r="94" spans="1:2" ht="16.8">
      <c r="A94" s="16" t="s">
        <v>2665</v>
      </c>
      <c r="B94" t="s">
        <v>2666</v>
      </c>
    </row>
    <row r="95" spans="1:2">
      <c r="A95" t="s">
        <v>112</v>
      </c>
      <c r="B95" t="s">
        <v>113</v>
      </c>
    </row>
    <row r="96" spans="1:2">
      <c r="A96" t="s">
        <v>170</v>
      </c>
      <c r="B96" t="s">
        <v>171</v>
      </c>
    </row>
    <row r="97" spans="1:3" ht="28.8">
      <c r="A97" t="s">
        <v>273</v>
      </c>
      <c r="B97" s="234" t="s">
        <v>274</v>
      </c>
    </row>
    <row r="98" spans="1:3">
      <c r="A98" t="s">
        <v>315</v>
      </c>
      <c r="B98" t="s">
        <v>316</v>
      </c>
    </row>
    <row r="99" spans="1:3">
      <c r="A99" t="s">
        <v>350</v>
      </c>
      <c r="B99" t="s">
        <v>351</v>
      </c>
    </row>
    <row r="100" spans="1:3">
      <c r="A100" t="s">
        <v>2564</v>
      </c>
      <c r="B100" t="s">
        <v>380</v>
      </c>
    </row>
    <row r="101" spans="1:3">
      <c r="A101" t="s">
        <v>1126</v>
      </c>
      <c r="B101" t="s">
        <v>1127</v>
      </c>
    </row>
    <row r="102" spans="1:3">
      <c r="A102" t="s">
        <v>429</v>
      </c>
      <c r="B102" t="s">
        <v>430</v>
      </c>
    </row>
    <row r="103" spans="1:3">
      <c r="A103" t="s">
        <v>478</v>
      </c>
      <c r="B103" t="s">
        <v>479</v>
      </c>
    </row>
    <row r="104" spans="1:3">
      <c r="A104" t="s">
        <v>525</v>
      </c>
      <c r="B104" t="s">
        <v>526</v>
      </c>
    </row>
    <row r="105" spans="1:3">
      <c r="A105" t="s">
        <v>583</v>
      </c>
      <c r="B105" t="s">
        <v>585</v>
      </c>
    </row>
    <row r="106" spans="1:3">
      <c r="A106" t="s">
        <v>596</v>
      </c>
      <c r="B106" t="s">
        <v>113</v>
      </c>
    </row>
    <row r="107" spans="1:3" ht="28.8">
      <c r="A107" t="s">
        <v>610</v>
      </c>
      <c r="B107" s="234" t="s">
        <v>611</v>
      </c>
      <c r="C107" t="s">
        <v>2667</v>
      </c>
    </row>
    <row r="108" spans="1:3">
      <c r="A108" t="s">
        <v>642</v>
      </c>
      <c r="B108" t="s">
        <v>643</v>
      </c>
    </row>
    <row r="109" spans="1:3">
      <c r="A109" t="s">
        <v>657</v>
      </c>
      <c r="B109" t="s">
        <v>171</v>
      </c>
    </row>
    <row r="110" spans="1:3">
      <c r="A110" t="s">
        <v>706</v>
      </c>
      <c r="B110" t="s">
        <v>430</v>
      </c>
    </row>
    <row r="111" spans="1:3" ht="43.2">
      <c r="A111" t="s">
        <v>726</v>
      </c>
      <c r="B111" s="234" t="s">
        <v>2668</v>
      </c>
      <c r="C111" t="s">
        <v>2669</v>
      </c>
    </row>
    <row r="112" spans="1:3" ht="28.8">
      <c r="A112" t="s">
        <v>1068</v>
      </c>
      <c r="B112" s="234" t="s">
        <v>2670</v>
      </c>
      <c r="C112" t="s">
        <v>2671</v>
      </c>
    </row>
    <row r="113" spans="1:3">
      <c r="A113" t="s">
        <v>1111</v>
      </c>
      <c r="B113" t="s">
        <v>1112</v>
      </c>
      <c r="C113" t="s">
        <v>2672</v>
      </c>
    </row>
    <row r="115" spans="1:3">
      <c r="A115" t="s">
        <v>110</v>
      </c>
    </row>
    <row r="118" spans="1:3">
      <c r="A118" s="149"/>
    </row>
    <row r="119" spans="1:3">
      <c r="A119" s="190" t="s">
        <v>603</v>
      </c>
      <c r="B119" s="190"/>
    </row>
    <row r="120" spans="1:3">
      <c r="A120" s="190" t="s">
        <v>309</v>
      </c>
      <c r="B120" s="190"/>
    </row>
    <row r="121" spans="1:3">
      <c r="A121" s="190" t="s">
        <v>597</v>
      </c>
      <c r="B121" s="190"/>
    </row>
    <row r="122" spans="1:3">
      <c r="A122" s="190" t="s">
        <v>1364</v>
      </c>
      <c r="B122" s="190"/>
    </row>
    <row r="123" spans="1:3">
      <c r="A123" s="190" t="s">
        <v>103</v>
      </c>
      <c r="B123" s="190"/>
    </row>
    <row r="124" spans="1:3">
      <c r="A124" s="190" t="s">
        <v>1380</v>
      </c>
      <c r="B124" s="190"/>
    </row>
    <row r="125" spans="1:3">
      <c r="A125" s="190" t="s">
        <v>267</v>
      </c>
      <c r="B125" s="190"/>
    </row>
    <row r="126" spans="1:3">
      <c r="A126" s="190" t="s">
        <v>163</v>
      </c>
      <c r="B126" s="190"/>
    </row>
    <row r="127" spans="1:3">
      <c r="A127" s="190" t="s">
        <v>212</v>
      </c>
      <c r="B127" s="190"/>
    </row>
    <row r="128" spans="1:3">
      <c r="A128" s="190" t="s">
        <v>172</v>
      </c>
      <c r="B128" s="190"/>
    </row>
    <row r="129" spans="1:1">
      <c r="A129" s="198" t="s">
        <v>233</v>
      </c>
    </row>
    <row r="130" spans="1:1">
      <c r="A130" s="198" t="s">
        <v>763</v>
      </c>
    </row>
    <row r="131" spans="1:1">
      <c r="A131" s="198" t="s">
        <v>1495</v>
      </c>
    </row>
    <row r="132" spans="1:1">
      <c r="A132" s="198" t="s">
        <v>1258</v>
      </c>
    </row>
    <row r="133" spans="1:1">
      <c r="A133" s="198" t="s">
        <v>1113</v>
      </c>
    </row>
    <row r="134" spans="1:1">
      <c r="A134" s="198" t="s">
        <v>1839</v>
      </c>
    </row>
    <row r="135" spans="1:1">
      <c r="A135" s="199" t="s">
        <v>1105</v>
      </c>
    </row>
    <row r="136" spans="1:1">
      <c r="A136" s="200" t="s">
        <v>738</v>
      </c>
    </row>
    <row r="137" spans="1:1">
      <c r="A137" s="199" t="s">
        <v>723</v>
      </c>
    </row>
    <row r="138" spans="1:1">
      <c r="A138" s="200" t="s">
        <v>850</v>
      </c>
    </row>
    <row r="139" spans="1:1">
      <c r="A139" s="200" t="s">
        <v>837</v>
      </c>
    </row>
    <row r="140" spans="1:1">
      <c r="A140" s="200" t="s">
        <v>1000</v>
      </c>
    </row>
    <row r="141" spans="1:1">
      <c r="A141" s="199" t="s">
        <v>742</v>
      </c>
    </row>
    <row r="142" spans="1:1">
      <c r="A142" s="199" t="s">
        <v>758</v>
      </c>
    </row>
    <row r="143" spans="1:1">
      <c r="A143" s="200" t="s">
        <v>1021</v>
      </c>
    </row>
    <row r="144" spans="1:1">
      <c r="A144" s="200" t="s">
        <v>1015</v>
      </c>
    </row>
    <row r="145" spans="1:1">
      <c r="A145" s="201" t="s">
        <v>1033</v>
      </c>
    </row>
    <row r="146" spans="1:1">
      <c r="A146" s="200" t="s">
        <v>1596</v>
      </c>
    </row>
    <row r="147" spans="1:1">
      <c r="A147" s="200" t="s">
        <v>1098</v>
      </c>
    </row>
    <row r="148" spans="1:1">
      <c r="A148" s="200" t="s">
        <v>1598</v>
      </c>
    </row>
    <row r="149" spans="1:1">
      <c r="A149" s="200" t="s">
        <v>1083</v>
      </c>
    </row>
    <row r="150" spans="1:1">
      <c r="A150" s="199" t="s">
        <v>1287</v>
      </c>
    </row>
    <row r="151" spans="1:1">
      <c r="A151" s="200" t="s">
        <v>1619</v>
      </c>
    </row>
    <row r="152" spans="1:1">
      <c r="A152" s="200" t="s">
        <v>1283</v>
      </c>
    </row>
    <row r="153" spans="1:1">
      <c r="A153" s="200" t="s">
        <v>1076</v>
      </c>
    </row>
    <row r="154" spans="1:1">
      <c r="A154" s="200" t="s">
        <v>1280</v>
      </c>
    </row>
    <row r="155" spans="1:1">
      <c r="A155" s="200" t="s">
        <v>1636</v>
      </c>
    </row>
    <row r="156" spans="1:1">
      <c r="A156" s="200" t="s">
        <v>1639</v>
      </c>
    </row>
    <row r="157" spans="1:1">
      <c r="A157" s="200" t="s">
        <v>577</v>
      </c>
    </row>
    <row r="158" spans="1:1">
      <c r="A158" s="200" t="s">
        <v>472</v>
      </c>
    </row>
    <row r="159" spans="1:1">
      <c r="A159" s="200" t="s">
        <v>560</v>
      </c>
    </row>
    <row r="160" spans="1:1">
      <c r="A160" s="200" t="s">
        <v>532</v>
      </c>
    </row>
    <row r="161" spans="1:1">
      <c r="A161" s="200" t="s">
        <v>521</v>
      </c>
    </row>
    <row r="162" spans="1:1">
      <c r="A162" s="200" t="s">
        <v>549</v>
      </c>
    </row>
    <row r="163" spans="1:1">
      <c r="A163" s="201" t="s">
        <v>388</v>
      </c>
    </row>
    <row r="164" spans="1:1">
      <c r="A164" s="201" t="s">
        <v>423</v>
      </c>
    </row>
    <row r="165" spans="1:1">
      <c r="A165" s="200" t="s">
        <v>344</v>
      </c>
    </row>
    <row r="166" spans="1:1">
      <c r="A166" s="200" t="s">
        <v>375</v>
      </c>
    </row>
  </sheetData>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pageSetUpPr fitToPage="1"/>
  </sheetPr>
  <dimension ref="A2:AV1809"/>
  <sheetViews>
    <sheetView showGridLines="0" topLeftCell="A202" zoomScale="115" zoomScaleNormal="115" workbookViewId="0">
      <selection activeCell="C13" sqref="C13:C220"/>
    </sheetView>
  </sheetViews>
  <sheetFormatPr baseColWidth="10" defaultColWidth="11.44140625" defaultRowHeight="13.2"/>
  <cols>
    <col min="1" max="1" width="20.77734375" style="265" customWidth="1"/>
    <col min="2" max="2" width="17.44140625" style="110" customWidth="1"/>
    <col min="3" max="3" width="9.44140625" style="107" customWidth="1"/>
    <col min="4" max="4" width="20.21875" style="108" customWidth="1"/>
    <col min="5" max="6" width="25.5546875" style="108" customWidth="1"/>
    <col min="7" max="7" width="19.21875" style="108" customWidth="1"/>
    <col min="8" max="8" width="21.77734375" style="108" customWidth="1"/>
    <col min="9" max="9" width="20.77734375" style="108" customWidth="1"/>
    <col min="10" max="10" width="18" style="108" customWidth="1"/>
    <col min="11" max="11" width="35.21875" style="108" customWidth="1"/>
    <col min="12" max="14" width="21.44140625" style="108" customWidth="1"/>
    <col min="15" max="15" width="23.21875" style="108" customWidth="1"/>
    <col min="16" max="16" width="38.5546875" style="108" customWidth="1"/>
    <col min="17" max="17" width="16" style="108" customWidth="1"/>
    <col min="18" max="18" width="31.77734375" style="108" customWidth="1"/>
    <col min="19" max="19" width="23.5546875" style="108" customWidth="1"/>
    <col min="20" max="20" width="18" style="108" customWidth="1"/>
    <col min="21" max="23" width="18.5546875" style="108" customWidth="1"/>
    <col min="24" max="24" width="16.44140625" style="108" customWidth="1"/>
    <col min="25" max="25" width="17.5546875" style="108" customWidth="1"/>
    <col min="26" max="27" width="21.77734375" style="108" customWidth="1"/>
    <col min="28" max="28" width="18.44140625" style="108" customWidth="1"/>
    <col min="29" max="29" width="20.5546875" style="108" customWidth="1"/>
    <col min="30" max="30" width="18.77734375" style="108" customWidth="1"/>
    <col min="31" max="31" width="14.5546875" style="108" customWidth="1"/>
    <col min="32" max="32" width="7.21875" style="108" customWidth="1"/>
    <col min="33" max="33" width="17.5546875" style="108" customWidth="1"/>
    <col min="34" max="40" width="20.21875" style="108" customWidth="1"/>
    <col min="41" max="41" width="21.77734375" style="107" customWidth="1"/>
    <col min="42" max="42" width="9.77734375" style="107" customWidth="1"/>
    <col min="43" max="43" width="14.44140625" style="107" customWidth="1"/>
    <col min="44" max="44" width="8.5546875" style="107" customWidth="1"/>
    <col min="45" max="45" width="21.77734375" style="107" customWidth="1"/>
    <col min="46" max="46" width="13.77734375" style="107" customWidth="1"/>
    <col min="47" max="47" width="7.77734375" style="107" customWidth="1"/>
    <col min="48" max="48" width="20.77734375" style="109" customWidth="1"/>
    <col min="49" max="16384" width="11.44140625" style="110"/>
  </cols>
  <sheetData>
    <row r="2" spans="1:48" ht="34.5" customHeight="1">
      <c r="C2" s="341"/>
      <c r="D2" s="342"/>
      <c r="E2" s="342"/>
      <c r="F2" s="342"/>
      <c r="G2" s="342"/>
      <c r="H2" s="342"/>
      <c r="I2" s="342"/>
      <c r="J2" s="342"/>
      <c r="K2" s="343"/>
      <c r="L2" s="326" t="s">
        <v>54</v>
      </c>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240"/>
      <c r="AS2" s="326"/>
      <c r="AT2" s="327"/>
      <c r="AU2" s="327"/>
      <c r="AV2" s="328"/>
    </row>
    <row r="3" spans="1:48" ht="34.5" customHeight="1">
      <c r="C3" s="344"/>
      <c r="D3" s="345"/>
      <c r="E3" s="345"/>
      <c r="F3" s="345"/>
      <c r="G3" s="345"/>
      <c r="H3" s="345"/>
      <c r="I3" s="345"/>
      <c r="J3" s="345"/>
      <c r="K3" s="346"/>
      <c r="L3" s="329"/>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251"/>
      <c r="AS3" s="329"/>
      <c r="AT3" s="330"/>
      <c r="AU3" s="330"/>
      <c r="AV3" s="331"/>
    </row>
    <row r="4" spans="1:48" ht="35.25" customHeight="1">
      <c r="C4" s="347"/>
      <c r="D4" s="348"/>
      <c r="E4" s="348"/>
      <c r="F4" s="348"/>
      <c r="G4" s="348"/>
      <c r="H4" s="348"/>
      <c r="I4" s="348"/>
      <c r="J4" s="348"/>
      <c r="K4" s="349"/>
      <c r="L4" s="332"/>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0"/>
      <c r="AP4" s="330"/>
      <c r="AQ4" s="330"/>
      <c r="AR4" s="252"/>
      <c r="AS4" s="332"/>
      <c r="AT4" s="333"/>
      <c r="AU4" s="333"/>
      <c r="AV4" s="334"/>
    </row>
    <row r="5" spans="1:48" s="111" customFormat="1" ht="69.75" customHeight="1">
      <c r="A5" s="266"/>
      <c r="C5" s="323" t="s">
        <v>55</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5"/>
      <c r="AO5" s="355" t="s">
        <v>56</v>
      </c>
      <c r="AP5" s="355"/>
      <c r="AQ5" s="355"/>
      <c r="AR5" s="355"/>
      <c r="AS5" s="355"/>
      <c r="AT5" s="355"/>
      <c r="AU5" s="355"/>
      <c r="AV5" s="356"/>
    </row>
    <row r="6" spans="1:48" s="111" customFormat="1" ht="39" customHeight="1" thickBot="1">
      <c r="A6" s="266"/>
      <c r="C6" s="335" t="s">
        <v>57</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7"/>
      <c r="AE6" s="338" t="s">
        <v>58</v>
      </c>
      <c r="AF6" s="336"/>
      <c r="AG6" s="336"/>
      <c r="AH6" s="336"/>
      <c r="AI6" s="336"/>
      <c r="AJ6" s="336"/>
      <c r="AK6" s="336"/>
      <c r="AL6" s="336"/>
      <c r="AM6" s="336"/>
      <c r="AN6" s="336"/>
      <c r="AO6" s="355"/>
      <c r="AP6" s="355"/>
      <c r="AQ6" s="355"/>
      <c r="AR6" s="355"/>
      <c r="AS6" s="355"/>
      <c r="AT6" s="355"/>
      <c r="AU6" s="355"/>
      <c r="AV6" s="356"/>
    </row>
    <row r="7" spans="1:48" s="112" customFormat="1" ht="44.25" customHeight="1" thickBot="1">
      <c r="A7" s="267"/>
      <c r="C7" s="339" t="s">
        <v>1</v>
      </c>
      <c r="D7" s="340"/>
      <c r="E7" s="340"/>
      <c r="F7" s="340"/>
      <c r="G7" s="340"/>
      <c r="H7" s="340"/>
      <c r="I7" s="340"/>
      <c r="J7" s="340"/>
      <c r="K7" s="340"/>
      <c r="L7" s="353" t="s">
        <v>12</v>
      </c>
      <c r="M7" s="354"/>
      <c r="N7" s="354"/>
      <c r="O7" s="354"/>
      <c r="P7" s="354"/>
      <c r="Q7" s="354"/>
      <c r="R7" s="354"/>
      <c r="S7" s="322"/>
      <c r="T7" s="340" t="s">
        <v>21</v>
      </c>
      <c r="U7" s="340"/>
      <c r="V7" s="321"/>
      <c r="W7" s="322"/>
      <c r="X7" s="340" t="s">
        <v>26</v>
      </c>
      <c r="Y7" s="340"/>
      <c r="Z7" s="340" t="s">
        <v>29</v>
      </c>
      <c r="AA7" s="340"/>
      <c r="AB7" s="340" t="s">
        <v>32</v>
      </c>
      <c r="AC7" s="352"/>
      <c r="AD7" s="352"/>
      <c r="AE7" s="340" t="s">
        <v>36</v>
      </c>
      <c r="AF7" s="340"/>
      <c r="AG7" s="340"/>
      <c r="AH7" s="357" t="s">
        <v>39</v>
      </c>
      <c r="AI7" s="358"/>
      <c r="AJ7" s="358"/>
      <c r="AK7" s="358"/>
      <c r="AL7" s="358"/>
      <c r="AM7" s="358"/>
      <c r="AN7" s="359"/>
      <c r="AO7" s="350" t="s">
        <v>48</v>
      </c>
      <c r="AP7" s="350"/>
      <c r="AQ7" s="350"/>
      <c r="AR7" s="350"/>
      <c r="AS7" s="350"/>
      <c r="AT7" s="350"/>
      <c r="AU7" s="350"/>
      <c r="AV7" s="351"/>
    </row>
    <row r="8" spans="1:48" s="116" customFormat="1" ht="55.2">
      <c r="A8" s="135" t="s">
        <v>59</v>
      </c>
      <c r="B8" s="238"/>
      <c r="C8" s="113" t="s">
        <v>60</v>
      </c>
      <c r="D8" s="114" t="s">
        <v>61</v>
      </c>
      <c r="E8" s="114" t="s">
        <v>62</v>
      </c>
      <c r="F8" s="114" t="s">
        <v>63</v>
      </c>
      <c r="G8" s="136"/>
      <c r="H8" s="114" t="s">
        <v>64</v>
      </c>
      <c r="I8" s="114" t="s">
        <v>65</v>
      </c>
      <c r="J8" s="114" t="s">
        <v>66</v>
      </c>
      <c r="K8" s="114" t="s">
        <v>67</v>
      </c>
      <c r="L8" s="114" t="s">
        <v>68</v>
      </c>
      <c r="M8" s="114" t="s">
        <v>69</v>
      </c>
      <c r="N8" s="114" t="s">
        <v>70</v>
      </c>
      <c r="O8" s="114" t="s">
        <v>71</v>
      </c>
      <c r="P8" s="114" t="s">
        <v>59</v>
      </c>
      <c r="Q8" s="114" t="s">
        <v>72</v>
      </c>
      <c r="R8" s="114" t="s">
        <v>73</v>
      </c>
      <c r="S8" s="114" t="s">
        <v>74</v>
      </c>
      <c r="T8" s="114" t="s">
        <v>75</v>
      </c>
      <c r="U8" s="114" t="s">
        <v>76</v>
      </c>
      <c r="V8" s="253" t="s">
        <v>77</v>
      </c>
      <c r="W8" s="237" t="s">
        <v>78</v>
      </c>
      <c r="X8" s="254" t="s">
        <v>79</v>
      </c>
      <c r="Y8" s="114" t="s">
        <v>80</v>
      </c>
      <c r="Z8" s="114" t="s">
        <v>81</v>
      </c>
      <c r="AA8" s="123" t="s">
        <v>82</v>
      </c>
      <c r="AB8" s="114" t="s">
        <v>83</v>
      </c>
      <c r="AC8" s="114" t="s">
        <v>84</v>
      </c>
      <c r="AD8" s="114" t="s">
        <v>85</v>
      </c>
      <c r="AE8" s="114" t="s">
        <v>86</v>
      </c>
      <c r="AF8" s="136"/>
      <c r="AG8" s="114" t="s">
        <v>87</v>
      </c>
      <c r="AH8" s="114" t="s">
        <v>88</v>
      </c>
      <c r="AI8" s="250" t="s">
        <v>89</v>
      </c>
      <c r="AJ8" s="250" t="s">
        <v>90</v>
      </c>
      <c r="AK8" s="250" t="s">
        <v>91</v>
      </c>
      <c r="AL8" s="250" t="s">
        <v>92</v>
      </c>
      <c r="AM8" s="250" t="s">
        <v>93</v>
      </c>
      <c r="AN8" s="250" t="s">
        <v>94</v>
      </c>
      <c r="AO8" s="115" t="s">
        <v>95</v>
      </c>
      <c r="AP8" s="141" t="s">
        <v>96</v>
      </c>
      <c r="AQ8" s="115" t="s">
        <v>97</v>
      </c>
      <c r="AR8" s="141" t="s">
        <v>98</v>
      </c>
      <c r="AS8" s="115" t="s">
        <v>99</v>
      </c>
      <c r="AT8" s="141" t="s">
        <v>100</v>
      </c>
      <c r="AU8" s="141" t="s">
        <v>101</v>
      </c>
      <c r="AV8" s="239" t="s">
        <v>102</v>
      </c>
    </row>
    <row r="9" spans="1:48" s="79" customFormat="1" ht="35.1" customHeight="1">
      <c r="A9" s="76" t="s">
        <v>103</v>
      </c>
      <c r="B9" s="76" t="s">
        <v>104</v>
      </c>
      <c r="C9" s="262">
        <v>1</v>
      </c>
      <c r="D9" s="76" t="s">
        <v>105</v>
      </c>
      <c r="E9" s="76"/>
      <c r="F9" s="76" t="s">
        <v>106</v>
      </c>
      <c r="G9" s="76" t="s">
        <v>103</v>
      </c>
      <c r="H9" s="76" t="s">
        <v>106</v>
      </c>
      <c r="I9" s="143" t="e">
        <v>#N/A</v>
      </c>
      <c r="J9" s="76" t="s">
        <v>107</v>
      </c>
      <c r="K9" s="77" t="s">
        <v>108</v>
      </c>
      <c r="L9" s="76" t="s">
        <v>109</v>
      </c>
      <c r="M9" s="76" t="s">
        <v>110</v>
      </c>
      <c r="N9" s="76" t="s">
        <v>111</v>
      </c>
      <c r="O9" s="76" t="s">
        <v>112</v>
      </c>
      <c r="P9" s="76" t="s">
        <v>103</v>
      </c>
      <c r="Q9" s="76" t="s">
        <v>113</v>
      </c>
      <c r="R9" s="76" t="s">
        <v>103</v>
      </c>
      <c r="S9" s="144" t="s">
        <v>114</v>
      </c>
      <c r="T9" s="76" t="s">
        <v>115</v>
      </c>
      <c r="U9" s="76" t="s">
        <v>116</v>
      </c>
      <c r="V9" s="76" t="s">
        <v>117</v>
      </c>
      <c r="W9" s="76" t="s">
        <v>118</v>
      </c>
      <c r="X9" s="76" t="s">
        <v>111</v>
      </c>
      <c r="Y9" s="144" t="s">
        <v>119</v>
      </c>
      <c r="Z9" s="142" t="s">
        <v>120</v>
      </c>
      <c r="AA9" s="249" t="s">
        <v>111</v>
      </c>
      <c r="AB9" s="78" t="s">
        <v>121</v>
      </c>
      <c r="AC9" s="140">
        <v>43101</v>
      </c>
      <c r="AD9" s="140" t="s">
        <v>122</v>
      </c>
      <c r="AE9" s="76" t="s">
        <v>118</v>
      </c>
      <c r="AF9" s="76" t="s">
        <v>111</v>
      </c>
      <c r="AG9" s="76"/>
      <c r="AH9" s="76" t="s">
        <v>123</v>
      </c>
      <c r="AI9" s="76" t="s">
        <v>111</v>
      </c>
      <c r="AJ9" s="76" t="s">
        <v>111</v>
      </c>
      <c r="AK9" s="76" t="s">
        <v>111</v>
      </c>
      <c r="AL9" s="76" t="s">
        <v>111</v>
      </c>
      <c r="AM9" s="76" t="s">
        <v>111</v>
      </c>
      <c r="AN9" s="76" t="s">
        <v>111</v>
      </c>
      <c r="AO9" s="76" t="s">
        <v>124</v>
      </c>
      <c r="AP9" s="76">
        <v>2</v>
      </c>
      <c r="AQ9" s="76" t="s">
        <v>125</v>
      </c>
      <c r="AR9" s="76">
        <v>2</v>
      </c>
      <c r="AS9" s="76" t="s">
        <v>125</v>
      </c>
      <c r="AT9" s="76">
        <v>2</v>
      </c>
      <c r="AU9" s="76">
        <v>2</v>
      </c>
      <c r="AV9" s="76" t="s">
        <v>126</v>
      </c>
    </row>
    <row r="10" spans="1:48" s="79" customFormat="1" ht="35.1" customHeight="1">
      <c r="A10" s="143" t="s">
        <v>103</v>
      </c>
      <c r="B10" s="255" t="s">
        <v>104</v>
      </c>
      <c r="C10" s="255">
        <f>C9+1</f>
        <v>2</v>
      </c>
      <c r="D10" s="143" t="s">
        <v>105</v>
      </c>
      <c r="E10" s="143" t="s">
        <v>127</v>
      </c>
      <c r="F10" s="143"/>
      <c r="G10" s="143" t="s">
        <v>128</v>
      </c>
      <c r="H10" s="143" t="s">
        <v>127</v>
      </c>
      <c r="I10" s="143" t="s">
        <v>129</v>
      </c>
      <c r="J10" s="143" t="s">
        <v>130</v>
      </c>
      <c r="K10" s="143" t="s">
        <v>131</v>
      </c>
      <c r="L10" s="143" t="s">
        <v>132</v>
      </c>
      <c r="M10" s="143" t="s">
        <v>110</v>
      </c>
      <c r="N10" s="143" t="s">
        <v>111</v>
      </c>
      <c r="O10" s="143" t="s">
        <v>112</v>
      </c>
      <c r="P10" s="143" t="s">
        <v>103</v>
      </c>
      <c r="Q10" s="143" t="s">
        <v>113</v>
      </c>
      <c r="R10" s="143" t="s">
        <v>103</v>
      </c>
      <c r="S10" s="143" t="s">
        <v>133</v>
      </c>
      <c r="T10" s="143" t="s">
        <v>115</v>
      </c>
      <c r="U10" s="143" t="s">
        <v>116</v>
      </c>
      <c r="V10" s="143" t="s">
        <v>117</v>
      </c>
      <c r="W10" s="143" t="s">
        <v>118</v>
      </c>
      <c r="X10" s="143" t="s">
        <v>134</v>
      </c>
      <c r="Y10" s="143" t="s">
        <v>135</v>
      </c>
      <c r="Z10" s="143" t="s">
        <v>120</v>
      </c>
      <c r="AA10" s="143" t="s">
        <v>111</v>
      </c>
      <c r="AB10" s="256" t="s">
        <v>136</v>
      </c>
      <c r="AC10" s="257">
        <v>43101</v>
      </c>
      <c r="AD10" s="256" t="s">
        <v>122</v>
      </c>
      <c r="AE10" s="257" t="s">
        <v>118</v>
      </c>
      <c r="AF10" s="257" t="s">
        <v>111</v>
      </c>
      <c r="AG10" s="257"/>
      <c r="AH10" s="256" t="s">
        <v>123</v>
      </c>
      <c r="AI10" s="256" t="s">
        <v>111</v>
      </c>
      <c r="AJ10" s="256" t="s">
        <v>111</v>
      </c>
      <c r="AK10" s="256" t="s">
        <v>111</v>
      </c>
      <c r="AL10" s="256" t="s">
        <v>111</v>
      </c>
      <c r="AM10" s="256" t="s">
        <v>111</v>
      </c>
      <c r="AN10" s="256" t="s">
        <v>111</v>
      </c>
      <c r="AO10" s="258" t="s">
        <v>124</v>
      </c>
      <c r="AP10" s="259">
        <v>2</v>
      </c>
      <c r="AQ10" s="258" t="s">
        <v>137</v>
      </c>
      <c r="AR10" s="260">
        <v>1</v>
      </c>
      <c r="AS10" s="255" t="s">
        <v>137</v>
      </c>
      <c r="AT10" s="255">
        <v>1</v>
      </c>
      <c r="AU10" s="255">
        <v>1</v>
      </c>
      <c r="AV10" s="261" t="s">
        <v>138</v>
      </c>
    </row>
    <row r="11" spans="1:48" s="79" customFormat="1" ht="35.1" customHeight="1">
      <c r="A11" s="143" t="s">
        <v>103</v>
      </c>
      <c r="B11" s="255" t="s">
        <v>104</v>
      </c>
      <c r="C11" s="255">
        <f t="shared" ref="C11:C74" si="0">C10+1</f>
        <v>3</v>
      </c>
      <c r="D11" s="143" t="s">
        <v>105</v>
      </c>
      <c r="E11" s="143" t="s">
        <v>139</v>
      </c>
      <c r="F11" s="143"/>
      <c r="G11" s="143" t="s">
        <v>140</v>
      </c>
      <c r="H11" s="143" t="s">
        <v>139</v>
      </c>
      <c r="I11" s="143" t="s">
        <v>141</v>
      </c>
      <c r="J11" s="143" t="s">
        <v>130</v>
      </c>
      <c r="K11" s="143" t="s">
        <v>142</v>
      </c>
      <c r="L11" s="143" t="s">
        <v>132</v>
      </c>
      <c r="M11" s="143" t="s">
        <v>110</v>
      </c>
      <c r="N11" s="143" t="s">
        <v>111</v>
      </c>
      <c r="O11" s="143" t="s">
        <v>112</v>
      </c>
      <c r="P11" s="143" t="s">
        <v>103</v>
      </c>
      <c r="Q11" s="143" t="s">
        <v>113</v>
      </c>
      <c r="R11" s="143" t="s">
        <v>103</v>
      </c>
      <c r="S11" s="143" t="s">
        <v>114</v>
      </c>
      <c r="T11" s="143" t="s">
        <v>115</v>
      </c>
      <c r="U11" s="143" t="s">
        <v>116</v>
      </c>
      <c r="V11" s="143" t="s">
        <v>117</v>
      </c>
      <c r="W11" s="143" t="s">
        <v>118</v>
      </c>
      <c r="X11" s="143" t="s">
        <v>134</v>
      </c>
      <c r="Y11" s="143" t="s">
        <v>143</v>
      </c>
      <c r="Z11" s="143" t="s">
        <v>144</v>
      </c>
      <c r="AA11" s="143" t="s">
        <v>145</v>
      </c>
      <c r="AB11" s="256" t="s">
        <v>121</v>
      </c>
      <c r="AC11" s="257">
        <v>43101</v>
      </c>
      <c r="AD11" s="256" t="s">
        <v>122</v>
      </c>
      <c r="AE11" s="257" t="s">
        <v>146</v>
      </c>
      <c r="AF11" s="257" t="s">
        <v>147</v>
      </c>
      <c r="AG11" s="257" t="s">
        <v>148</v>
      </c>
      <c r="AH11" s="256" t="s">
        <v>123</v>
      </c>
      <c r="AI11" s="256" t="s">
        <v>111</v>
      </c>
      <c r="AJ11" s="256" t="s">
        <v>111</v>
      </c>
      <c r="AK11" s="256" t="s">
        <v>111</v>
      </c>
      <c r="AL11" s="256" t="s">
        <v>111</v>
      </c>
      <c r="AM11" s="256" t="s">
        <v>111</v>
      </c>
      <c r="AN11" s="256" t="s">
        <v>111</v>
      </c>
      <c r="AO11" s="258" t="s">
        <v>124</v>
      </c>
      <c r="AP11" s="259">
        <v>2</v>
      </c>
      <c r="AQ11" s="258" t="s">
        <v>149</v>
      </c>
      <c r="AR11" s="260">
        <v>3</v>
      </c>
      <c r="AS11" s="255" t="s">
        <v>125</v>
      </c>
      <c r="AT11" s="255">
        <v>2</v>
      </c>
      <c r="AU11" s="255">
        <v>2</v>
      </c>
      <c r="AV11" s="261" t="s">
        <v>126</v>
      </c>
    </row>
    <row r="12" spans="1:48" s="79" customFormat="1" ht="35.1" customHeight="1">
      <c r="A12" s="143" t="s">
        <v>103</v>
      </c>
      <c r="B12" s="255" t="s">
        <v>104</v>
      </c>
      <c r="C12" s="255">
        <f t="shared" si="0"/>
        <v>4</v>
      </c>
      <c r="D12" s="143" t="s">
        <v>105</v>
      </c>
      <c r="E12" s="143"/>
      <c r="F12" s="143" t="s">
        <v>150</v>
      </c>
      <c r="G12" s="143" t="s">
        <v>103</v>
      </c>
      <c r="H12" s="143" t="s">
        <v>150</v>
      </c>
      <c r="I12" s="143" t="e">
        <v>#N/A</v>
      </c>
      <c r="J12" s="143" t="s">
        <v>130</v>
      </c>
      <c r="K12" s="143" t="s">
        <v>151</v>
      </c>
      <c r="L12" s="143" t="s">
        <v>132</v>
      </c>
      <c r="M12" s="143" t="s">
        <v>110</v>
      </c>
      <c r="N12" s="143" t="s">
        <v>111</v>
      </c>
      <c r="O12" s="143" t="s">
        <v>112</v>
      </c>
      <c r="P12" s="143" t="s">
        <v>103</v>
      </c>
      <c r="Q12" s="143" t="s">
        <v>113</v>
      </c>
      <c r="R12" s="143" t="s">
        <v>103</v>
      </c>
      <c r="S12" s="143" t="s">
        <v>114</v>
      </c>
      <c r="T12" s="143" t="s">
        <v>115</v>
      </c>
      <c r="U12" s="143" t="s">
        <v>116</v>
      </c>
      <c r="V12" s="143" t="s">
        <v>117</v>
      </c>
      <c r="W12" s="143" t="s">
        <v>118</v>
      </c>
      <c r="X12" s="143" t="s">
        <v>134</v>
      </c>
      <c r="Y12" s="143" t="s">
        <v>143</v>
      </c>
      <c r="Z12" s="143" t="s">
        <v>120</v>
      </c>
      <c r="AA12" s="143" t="s">
        <v>111</v>
      </c>
      <c r="AB12" s="256" t="s">
        <v>152</v>
      </c>
      <c r="AC12" s="257">
        <v>43101</v>
      </c>
      <c r="AD12" s="256" t="s">
        <v>122</v>
      </c>
      <c r="AE12" s="257" t="s">
        <v>146</v>
      </c>
      <c r="AF12" s="257" t="s">
        <v>147</v>
      </c>
      <c r="AG12" s="257" t="s">
        <v>148</v>
      </c>
      <c r="AH12" s="256" t="s">
        <v>153</v>
      </c>
      <c r="AI12" s="256" t="s">
        <v>154</v>
      </c>
      <c r="AJ12" s="256" t="s">
        <v>155</v>
      </c>
      <c r="AK12" s="256" t="s">
        <v>155</v>
      </c>
      <c r="AL12" s="256" t="s">
        <v>156</v>
      </c>
      <c r="AM12" s="256">
        <v>42146</v>
      </c>
      <c r="AN12" s="256" t="s">
        <v>157</v>
      </c>
      <c r="AO12" s="258" t="s">
        <v>158</v>
      </c>
      <c r="AP12" s="259">
        <v>3</v>
      </c>
      <c r="AQ12" s="258" t="s">
        <v>149</v>
      </c>
      <c r="AR12" s="260">
        <v>3</v>
      </c>
      <c r="AS12" s="255" t="s">
        <v>137</v>
      </c>
      <c r="AT12" s="255">
        <v>1</v>
      </c>
      <c r="AU12" s="255">
        <v>2</v>
      </c>
      <c r="AV12" s="261" t="s">
        <v>126</v>
      </c>
    </row>
    <row r="13" spans="1:48" s="79" customFormat="1" ht="35.1" customHeight="1">
      <c r="A13" s="143" t="s">
        <v>103</v>
      </c>
      <c r="B13" s="255" t="s">
        <v>104</v>
      </c>
      <c r="C13" s="255">
        <f t="shared" si="0"/>
        <v>5</v>
      </c>
      <c r="D13" s="143" t="s">
        <v>105</v>
      </c>
      <c r="E13" s="143" t="s">
        <v>159</v>
      </c>
      <c r="F13" s="143"/>
      <c r="G13" s="143" t="s">
        <v>160</v>
      </c>
      <c r="H13" s="143" t="s">
        <v>159</v>
      </c>
      <c r="I13" s="143" t="s">
        <v>161</v>
      </c>
      <c r="J13" s="143" t="s">
        <v>130</v>
      </c>
      <c r="K13" s="143" t="s">
        <v>162</v>
      </c>
      <c r="L13" s="143" t="s">
        <v>132</v>
      </c>
      <c r="M13" s="143" t="s">
        <v>110</v>
      </c>
      <c r="N13" s="143" t="s">
        <v>111</v>
      </c>
      <c r="O13" s="143" t="s">
        <v>112</v>
      </c>
      <c r="P13" s="143" t="s">
        <v>103</v>
      </c>
      <c r="Q13" s="143" t="s">
        <v>113</v>
      </c>
      <c r="R13" s="143" t="s">
        <v>103</v>
      </c>
      <c r="S13" s="143" t="s">
        <v>114</v>
      </c>
      <c r="T13" s="143" t="s">
        <v>115</v>
      </c>
      <c r="U13" s="143" t="s">
        <v>116</v>
      </c>
      <c r="V13" s="143" t="s">
        <v>117</v>
      </c>
      <c r="W13" s="143" t="s">
        <v>118</v>
      </c>
      <c r="X13" s="143" t="s">
        <v>134</v>
      </c>
      <c r="Y13" s="143" t="s">
        <v>135</v>
      </c>
      <c r="Z13" s="143" t="s">
        <v>120</v>
      </c>
      <c r="AA13" s="143" t="s">
        <v>111</v>
      </c>
      <c r="AB13" s="256" t="s">
        <v>152</v>
      </c>
      <c r="AC13" s="257">
        <v>43101</v>
      </c>
      <c r="AD13" s="256" t="s">
        <v>122</v>
      </c>
      <c r="AE13" s="257" t="s">
        <v>146</v>
      </c>
      <c r="AF13" s="257" t="s">
        <v>147</v>
      </c>
      <c r="AG13" s="257" t="s">
        <v>148</v>
      </c>
      <c r="AH13" s="256" t="s">
        <v>123</v>
      </c>
      <c r="AI13" s="256" t="s">
        <v>111</v>
      </c>
      <c r="AJ13" s="256" t="s">
        <v>111</v>
      </c>
      <c r="AK13" s="256" t="s">
        <v>111</v>
      </c>
      <c r="AL13" s="256" t="s">
        <v>111</v>
      </c>
      <c r="AM13" s="256" t="s">
        <v>111</v>
      </c>
      <c r="AN13" s="256" t="s">
        <v>111</v>
      </c>
      <c r="AO13" s="258" t="s">
        <v>124</v>
      </c>
      <c r="AP13" s="259">
        <v>2</v>
      </c>
      <c r="AQ13" s="258" t="s">
        <v>137</v>
      </c>
      <c r="AR13" s="260">
        <v>1</v>
      </c>
      <c r="AS13" s="255" t="s">
        <v>137</v>
      </c>
      <c r="AT13" s="255">
        <v>1</v>
      </c>
      <c r="AU13" s="255">
        <v>1</v>
      </c>
      <c r="AV13" s="261" t="s">
        <v>138</v>
      </c>
    </row>
    <row r="14" spans="1:48" s="79" customFormat="1" ht="35.1" customHeight="1">
      <c r="A14" s="143" t="s">
        <v>163</v>
      </c>
      <c r="B14" s="255" t="s">
        <v>164</v>
      </c>
      <c r="C14" s="255">
        <f t="shared" si="0"/>
        <v>6</v>
      </c>
      <c r="D14" s="143" t="s">
        <v>105</v>
      </c>
      <c r="E14" s="143" t="s">
        <v>165</v>
      </c>
      <c r="F14" s="143"/>
      <c r="G14" s="143" t="s">
        <v>166</v>
      </c>
      <c r="H14" s="143" t="s">
        <v>165</v>
      </c>
      <c r="I14" s="143" t="s">
        <v>167</v>
      </c>
      <c r="J14" s="143" t="s">
        <v>79</v>
      </c>
      <c r="K14" s="143" t="s">
        <v>168</v>
      </c>
      <c r="L14" s="143" t="s">
        <v>169</v>
      </c>
      <c r="M14" s="143" t="s">
        <v>110</v>
      </c>
      <c r="N14" s="143" t="s">
        <v>111</v>
      </c>
      <c r="O14" s="143" t="s">
        <v>170</v>
      </c>
      <c r="P14" s="143" t="s">
        <v>163</v>
      </c>
      <c r="Q14" s="143" t="s">
        <v>171</v>
      </c>
      <c r="R14" s="143" t="s">
        <v>172</v>
      </c>
      <c r="S14" s="143" t="s">
        <v>173</v>
      </c>
      <c r="T14" s="143" t="s">
        <v>174</v>
      </c>
      <c r="U14" s="143" t="s">
        <v>116</v>
      </c>
      <c r="V14" s="143" t="s">
        <v>117</v>
      </c>
      <c r="W14" s="143" t="s">
        <v>118</v>
      </c>
      <c r="X14" s="143" t="s">
        <v>175</v>
      </c>
      <c r="Y14" s="143" t="s">
        <v>173</v>
      </c>
      <c r="Z14" s="143" t="s">
        <v>120</v>
      </c>
      <c r="AA14" s="143" t="s">
        <v>173</v>
      </c>
      <c r="AB14" s="256" t="s">
        <v>152</v>
      </c>
      <c r="AC14" s="257">
        <v>42004</v>
      </c>
      <c r="AD14" s="256">
        <v>43769</v>
      </c>
      <c r="AE14" s="257" t="s">
        <v>118</v>
      </c>
      <c r="AF14" s="257" t="s">
        <v>111</v>
      </c>
      <c r="AG14" s="257"/>
      <c r="AH14" s="256" t="s">
        <v>176</v>
      </c>
      <c r="AI14" s="256" t="s">
        <v>111</v>
      </c>
      <c r="AJ14" s="256" t="s">
        <v>111</v>
      </c>
      <c r="AK14" s="256" t="s">
        <v>111</v>
      </c>
      <c r="AL14" s="256" t="s">
        <v>111</v>
      </c>
      <c r="AM14" s="256" t="s">
        <v>111</v>
      </c>
      <c r="AN14" s="256" t="s">
        <v>111</v>
      </c>
      <c r="AO14" s="258" t="s">
        <v>124</v>
      </c>
      <c r="AP14" s="259">
        <v>2</v>
      </c>
      <c r="AQ14" s="258" t="s">
        <v>137</v>
      </c>
      <c r="AR14" s="260">
        <v>1</v>
      </c>
      <c r="AS14" s="255" t="s">
        <v>137</v>
      </c>
      <c r="AT14" s="255">
        <v>1</v>
      </c>
      <c r="AU14" s="255">
        <v>1</v>
      </c>
      <c r="AV14" s="261" t="s">
        <v>138</v>
      </c>
    </row>
    <row r="15" spans="1:48" s="79" customFormat="1" ht="35.1" customHeight="1">
      <c r="A15" s="143" t="s">
        <v>163</v>
      </c>
      <c r="B15" s="255" t="s">
        <v>164</v>
      </c>
      <c r="C15" s="255">
        <f t="shared" si="0"/>
        <v>7</v>
      </c>
      <c r="D15" s="143" t="s">
        <v>105</v>
      </c>
      <c r="E15" s="143" t="s">
        <v>177</v>
      </c>
      <c r="F15" s="143"/>
      <c r="G15" s="143" t="s">
        <v>178</v>
      </c>
      <c r="H15" s="143" t="s">
        <v>177</v>
      </c>
      <c r="I15" s="143" t="s">
        <v>179</v>
      </c>
      <c r="J15" s="143" t="s">
        <v>130</v>
      </c>
      <c r="K15" s="143" t="s">
        <v>180</v>
      </c>
      <c r="L15" s="143" t="s">
        <v>169</v>
      </c>
      <c r="M15" s="143" t="s">
        <v>110</v>
      </c>
      <c r="N15" s="143" t="s">
        <v>111</v>
      </c>
      <c r="O15" s="143" t="s">
        <v>170</v>
      </c>
      <c r="P15" s="143" t="s">
        <v>163</v>
      </c>
      <c r="Q15" s="143" t="s">
        <v>171</v>
      </c>
      <c r="R15" s="143" t="s">
        <v>172</v>
      </c>
      <c r="S15" s="143" t="s">
        <v>181</v>
      </c>
      <c r="T15" s="143" t="s">
        <v>174</v>
      </c>
      <c r="U15" s="143" t="s">
        <v>116</v>
      </c>
      <c r="V15" s="143" t="s">
        <v>117</v>
      </c>
      <c r="W15" s="143" t="s">
        <v>118</v>
      </c>
      <c r="X15" s="143" t="s">
        <v>175</v>
      </c>
      <c r="Y15" s="143" t="s">
        <v>182</v>
      </c>
      <c r="Z15" s="143" t="s">
        <v>120</v>
      </c>
      <c r="AA15" s="143" t="s">
        <v>173</v>
      </c>
      <c r="AB15" s="256" t="s">
        <v>152</v>
      </c>
      <c r="AC15" s="257">
        <v>41790</v>
      </c>
      <c r="AD15" s="256" t="s">
        <v>183</v>
      </c>
      <c r="AE15" s="257" t="s">
        <v>118</v>
      </c>
      <c r="AF15" s="257" t="s">
        <v>111</v>
      </c>
      <c r="AG15" s="257"/>
      <c r="AH15" s="256" t="s">
        <v>176</v>
      </c>
      <c r="AI15" s="256" t="s">
        <v>111</v>
      </c>
      <c r="AJ15" s="256" t="s">
        <v>111</v>
      </c>
      <c r="AK15" s="256" t="s">
        <v>111</v>
      </c>
      <c r="AL15" s="256" t="s">
        <v>111</v>
      </c>
      <c r="AM15" s="256" t="s">
        <v>111</v>
      </c>
      <c r="AN15" s="256" t="s">
        <v>111</v>
      </c>
      <c r="AO15" s="258" t="s">
        <v>124</v>
      </c>
      <c r="AP15" s="259">
        <v>2</v>
      </c>
      <c r="AQ15" s="258" t="s">
        <v>137</v>
      </c>
      <c r="AR15" s="260">
        <v>1</v>
      </c>
      <c r="AS15" s="255" t="s">
        <v>137</v>
      </c>
      <c r="AT15" s="255">
        <v>1</v>
      </c>
      <c r="AU15" s="255">
        <v>1</v>
      </c>
      <c r="AV15" s="261" t="s">
        <v>138</v>
      </c>
    </row>
    <row r="16" spans="1:48" s="79" customFormat="1" ht="35.1" customHeight="1">
      <c r="A16" s="143" t="s">
        <v>163</v>
      </c>
      <c r="B16" s="255" t="s">
        <v>164</v>
      </c>
      <c r="C16" s="255">
        <f t="shared" si="0"/>
        <v>8</v>
      </c>
      <c r="D16" s="143" t="s">
        <v>105</v>
      </c>
      <c r="E16" s="143" t="s">
        <v>184</v>
      </c>
      <c r="F16" s="143"/>
      <c r="G16" s="143" t="s">
        <v>185</v>
      </c>
      <c r="H16" s="143" t="s">
        <v>184</v>
      </c>
      <c r="I16" s="143" t="s">
        <v>186</v>
      </c>
      <c r="J16" s="143" t="s">
        <v>130</v>
      </c>
      <c r="K16" s="143" t="s">
        <v>187</v>
      </c>
      <c r="L16" s="143" t="s">
        <v>169</v>
      </c>
      <c r="M16" s="143" t="s">
        <v>110</v>
      </c>
      <c r="N16" s="143" t="s">
        <v>111</v>
      </c>
      <c r="O16" s="143" t="s">
        <v>170</v>
      </c>
      <c r="P16" s="143" t="s">
        <v>163</v>
      </c>
      <c r="Q16" s="143" t="s">
        <v>171</v>
      </c>
      <c r="R16" s="143" t="s">
        <v>172</v>
      </c>
      <c r="S16" s="143" t="s">
        <v>181</v>
      </c>
      <c r="T16" s="143" t="s">
        <v>174</v>
      </c>
      <c r="U16" s="143" t="s">
        <v>116</v>
      </c>
      <c r="V16" s="143" t="s">
        <v>117</v>
      </c>
      <c r="W16" s="143" t="s">
        <v>118</v>
      </c>
      <c r="X16" s="143" t="s">
        <v>175</v>
      </c>
      <c r="Y16" s="143" t="s">
        <v>188</v>
      </c>
      <c r="Z16" s="143" t="s">
        <v>120</v>
      </c>
      <c r="AA16" s="143" t="s">
        <v>173</v>
      </c>
      <c r="AB16" s="256" t="s">
        <v>152</v>
      </c>
      <c r="AC16" s="257">
        <v>41790</v>
      </c>
      <c r="AD16" s="256" t="s">
        <v>183</v>
      </c>
      <c r="AE16" s="257" t="s">
        <v>118</v>
      </c>
      <c r="AF16" s="257" t="s">
        <v>111</v>
      </c>
      <c r="AG16" s="257"/>
      <c r="AH16" s="256" t="s">
        <v>176</v>
      </c>
      <c r="AI16" s="256" t="s">
        <v>111</v>
      </c>
      <c r="AJ16" s="256" t="s">
        <v>111</v>
      </c>
      <c r="AK16" s="256" t="s">
        <v>111</v>
      </c>
      <c r="AL16" s="256" t="s">
        <v>111</v>
      </c>
      <c r="AM16" s="256" t="s">
        <v>111</v>
      </c>
      <c r="AN16" s="256" t="s">
        <v>111</v>
      </c>
      <c r="AO16" s="258" t="s">
        <v>124</v>
      </c>
      <c r="AP16" s="259">
        <v>2</v>
      </c>
      <c r="AQ16" s="258" t="s">
        <v>137</v>
      </c>
      <c r="AR16" s="260">
        <v>1</v>
      </c>
      <c r="AS16" s="255" t="s">
        <v>137</v>
      </c>
      <c r="AT16" s="255">
        <v>1</v>
      </c>
      <c r="AU16" s="255">
        <v>1</v>
      </c>
      <c r="AV16" s="261" t="s">
        <v>138</v>
      </c>
    </row>
    <row r="17" spans="1:48" s="79" customFormat="1" ht="35.1" customHeight="1">
      <c r="A17" s="143" t="s">
        <v>172</v>
      </c>
      <c r="B17" s="255" t="s">
        <v>189</v>
      </c>
      <c r="C17" s="255">
        <f t="shared" si="0"/>
        <v>9</v>
      </c>
      <c r="D17" s="143" t="s">
        <v>105</v>
      </c>
      <c r="E17" s="143" t="s">
        <v>190</v>
      </c>
      <c r="F17" s="143"/>
      <c r="G17" s="143" t="s">
        <v>191</v>
      </c>
      <c r="H17" s="143" t="s">
        <v>190</v>
      </c>
      <c r="I17" s="143" t="s">
        <v>192</v>
      </c>
      <c r="J17" s="143" t="s">
        <v>107</v>
      </c>
      <c r="K17" s="143" t="s">
        <v>193</v>
      </c>
      <c r="L17" s="143" t="s">
        <v>194</v>
      </c>
      <c r="M17" s="143" t="s">
        <v>110</v>
      </c>
      <c r="N17" s="143" t="s">
        <v>111</v>
      </c>
      <c r="O17" s="143" t="s">
        <v>170</v>
      </c>
      <c r="P17" s="143" t="s">
        <v>172</v>
      </c>
      <c r="Q17" s="143" t="s">
        <v>171</v>
      </c>
      <c r="R17" s="143" t="s">
        <v>172</v>
      </c>
      <c r="S17" s="143" t="s">
        <v>181</v>
      </c>
      <c r="T17" s="143" t="s">
        <v>195</v>
      </c>
      <c r="U17" s="143" t="s">
        <v>196</v>
      </c>
      <c r="V17" s="143" t="s">
        <v>117</v>
      </c>
      <c r="W17" s="143" t="s">
        <v>118</v>
      </c>
      <c r="X17" s="143" t="s">
        <v>173</v>
      </c>
      <c r="Y17" s="143" t="s">
        <v>197</v>
      </c>
      <c r="Z17" s="143" t="s">
        <v>144</v>
      </c>
      <c r="AA17" s="143" t="s">
        <v>197</v>
      </c>
      <c r="AB17" s="256" t="s">
        <v>152</v>
      </c>
      <c r="AC17" s="257">
        <v>41639</v>
      </c>
      <c r="AD17" s="256" t="s">
        <v>183</v>
      </c>
      <c r="AE17" s="257" t="s">
        <v>118</v>
      </c>
      <c r="AF17" s="257" t="s">
        <v>111</v>
      </c>
      <c r="AG17" s="257"/>
      <c r="AH17" s="256" t="s">
        <v>176</v>
      </c>
      <c r="AI17" s="256" t="s">
        <v>111</v>
      </c>
      <c r="AJ17" s="256" t="s">
        <v>111</v>
      </c>
      <c r="AK17" s="256" t="s">
        <v>111</v>
      </c>
      <c r="AL17" s="256" t="s">
        <v>111</v>
      </c>
      <c r="AM17" s="256" t="s">
        <v>111</v>
      </c>
      <c r="AN17" s="256" t="s">
        <v>111</v>
      </c>
      <c r="AO17" s="258" t="s">
        <v>124</v>
      </c>
      <c r="AP17" s="259">
        <v>2</v>
      </c>
      <c r="AQ17" s="258" t="s">
        <v>137</v>
      </c>
      <c r="AR17" s="260">
        <v>1</v>
      </c>
      <c r="AS17" s="255" t="s">
        <v>137</v>
      </c>
      <c r="AT17" s="255">
        <v>1</v>
      </c>
      <c r="AU17" s="255">
        <v>1</v>
      </c>
      <c r="AV17" s="261" t="s">
        <v>138</v>
      </c>
    </row>
    <row r="18" spans="1:48" s="79" customFormat="1" ht="35.1" customHeight="1">
      <c r="A18" s="143" t="s">
        <v>172</v>
      </c>
      <c r="B18" s="255" t="s">
        <v>189</v>
      </c>
      <c r="C18" s="255">
        <f t="shared" si="0"/>
        <v>10</v>
      </c>
      <c r="D18" s="143" t="s">
        <v>105</v>
      </c>
      <c r="E18" s="143" t="s">
        <v>198</v>
      </c>
      <c r="F18" s="143"/>
      <c r="G18" s="143" t="s">
        <v>199</v>
      </c>
      <c r="H18" s="143" t="s">
        <v>198</v>
      </c>
      <c r="I18" s="143" t="s">
        <v>200</v>
      </c>
      <c r="J18" s="143" t="s">
        <v>107</v>
      </c>
      <c r="K18" s="143" t="s">
        <v>193</v>
      </c>
      <c r="L18" s="143" t="s">
        <v>194</v>
      </c>
      <c r="M18" s="143" t="s">
        <v>110</v>
      </c>
      <c r="N18" s="143" t="s">
        <v>111</v>
      </c>
      <c r="O18" s="143" t="s">
        <v>170</v>
      </c>
      <c r="P18" s="143" t="s">
        <v>172</v>
      </c>
      <c r="Q18" s="143" t="s">
        <v>171</v>
      </c>
      <c r="R18" s="143" t="s">
        <v>172</v>
      </c>
      <c r="S18" s="143" t="s">
        <v>201</v>
      </c>
      <c r="T18" s="143" t="s">
        <v>202</v>
      </c>
      <c r="U18" s="143" t="s">
        <v>196</v>
      </c>
      <c r="V18" s="143" t="s">
        <v>117</v>
      </c>
      <c r="W18" s="143" t="s">
        <v>118</v>
      </c>
      <c r="X18" s="143" t="s">
        <v>173</v>
      </c>
      <c r="Y18" s="143" t="s">
        <v>203</v>
      </c>
      <c r="Z18" s="143" t="s">
        <v>144</v>
      </c>
      <c r="AA18" s="143" t="s">
        <v>203</v>
      </c>
      <c r="AB18" s="256" t="s">
        <v>152</v>
      </c>
      <c r="AC18" s="257">
        <v>40909</v>
      </c>
      <c r="AD18" s="256" t="s">
        <v>183</v>
      </c>
      <c r="AE18" s="257" t="s">
        <v>118</v>
      </c>
      <c r="AF18" s="257" t="s">
        <v>111</v>
      </c>
      <c r="AG18" s="257"/>
      <c r="AH18" s="256" t="s">
        <v>176</v>
      </c>
      <c r="AI18" s="256" t="s">
        <v>111</v>
      </c>
      <c r="AJ18" s="256" t="s">
        <v>111</v>
      </c>
      <c r="AK18" s="256" t="s">
        <v>111</v>
      </c>
      <c r="AL18" s="256" t="s">
        <v>111</v>
      </c>
      <c r="AM18" s="256" t="s">
        <v>111</v>
      </c>
      <c r="AN18" s="256" t="s">
        <v>111</v>
      </c>
      <c r="AO18" s="258" t="s">
        <v>124</v>
      </c>
      <c r="AP18" s="259">
        <v>2</v>
      </c>
      <c r="AQ18" s="258" t="s">
        <v>125</v>
      </c>
      <c r="AR18" s="260">
        <v>2</v>
      </c>
      <c r="AS18" s="255" t="s">
        <v>125</v>
      </c>
      <c r="AT18" s="255">
        <v>2</v>
      </c>
      <c r="AU18" s="255">
        <v>2</v>
      </c>
      <c r="AV18" s="261" t="s">
        <v>126</v>
      </c>
    </row>
    <row r="19" spans="1:48" s="79" customFormat="1" ht="35.1" customHeight="1">
      <c r="A19" s="143" t="s">
        <v>172</v>
      </c>
      <c r="B19" s="255" t="s">
        <v>189</v>
      </c>
      <c r="C19" s="255">
        <f t="shared" si="0"/>
        <v>11</v>
      </c>
      <c r="D19" s="143" t="s">
        <v>105</v>
      </c>
      <c r="E19" s="143" t="s">
        <v>204</v>
      </c>
      <c r="F19" s="143"/>
      <c r="G19" s="143" t="s">
        <v>205</v>
      </c>
      <c r="H19" s="143" t="s">
        <v>204</v>
      </c>
      <c r="I19" s="143" t="s">
        <v>206</v>
      </c>
      <c r="J19" s="143" t="s">
        <v>107</v>
      </c>
      <c r="K19" s="143" t="s">
        <v>193</v>
      </c>
      <c r="L19" s="143" t="s">
        <v>194</v>
      </c>
      <c r="M19" s="143" t="s">
        <v>110</v>
      </c>
      <c r="N19" s="143" t="s">
        <v>111</v>
      </c>
      <c r="O19" s="143" t="s">
        <v>170</v>
      </c>
      <c r="P19" s="143" t="s">
        <v>172</v>
      </c>
      <c r="Q19" s="143" t="s">
        <v>171</v>
      </c>
      <c r="R19" s="143" t="s">
        <v>172</v>
      </c>
      <c r="S19" s="143" t="s">
        <v>201</v>
      </c>
      <c r="T19" s="143" t="s">
        <v>174</v>
      </c>
      <c r="U19" s="143" t="s">
        <v>196</v>
      </c>
      <c r="V19" s="143" t="s">
        <v>117</v>
      </c>
      <c r="W19" s="143" t="s">
        <v>118</v>
      </c>
      <c r="X19" s="143" t="s">
        <v>173</v>
      </c>
      <c r="Y19" s="143" t="s">
        <v>207</v>
      </c>
      <c r="Z19" s="143" t="s">
        <v>144</v>
      </c>
      <c r="AA19" s="143" t="s">
        <v>207</v>
      </c>
      <c r="AB19" s="256" t="s">
        <v>152</v>
      </c>
      <c r="AC19" s="257">
        <v>41670</v>
      </c>
      <c r="AD19" s="256" t="s">
        <v>183</v>
      </c>
      <c r="AE19" s="257" t="s">
        <v>118</v>
      </c>
      <c r="AF19" s="257" t="s">
        <v>111</v>
      </c>
      <c r="AG19" s="257"/>
      <c r="AH19" s="256" t="s">
        <v>176</v>
      </c>
      <c r="AI19" s="256" t="s">
        <v>111</v>
      </c>
      <c r="AJ19" s="256" t="s">
        <v>111</v>
      </c>
      <c r="AK19" s="256" t="s">
        <v>111</v>
      </c>
      <c r="AL19" s="256" t="s">
        <v>111</v>
      </c>
      <c r="AM19" s="256" t="s">
        <v>111</v>
      </c>
      <c r="AN19" s="256" t="s">
        <v>111</v>
      </c>
      <c r="AO19" s="258" t="s">
        <v>208</v>
      </c>
      <c r="AP19" s="259">
        <v>1</v>
      </c>
      <c r="AQ19" s="258" t="s">
        <v>125</v>
      </c>
      <c r="AR19" s="260">
        <v>2</v>
      </c>
      <c r="AS19" s="255" t="s">
        <v>125</v>
      </c>
      <c r="AT19" s="255">
        <v>2</v>
      </c>
      <c r="AU19" s="255">
        <v>2</v>
      </c>
      <c r="AV19" s="261" t="s">
        <v>126</v>
      </c>
    </row>
    <row r="20" spans="1:48" s="79" customFormat="1" ht="35.1" customHeight="1">
      <c r="A20" s="143" t="s">
        <v>172</v>
      </c>
      <c r="B20" s="255" t="s">
        <v>189</v>
      </c>
      <c r="C20" s="255">
        <f t="shared" si="0"/>
        <v>12</v>
      </c>
      <c r="D20" s="143" t="s">
        <v>105</v>
      </c>
      <c r="E20" s="143" t="s">
        <v>209</v>
      </c>
      <c r="F20" s="143"/>
      <c r="G20" s="143" t="s">
        <v>210</v>
      </c>
      <c r="H20" s="143" t="s">
        <v>209</v>
      </c>
      <c r="I20" s="143" t="s">
        <v>211</v>
      </c>
      <c r="J20" s="143" t="s">
        <v>107</v>
      </c>
      <c r="K20" s="143" t="s">
        <v>193</v>
      </c>
      <c r="L20" s="143" t="s">
        <v>194</v>
      </c>
      <c r="M20" s="143" t="s">
        <v>110</v>
      </c>
      <c r="N20" s="143" t="s">
        <v>111</v>
      </c>
      <c r="O20" s="143" t="s">
        <v>170</v>
      </c>
      <c r="P20" s="143" t="s">
        <v>172</v>
      </c>
      <c r="Q20" s="143" t="s">
        <v>171</v>
      </c>
      <c r="R20" s="143" t="s">
        <v>172</v>
      </c>
      <c r="S20" s="143" t="s">
        <v>201</v>
      </c>
      <c r="T20" s="143" t="s">
        <v>174</v>
      </c>
      <c r="U20" s="143" t="s">
        <v>196</v>
      </c>
      <c r="V20" s="143" t="s">
        <v>117</v>
      </c>
      <c r="W20" s="143" t="s">
        <v>118</v>
      </c>
      <c r="X20" s="143" t="s">
        <v>173</v>
      </c>
      <c r="Y20" s="143" t="s">
        <v>207</v>
      </c>
      <c r="Z20" s="143" t="s">
        <v>144</v>
      </c>
      <c r="AA20" s="143" t="s">
        <v>207</v>
      </c>
      <c r="AB20" s="256" t="s">
        <v>152</v>
      </c>
      <c r="AC20" s="257">
        <v>41305</v>
      </c>
      <c r="AD20" s="256" t="s">
        <v>183</v>
      </c>
      <c r="AE20" s="257" t="s">
        <v>118</v>
      </c>
      <c r="AF20" s="257" t="s">
        <v>111</v>
      </c>
      <c r="AG20" s="257"/>
      <c r="AH20" s="256" t="s">
        <v>176</v>
      </c>
      <c r="AI20" s="256" t="s">
        <v>111</v>
      </c>
      <c r="AJ20" s="256" t="s">
        <v>111</v>
      </c>
      <c r="AK20" s="256" t="s">
        <v>111</v>
      </c>
      <c r="AL20" s="256" t="s">
        <v>111</v>
      </c>
      <c r="AM20" s="256" t="s">
        <v>111</v>
      </c>
      <c r="AN20" s="256" t="s">
        <v>111</v>
      </c>
      <c r="AO20" s="258" t="s">
        <v>208</v>
      </c>
      <c r="AP20" s="259">
        <v>1</v>
      </c>
      <c r="AQ20" s="258" t="s">
        <v>125</v>
      </c>
      <c r="AR20" s="260">
        <v>2</v>
      </c>
      <c r="AS20" s="255" t="s">
        <v>125</v>
      </c>
      <c r="AT20" s="255">
        <v>2</v>
      </c>
      <c r="AU20" s="255">
        <v>2</v>
      </c>
      <c r="AV20" s="261" t="s">
        <v>126</v>
      </c>
    </row>
    <row r="21" spans="1:48" s="79" customFormat="1" ht="35.1" customHeight="1">
      <c r="A21" s="143" t="s">
        <v>212</v>
      </c>
      <c r="B21" s="255" t="s">
        <v>213</v>
      </c>
      <c r="C21" s="255">
        <f t="shared" si="0"/>
        <v>13</v>
      </c>
      <c r="D21" s="143" t="s">
        <v>105</v>
      </c>
      <c r="E21" s="143"/>
      <c r="F21" s="143" t="s">
        <v>214</v>
      </c>
      <c r="G21" s="143" t="s">
        <v>212</v>
      </c>
      <c r="H21" s="143" t="s">
        <v>214</v>
      </c>
      <c r="I21" s="143" t="e">
        <v>#N/A</v>
      </c>
      <c r="J21" s="143" t="s">
        <v>107</v>
      </c>
      <c r="K21" s="143" t="s">
        <v>215</v>
      </c>
      <c r="L21" s="143" t="s">
        <v>169</v>
      </c>
      <c r="M21" s="143" t="s">
        <v>110</v>
      </c>
      <c r="N21" s="143" t="s">
        <v>111</v>
      </c>
      <c r="O21" s="143" t="s">
        <v>170</v>
      </c>
      <c r="P21" s="143" t="s">
        <v>212</v>
      </c>
      <c r="Q21" s="143" t="s">
        <v>171</v>
      </c>
      <c r="R21" s="143" t="s">
        <v>212</v>
      </c>
      <c r="S21" s="143" t="s">
        <v>181</v>
      </c>
      <c r="T21" s="143" t="s">
        <v>216</v>
      </c>
      <c r="U21" s="143" t="s">
        <v>196</v>
      </c>
      <c r="V21" s="143" t="s">
        <v>117</v>
      </c>
      <c r="W21" s="143" t="s">
        <v>118</v>
      </c>
      <c r="X21" s="143" t="s">
        <v>217</v>
      </c>
      <c r="Y21" s="143" t="s">
        <v>218</v>
      </c>
      <c r="Z21" s="143" t="s">
        <v>120</v>
      </c>
      <c r="AA21" s="143" t="s">
        <v>111</v>
      </c>
      <c r="AB21" s="256" t="s">
        <v>219</v>
      </c>
      <c r="AC21" s="257">
        <v>44286</v>
      </c>
      <c r="AD21" s="256" t="s">
        <v>183</v>
      </c>
      <c r="AE21" s="257" t="s">
        <v>118</v>
      </c>
      <c r="AF21" s="257" t="s">
        <v>111</v>
      </c>
      <c r="AG21" s="257"/>
      <c r="AH21" s="256" t="s">
        <v>176</v>
      </c>
      <c r="AI21" s="256" t="s">
        <v>111</v>
      </c>
      <c r="AJ21" s="256" t="s">
        <v>111</v>
      </c>
      <c r="AK21" s="256" t="s">
        <v>111</v>
      </c>
      <c r="AL21" s="256" t="s">
        <v>111</v>
      </c>
      <c r="AM21" s="256" t="s">
        <v>111</v>
      </c>
      <c r="AN21" s="256" t="s">
        <v>111</v>
      </c>
      <c r="AO21" s="258" t="s">
        <v>124</v>
      </c>
      <c r="AP21" s="259">
        <v>2</v>
      </c>
      <c r="AQ21" s="258" t="s">
        <v>137</v>
      </c>
      <c r="AR21" s="260">
        <v>1</v>
      </c>
      <c r="AS21" s="255" t="s">
        <v>137</v>
      </c>
      <c r="AT21" s="255">
        <v>1</v>
      </c>
      <c r="AU21" s="255">
        <v>1</v>
      </c>
      <c r="AV21" s="261" t="s">
        <v>138</v>
      </c>
    </row>
    <row r="22" spans="1:48" s="79" customFormat="1" ht="35.1" customHeight="1">
      <c r="A22" s="143" t="s">
        <v>212</v>
      </c>
      <c r="B22" s="255" t="s">
        <v>213</v>
      </c>
      <c r="C22" s="255">
        <f t="shared" si="0"/>
        <v>14</v>
      </c>
      <c r="D22" s="143" t="s">
        <v>105</v>
      </c>
      <c r="E22" s="143" t="s">
        <v>220</v>
      </c>
      <c r="F22" s="143"/>
      <c r="G22" s="143" t="s">
        <v>221</v>
      </c>
      <c r="H22" s="143" t="s">
        <v>220</v>
      </c>
      <c r="I22" s="143" t="s">
        <v>222</v>
      </c>
      <c r="J22" s="143" t="s">
        <v>130</v>
      </c>
      <c r="K22" s="143" t="s">
        <v>223</v>
      </c>
      <c r="L22" s="143" t="s">
        <v>194</v>
      </c>
      <c r="M22" s="143" t="s">
        <v>110</v>
      </c>
      <c r="N22" s="143" t="s">
        <v>111</v>
      </c>
      <c r="O22" s="143" t="s">
        <v>170</v>
      </c>
      <c r="P22" s="143" t="s">
        <v>212</v>
      </c>
      <c r="Q22" s="143" t="s">
        <v>171</v>
      </c>
      <c r="R22" s="143" t="s">
        <v>212</v>
      </c>
      <c r="S22" s="143" t="s">
        <v>181</v>
      </c>
      <c r="T22" s="143" t="s">
        <v>224</v>
      </c>
      <c r="U22" s="143" t="s">
        <v>196</v>
      </c>
      <c r="V22" s="143" t="s">
        <v>117</v>
      </c>
      <c r="W22" s="143" t="s">
        <v>118</v>
      </c>
      <c r="X22" s="143" t="s">
        <v>217</v>
      </c>
      <c r="Y22" s="143" t="s">
        <v>225</v>
      </c>
      <c r="Z22" s="143" t="s">
        <v>120</v>
      </c>
      <c r="AA22" s="143" t="s">
        <v>111</v>
      </c>
      <c r="AB22" s="256" t="s">
        <v>226</v>
      </c>
      <c r="AC22" s="257">
        <v>42401</v>
      </c>
      <c r="AD22" s="256" t="s">
        <v>183</v>
      </c>
      <c r="AE22" s="257" t="s">
        <v>118</v>
      </c>
      <c r="AF22" s="257" t="s">
        <v>111</v>
      </c>
      <c r="AG22" s="257"/>
      <c r="AH22" s="256" t="s">
        <v>176</v>
      </c>
      <c r="AI22" s="256" t="s">
        <v>111</v>
      </c>
      <c r="AJ22" s="256" t="s">
        <v>111</v>
      </c>
      <c r="AK22" s="256" t="s">
        <v>111</v>
      </c>
      <c r="AL22" s="256" t="s">
        <v>111</v>
      </c>
      <c r="AM22" s="256" t="s">
        <v>111</v>
      </c>
      <c r="AN22" s="256" t="s">
        <v>111</v>
      </c>
      <c r="AO22" s="258" t="s">
        <v>124</v>
      </c>
      <c r="AP22" s="259">
        <v>2</v>
      </c>
      <c r="AQ22" s="258" t="s">
        <v>137</v>
      </c>
      <c r="AR22" s="260">
        <v>1</v>
      </c>
      <c r="AS22" s="255" t="s">
        <v>137</v>
      </c>
      <c r="AT22" s="255">
        <v>1</v>
      </c>
      <c r="AU22" s="255">
        <v>1</v>
      </c>
      <c r="AV22" s="261" t="s">
        <v>138</v>
      </c>
    </row>
    <row r="23" spans="1:48" s="79" customFormat="1" ht="35.1" customHeight="1">
      <c r="A23" s="143" t="s">
        <v>212</v>
      </c>
      <c r="B23" s="255" t="s">
        <v>213</v>
      </c>
      <c r="C23" s="255">
        <f t="shared" si="0"/>
        <v>15</v>
      </c>
      <c r="D23" s="143" t="s">
        <v>105</v>
      </c>
      <c r="E23" s="143"/>
      <c r="F23" s="143" t="s">
        <v>227</v>
      </c>
      <c r="G23" s="143" t="s">
        <v>212</v>
      </c>
      <c r="H23" s="143" t="s">
        <v>227</v>
      </c>
      <c r="I23" s="143" t="e">
        <v>#N/A</v>
      </c>
      <c r="J23" s="143" t="s">
        <v>130</v>
      </c>
      <c r="K23" s="143" t="s">
        <v>228</v>
      </c>
      <c r="L23" s="143" t="s">
        <v>169</v>
      </c>
      <c r="M23" s="143" t="s">
        <v>110</v>
      </c>
      <c r="N23" s="143" t="s">
        <v>111</v>
      </c>
      <c r="O23" s="143" t="s">
        <v>170</v>
      </c>
      <c r="P23" s="143" t="s">
        <v>212</v>
      </c>
      <c r="Q23" s="143" t="s">
        <v>171</v>
      </c>
      <c r="R23" s="143" t="s">
        <v>212</v>
      </c>
      <c r="S23" s="143" t="s">
        <v>181</v>
      </c>
      <c r="T23" s="143" t="s">
        <v>224</v>
      </c>
      <c r="U23" s="143" t="s">
        <v>196</v>
      </c>
      <c r="V23" s="143" t="s">
        <v>117</v>
      </c>
      <c r="W23" s="143" t="s">
        <v>118</v>
      </c>
      <c r="X23" s="143" t="s">
        <v>217</v>
      </c>
      <c r="Y23" s="143" t="s">
        <v>229</v>
      </c>
      <c r="Z23" s="143" t="s">
        <v>120</v>
      </c>
      <c r="AA23" s="143" t="s">
        <v>111</v>
      </c>
      <c r="AB23" s="256" t="s">
        <v>152</v>
      </c>
      <c r="AC23" s="257">
        <v>42887</v>
      </c>
      <c r="AD23" s="256" t="s">
        <v>183</v>
      </c>
      <c r="AE23" s="257" t="s">
        <v>118</v>
      </c>
      <c r="AF23" s="257" t="s">
        <v>111</v>
      </c>
      <c r="AG23" s="257"/>
      <c r="AH23" s="256" t="s">
        <v>176</v>
      </c>
      <c r="AI23" s="256" t="s">
        <v>111</v>
      </c>
      <c r="AJ23" s="256" t="s">
        <v>111</v>
      </c>
      <c r="AK23" s="256" t="s">
        <v>111</v>
      </c>
      <c r="AL23" s="256" t="s">
        <v>111</v>
      </c>
      <c r="AM23" s="256" t="s">
        <v>111</v>
      </c>
      <c r="AN23" s="256" t="s">
        <v>111</v>
      </c>
      <c r="AO23" s="258" t="s">
        <v>124</v>
      </c>
      <c r="AP23" s="259">
        <v>2</v>
      </c>
      <c r="AQ23" s="258" t="s">
        <v>137</v>
      </c>
      <c r="AR23" s="260">
        <v>1</v>
      </c>
      <c r="AS23" s="255" t="s">
        <v>137</v>
      </c>
      <c r="AT23" s="255">
        <v>1</v>
      </c>
      <c r="AU23" s="255">
        <v>1</v>
      </c>
      <c r="AV23" s="261" t="s">
        <v>138</v>
      </c>
    </row>
    <row r="24" spans="1:48" s="79" customFormat="1" ht="35.1" customHeight="1">
      <c r="A24" s="143" t="s">
        <v>212</v>
      </c>
      <c r="B24" s="255" t="s">
        <v>213</v>
      </c>
      <c r="C24" s="255">
        <f t="shared" si="0"/>
        <v>16</v>
      </c>
      <c r="D24" s="143" t="s">
        <v>105</v>
      </c>
      <c r="E24" s="143"/>
      <c r="F24" s="143" t="s">
        <v>230</v>
      </c>
      <c r="G24" s="143" t="s">
        <v>212</v>
      </c>
      <c r="H24" s="143" t="s">
        <v>230</v>
      </c>
      <c r="I24" s="143" t="e">
        <v>#N/A</v>
      </c>
      <c r="J24" s="143" t="s">
        <v>130</v>
      </c>
      <c r="K24" s="143" t="s">
        <v>231</v>
      </c>
      <c r="L24" s="143" t="s">
        <v>169</v>
      </c>
      <c r="M24" s="143" t="s">
        <v>110</v>
      </c>
      <c r="N24" s="143" t="s">
        <v>111</v>
      </c>
      <c r="O24" s="143" t="s">
        <v>170</v>
      </c>
      <c r="P24" s="143" t="s">
        <v>212</v>
      </c>
      <c r="Q24" s="143" t="s">
        <v>171</v>
      </c>
      <c r="R24" s="143" t="s">
        <v>212</v>
      </c>
      <c r="S24" s="143" t="s">
        <v>181</v>
      </c>
      <c r="T24" s="143" t="s">
        <v>224</v>
      </c>
      <c r="U24" s="143" t="s">
        <v>196</v>
      </c>
      <c r="V24" s="143" t="s">
        <v>117</v>
      </c>
      <c r="W24" s="143" t="s">
        <v>118</v>
      </c>
      <c r="X24" s="143" t="s">
        <v>217</v>
      </c>
      <c r="Y24" s="143" t="s">
        <v>232</v>
      </c>
      <c r="Z24" s="143" t="s">
        <v>120</v>
      </c>
      <c r="AA24" s="143" t="s">
        <v>111</v>
      </c>
      <c r="AB24" s="256" t="s">
        <v>152</v>
      </c>
      <c r="AC24" s="257">
        <v>40848</v>
      </c>
      <c r="AD24" s="256" t="s">
        <v>183</v>
      </c>
      <c r="AE24" s="257" t="s">
        <v>118</v>
      </c>
      <c r="AF24" s="257" t="s">
        <v>111</v>
      </c>
      <c r="AG24" s="257"/>
      <c r="AH24" s="256" t="s">
        <v>176</v>
      </c>
      <c r="AI24" s="256" t="s">
        <v>111</v>
      </c>
      <c r="AJ24" s="256" t="s">
        <v>111</v>
      </c>
      <c r="AK24" s="256" t="s">
        <v>111</v>
      </c>
      <c r="AL24" s="256" t="s">
        <v>111</v>
      </c>
      <c r="AM24" s="256" t="s">
        <v>111</v>
      </c>
      <c r="AN24" s="256" t="s">
        <v>111</v>
      </c>
      <c r="AO24" s="258" t="s">
        <v>124</v>
      </c>
      <c r="AP24" s="259">
        <v>2</v>
      </c>
      <c r="AQ24" s="258" t="s">
        <v>137</v>
      </c>
      <c r="AR24" s="260">
        <v>1</v>
      </c>
      <c r="AS24" s="255" t="s">
        <v>137</v>
      </c>
      <c r="AT24" s="255">
        <v>1</v>
      </c>
      <c r="AU24" s="255">
        <v>1</v>
      </c>
      <c r="AV24" s="261" t="s">
        <v>138</v>
      </c>
    </row>
    <row r="25" spans="1:48" s="79" customFormat="1" ht="35.1" customHeight="1">
      <c r="A25" s="143" t="s">
        <v>233</v>
      </c>
      <c r="B25" s="255" t="s">
        <v>234</v>
      </c>
      <c r="C25" s="255">
        <f t="shared" si="0"/>
        <v>17</v>
      </c>
      <c r="D25" s="143" t="s">
        <v>105</v>
      </c>
      <c r="E25" s="143" t="s">
        <v>235</v>
      </c>
      <c r="F25" s="143"/>
      <c r="G25" s="143" t="s">
        <v>236</v>
      </c>
      <c r="H25" s="143" t="s">
        <v>235</v>
      </c>
      <c r="I25" s="143" t="s">
        <v>237</v>
      </c>
      <c r="J25" s="143" t="s">
        <v>107</v>
      </c>
      <c r="K25" s="143" t="s">
        <v>238</v>
      </c>
      <c r="L25" s="143" t="s">
        <v>194</v>
      </c>
      <c r="M25" s="143" t="s">
        <v>110</v>
      </c>
      <c r="N25" s="143" t="s">
        <v>111</v>
      </c>
      <c r="O25" s="143" t="s">
        <v>170</v>
      </c>
      <c r="P25" s="143" t="s">
        <v>233</v>
      </c>
      <c r="Q25" s="143" t="s">
        <v>171</v>
      </c>
      <c r="R25" s="143" t="s">
        <v>233</v>
      </c>
      <c r="S25" s="143" t="s">
        <v>181</v>
      </c>
      <c r="T25" s="143" t="s">
        <v>239</v>
      </c>
      <c r="U25" s="143" t="s">
        <v>196</v>
      </c>
      <c r="V25" s="143" t="s">
        <v>117</v>
      </c>
      <c r="W25" s="143" t="s">
        <v>118</v>
      </c>
      <c r="X25" s="143" t="s">
        <v>240</v>
      </c>
      <c r="Y25" s="143" t="s">
        <v>241</v>
      </c>
      <c r="Z25" s="143" t="s">
        <v>144</v>
      </c>
      <c r="AA25" s="143" t="s">
        <v>242</v>
      </c>
      <c r="AB25" s="256" t="s">
        <v>152</v>
      </c>
      <c r="AC25" s="257">
        <v>43535</v>
      </c>
      <c r="AD25" s="256" t="s">
        <v>183</v>
      </c>
      <c r="AE25" s="257" t="s">
        <v>146</v>
      </c>
      <c r="AF25" s="257" t="s">
        <v>147</v>
      </c>
      <c r="AG25" s="257" t="s">
        <v>243</v>
      </c>
      <c r="AH25" s="256" t="s">
        <v>176</v>
      </c>
      <c r="AI25" s="256" t="s">
        <v>111</v>
      </c>
      <c r="AJ25" s="256" t="s">
        <v>111</v>
      </c>
      <c r="AK25" s="256" t="s">
        <v>111</v>
      </c>
      <c r="AL25" s="256" t="s">
        <v>111</v>
      </c>
      <c r="AM25" s="256" t="s">
        <v>111</v>
      </c>
      <c r="AN25" s="256" t="s">
        <v>111</v>
      </c>
      <c r="AO25" s="258" t="s">
        <v>124</v>
      </c>
      <c r="AP25" s="259">
        <v>2</v>
      </c>
      <c r="AQ25" s="258" t="s">
        <v>137</v>
      </c>
      <c r="AR25" s="260">
        <v>1</v>
      </c>
      <c r="AS25" s="255" t="s">
        <v>137</v>
      </c>
      <c r="AT25" s="255">
        <v>1</v>
      </c>
      <c r="AU25" s="255">
        <v>1</v>
      </c>
      <c r="AV25" s="261" t="s">
        <v>138</v>
      </c>
    </row>
    <row r="26" spans="1:48" s="79" customFormat="1" ht="35.1" customHeight="1">
      <c r="A26" s="143" t="s">
        <v>233</v>
      </c>
      <c r="B26" s="255" t="s">
        <v>234</v>
      </c>
      <c r="C26" s="255">
        <f t="shared" si="0"/>
        <v>18</v>
      </c>
      <c r="D26" s="143" t="s">
        <v>105</v>
      </c>
      <c r="E26" s="143" t="s">
        <v>244</v>
      </c>
      <c r="F26" s="143"/>
      <c r="G26" s="143" t="s">
        <v>245</v>
      </c>
      <c r="H26" s="143" t="s">
        <v>244</v>
      </c>
      <c r="I26" s="143" t="s">
        <v>246</v>
      </c>
      <c r="J26" s="143" t="s">
        <v>130</v>
      </c>
      <c r="K26" s="143" t="s">
        <v>247</v>
      </c>
      <c r="L26" s="143" t="s">
        <v>194</v>
      </c>
      <c r="M26" s="143" t="s">
        <v>110</v>
      </c>
      <c r="N26" s="143" t="s">
        <v>111</v>
      </c>
      <c r="O26" s="143" t="s">
        <v>170</v>
      </c>
      <c r="P26" s="143" t="s">
        <v>233</v>
      </c>
      <c r="Q26" s="143" t="s">
        <v>171</v>
      </c>
      <c r="R26" s="143" t="s">
        <v>233</v>
      </c>
      <c r="S26" s="143" t="s">
        <v>181</v>
      </c>
      <c r="T26" s="143" t="s">
        <v>248</v>
      </c>
      <c r="U26" s="143" t="s">
        <v>196</v>
      </c>
      <c r="V26" s="143" t="s">
        <v>117</v>
      </c>
      <c r="W26" s="143" t="s">
        <v>118</v>
      </c>
      <c r="X26" s="143" t="s">
        <v>240</v>
      </c>
      <c r="Y26" s="143" t="s">
        <v>249</v>
      </c>
      <c r="Z26" s="143" t="s">
        <v>144</v>
      </c>
      <c r="AA26" s="143" t="s">
        <v>250</v>
      </c>
      <c r="AB26" s="256" t="s">
        <v>152</v>
      </c>
      <c r="AC26" s="257">
        <v>44227</v>
      </c>
      <c r="AD26" s="256" t="s">
        <v>183</v>
      </c>
      <c r="AE26" s="257" t="s">
        <v>118</v>
      </c>
      <c r="AF26" s="257" t="s">
        <v>111</v>
      </c>
      <c r="AG26" s="257"/>
      <c r="AH26" s="256" t="s">
        <v>176</v>
      </c>
      <c r="AI26" s="256" t="s">
        <v>111</v>
      </c>
      <c r="AJ26" s="256" t="s">
        <v>111</v>
      </c>
      <c r="AK26" s="256" t="s">
        <v>111</v>
      </c>
      <c r="AL26" s="256" t="s">
        <v>111</v>
      </c>
      <c r="AM26" s="256" t="s">
        <v>111</v>
      </c>
      <c r="AN26" s="256" t="s">
        <v>111</v>
      </c>
      <c r="AO26" s="258" t="s">
        <v>124</v>
      </c>
      <c r="AP26" s="259">
        <v>2</v>
      </c>
      <c r="AQ26" s="258" t="s">
        <v>137</v>
      </c>
      <c r="AR26" s="260">
        <v>1</v>
      </c>
      <c r="AS26" s="255" t="s">
        <v>137</v>
      </c>
      <c r="AT26" s="255">
        <v>1</v>
      </c>
      <c r="AU26" s="255">
        <v>1</v>
      </c>
      <c r="AV26" s="261" t="s">
        <v>138</v>
      </c>
    </row>
    <row r="27" spans="1:48" s="79" customFormat="1" ht="35.1" customHeight="1">
      <c r="A27" s="143" t="s">
        <v>233</v>
      </c>
      <c r="B27" s="255" t="s">
        <v>234</v>
      </c>
      <c r="C27" s="255">
        <f t="shared" si="0"/>
        <v>19</v>
      </c>
      <c r="D27" s="143" t="s">
        <v>105</v>
      </c>
      <c r="E27" s="143" t="s">
        <v>251</v>
      </c>
      <c r="F27" s="143"/>
      <c r="G27" s="143" t="s">
        <v>252</v>
      </c>
      <c r="H27" s="143" t="s">
        <v>251</v>
      </c>
      <c r="I27" s="143" t="s">
        <v>253</v>
      </c>
      <c r="J27" s="143" t="s">
        <v>130</v>
      </c>
      <c r="K27" s="143" t="s">
        <v>254</v>
      </c>
      <c r="L27" s="143" t="s">
        <v>194</v>
      </c>
      <c r="M27" s="143" t="s">
        <v>110</v>
      </c>
      <c r="N27" s="143" t="s">
        <v>111</v>
      </c>
      <c r="O27" s="143" t="s">
        <v>170</v>
      </c>
      <c r="P27" s="143" t="s">
        <v>233</v>
      </c>
      <c r="Q27" s="143" t="s">
        <v>171</v>
      </c>
      <c r="R27" s="143" t="s">
        <v>233</v>
      </c>
      <c r="S27" s="143" t="s">
        <v>181</v>
      </c>
      <c r="T27" s="143" t="s">
        <v>248</v>
      </c>
      <c r="U27" s="143" t="s">
        <v>196</v>
      </c>
      <c r="V27" s="143" t="s">
        <v>117</v>
      </c>
      <c r="W27" s="143" t="s">
        <v>118</v>
      </c>
      <c r="X27" s="143" t="s">
        <v>240</v>
      </c>
      <c r="Y27" s="143" t="s">
        <v>255</v>
      </c>
      <c r="Z27" s="143" t="s">
        <v>120</v>
      </c>
      <c r="AA27" s="143" t="s">
        <v>173</v>
      </c>
      <c r="AB27" s="256" t="s">
        <v>152</v>
      </c>
      <c r="AC27" s="257">
        <v>43849</v>
      </c>
      <c r="AD27" s="256" t="s">
        <v>183</v>
      </c>
      <c r="AE27" s="257" t="s">
        <v>118</v>
      </c>
      <c r="AF27" s="257" t="s">
        <v>111</v>
      </c>
      <c r="AG27" s="257"/>
      <c r="AH27" s="256" t="s">
        <v>176</v>
      </c>
      <c r="AI27" s="256" t="s">
        <v>111</v>
      </c>
      <c r="AJ27" s="256" t="s">
        <v>111</v>
      </c>
      <c r="AK27" s="256" t="s">
        <v>111</v>
      </c>
      <c r="AL27" s="256" t="s">
        <v>111</v>
      </c>
      <c r="AM27" s="256" t="s">
        <v>111</v>
      </c>
      <c r="AN27" s="256" t="s">
        <v>111</v>
      </c>
      <c r="AO27" s="258" t="s">
        <v>124</v>
      </c>
      <c r="AP27" s="259">
        <v>2</v>
      </c>
      <c r="AQ27" s="258" t="s">
        <v>137</v>
      </c>
      <c r="AR27" s="260">
        <v>1</v>
      </c>
      <c r="AS27" s="255" t="s">
        <v>137</v>
      </c>
      <c r="AT27" s="255">
        <v>1</v>
      </c>
      <c r="AU27" s="255">
        <v>1</v>
      </c>
      <c r="AV27" s="261" t="s">
        <v>138</v>
      </c>
    </row>
    <row r="28" spans="1:48" s="79" customFormat="1" ht="35.1" customHeight="1">
      <c r="A28" s="143" t="s">
        <v>233</v>
      </c>
      <c r="B28" s="255" t="s">
        <v>234</v>
      </c>
      <c r="C28" s="255">
        <f t="shared" si="0"/>
        <v>20</v>
      </c>
      <c r="D28" s="143" t="s">
        <v>105</v>
      </c>
      <c r="E28" s="143"/>
      <c r="F28" s="143" t="s">
        <v>256</v>
      </c>
      <c r="G28" s="143" t="s">
        <v>233</v>
      </c>
      <c r="H28" s="143" t="s">
        <v>256</v>
      </c>
      <c r="I28" s="143" t="e">
        <v>#N/A</v>
      </c>
      <c r="J28" s="143" t="s">
        <v>107</v>
      </c>
      <c r="K28" s="143" t="s">
        <v>257</v>
      </c>
      <c r="L28" s="143" t="s">
        <v>194</v>
      </c>
      <c r="M28" s="143" t="s">
        <v>110</v>
      </c>
      <c r="N28" s="143" t="s">
        <v>111</v>
      </c>
      <c r="O28" s="143" t="s">
        <v>170</v>
      </c>
      <c r="P28" s="143" t="s">
        <v>233</v>
      </c>
      <c r="Q28" s="143" t="s">
        <v>171</v>
      </c>
      <c r="R28" s="143" t="s">
        <v>233</v>
      </c>
      <c r="S28" s="143" t="s">
        <v>181</v>
      </c>
      <c r="T28" s="143" t="s">
        <v>248</v>
      </c>
      <c r="U28" s="143" t="s">
        <v>196</v>
      </c>
      <c r="V28" s="143"/>
      <c r="W28" s="143"/>
      <c r="X28" s="143" t="s">
        <v>258</v>
      </c>
      <c r="Y28" s="143" t="s">
        <v>259</v>
      </c>
      <c r="Z28" s="143" t="s">
        <v>120</v>
      </c>
      <c r="AA28" s="143" t="s">
        <v>111</v>
      </c>
      <c r="AB28" s="256" t="s">
        <v>226</v>
      </c>
      <c r="AC28" s="257">
        <v>44075</v>
      </c>
      <c r="AD28" s="256" t="s">
        <v>183</v>
      </c>
      <c r="AE28" s="257" t="s">
        <v>118</v>
      </c>
      <c r="AF28" s="257" t="s">
        <v>111</v>
      </c>
      <c r="AG28" s="257"/>
      <c r="AH28" s="256" t="s">
        <v>176</v>
      </c>
      <c r="AI28" s="256" t="s">
        <v>111</v>
      </c>
      <c r="AJ28" s="256" t="s">
        <v>111</v>
      </c>
      <c r="AK28" s="256" t="s">
        <v>111</v>
      </c>
      <c r="AL28" s="256" t="s">
        <v>111</v>
      </c>
      <c r="AM28" s="256" t="s">
        <v>111</v>
      </c>
      <c r="AN28" s="256" t="s">
        <v>111</v>
      </c>
      <c r="AO28" s="258" t="s">
        <v>124</v>
      </c>
      <c r="AP28" s="259">
        <v>2</v>
      </c>
      <c r="AQ28" s="258" t="s">
        <v>125</v>
      </c>
      <c r="AR28" s="260">
        <v>2</v>
      </c>
      <c r="AS28" s="255" t="s">
        <v>137</v>
      </c>
      <c r="AT28" s="255">
        <v>1</v>
      </c>
      <c r="AU28" s="255">
        <v>2</v>
      </c>
      <c r="AV28" s="261" t="s">
        <v>126</v>
      </c>
    </row>
    <row r="29" spans="1:48" s="79" customFormat="1" ht="35.1" customHeight="1">
      <c r="A29" s="143" t="s">
        <v>233</v>
      </c>
      <c r="B29" s="255" t="s">
        <v>234</v>
      </c>
      <c r="C29" s="255">
        <f t="shared" si="0"/>
        <v>21</v>
      </c>
      <c r="D29" s="143" t="s">
        <v>105</v>
      </c>
      <c r="E29" s="143"/>
      <c r="F29" s="143" t="s">
        <v>260</v>
      </c>
      <c r="G29" s="143" t="s">
        <v>233</v>
      </c>
      <c r="H29" s="143" t="s">
        <v>260</v>
      </c>
      <c r="I29" s="143" t="e">
        <v>#N/A</v>
      </c>
      <c r="J29" s="143" t="s">
        <v>107</v>
      </c>
      <c r="K29" s="143" t="s">
        <v>261</v>
      </c>
      <c r="L29" s="143" t="s">
        <v>109</v>
      </c>
      <c r="M29" s="143" t="s">
        <v>110</v>
      </c>
      <c r="N29" s="143" t="s">
        <v>111</v>
      </c>
      <c r="O29" s="143" t="s">
        <v>170</v>
      </c>
      <c r="P29" s="143" t="s">
        <v>233</v>
      </c>
      <c r="Q29" s="143" t="s">
        <v>171</v>
      </c>
      <c r="R29" s="143" t="s">
        <v>233</v>
      </c>
      <c r="S29" s="143" t="s">
        <v>181</v>
      </c>
      <c r="T29" s="143" t="s">
        <v>239</v>
      </c>
      <c r="U29" s="143" t="s">
        <v>196</v>
      </c>
      <c r="V29" s="143"/>
      <c r="W29" s="143"/>
      <c r="X29" s="143" t="s">
        <v>258</v>
      </c>
      <c r="Y29" s="143" t="s">
        <v>262</v>
      </c>
      <c r="Z29" s="143" t="s">
        <v>120</v>
      </c>
      <c r="AA29" s="143" t="s">
        <v>111</v>
      </c>
      <c r="AB29" s="256" t="s">
        <v>226</v>
      </c>
      <c r="AC29" s="257">
        <v>44348</v>
      </c>
      <c r="AD29" s="256" t="s">
        <v>183</v>
      </c>
      <c r="AE29" s="257" t="s">
        <v>118</v>
      </c>
      <c r="AF29" s="257" t="s">
        <v>111</v>
      </c>
      <c r="AG29" s="257"/>
      <c r="AH29" s="256" t="s">
        <v>176</v>
      </c>
      <c r="AI29" s="256" t="s">
        <v>111</v>
      </c>
      <c r="AJ29" s="256" t="s">
        <v>111</v>
      </c>
      <c r="AK29" s="256" t="s">
        <v>111</v>
      </c>
      <c r="AL29" s="256" t="s">
        <v>111</v>
      </c>
      <c r="AM29" s="256" t="s">
        <v>111</v>
      </c>
      <c r="AN29" s="256" t="s">
        <v>111</v>
      </c>
      <c r="AO29" s="258" t="s">
        <v>124</v>
      </c>
      <c r="AP29" s="259">
        <v>2</v>
      </c>
      <c r="AQ29" s="258" t="s">
        <v>137</v>
      </c>
      <c r="AR29" s="260">
        <v>1</v>
      </c>
      <c r="AS29" s="255" t="s">
        <v>137</v>
      </c>
      <c r="AT29" s="255">
        <v>1</v>
      </c>
      <c r="AU29" s="255">
        <v>1</v>
      </c>
      <c r="AV29" s="261" t="s">
        <v>138</v>
      </c>
    </row>
    <row r="30" spans="1:48" s="79" customFormat="1" ht="35.1" customHeight="1">
      <c r="A30" s="143" t="s">
        <v>233</v>
      </c>
      <c r="B30" s="255" t="s">
        <v>234</v>
      </c>
      <c r="C30" s="255">
        <f t="shared" si="0"/>
        <v>22</v>
      </c>
      <c r="D30" s="143" t="s">
        <v>105</v>
      </c>
      <c r="E30" s="143"/>
      <c r="F30" s="143" t="s">
        <v>263</v>
      </c>
      <c r="G30" s="143" t="s">
        <v>233</v>
      </c>
      <c r="H30" s="143" t="s">
        <v>263</v>
      </c>
      <c r="I30" s="143" t="e">
        <v>#N/A</v>
      </c>
      <c r="J30" s="143" t="s">
        <v>107</v>
      </c>
      <c r="K30" s="143" t="s">
        <v>264</v>
      </c>
      <c r="L30" s="143" t="s">
        <v>169</v>
      </c>
      <c r="M30" s="143" t="s">
        <v>110</v>
      </c>
      <c r="N30" s="143" t="s">
        <v>111</v>
      </c>
      <c r="O30" s="143" t="s">
        <v>170</v>
      </c>
      <c r="P30" s="143" t="s">
        <v>233</v>
      </c>
      <c r="Q30" s="143" t="s">
        <v>171</v>
      </c>
      <c r="R30" s="143" t="s">
        <v>233</v>
      </c>
      <c r="S30" s="143" t="s">
        <v>181</v>
      </c>
      <c r="T30" s="143" t="s">
        <v>248</v>
      </c>
      <c r="U30" s="143" t="s">
        <v>196</v>
      </c>
      <c r="V30" s="143"/>
      <c r="W30" s="143"/>
      <c r="X30" s="143" t="s">
        <v>258</v>
      </c>
      <c r="Y30" s="143" t="s">
        <v>265</v>
      </c>
      <c r="Z30" s="143" t="s">
        <v>144</v>
      </c>
      <c r="AA30" s="143" t="s">
        <v>266</v>
      </c>
      <c r="AB30" s="256" t="s">
        <v>226</v>
      </c>
      <c r="AC30" s="257">
        <v>44044</v>
      </c>
      <c r="AD30" s="256" t="s">
        <v>183</v>
      </c>
      <c r="AE30" s="257" t="s">
        <v>118</v>
      </c>
      <c r="AF30" s="257" t="s">
        <v>111</v>
      </c>
      <c r="AG30" s="257"/>
      <c r="AH30" s="256" t="s">
        <v>176</v>
      </c>
      <c r="AI30" s="256" t="s">
        <v>111</v>
      </c>
      <c r="AJ30" s="256" t="s">
        <v>111</v>
      </c>
      <c r="AK30" s="256" t="s">
        <v>111</v>
      </c>
      <c r="AL30" s="256" t="s">
        <v>111</v>
      </c>
      <c r="AM30" s="256" t="s">
        <v>111</v>
      </c>
      <c r="AN30" s="256" t="s">
        <v>111</v>
      </c>
      <c r="AO30" s="258" t="s">
        <v>124</v>
      </c>
      <c r="AP30" s="259">
        <v>2</v>
      </c>
      <c r="AQ30" s="258" t="s">
        <v>137</v>
      </c>
      <c r="AR30" s="260">
        <v>1</v>
      </c>
      <c r="AS30" s="255" t="s">
        <v>125</v>
      </c>
      <c r="AT30" s="255">
        <v>2</v>
      </c>
      <c r="AU30" s="255">
        <v>2</v>
      </c>
      <c r="AV30" s="261" t="s">
        <v>126</v>
      </c>
    </row>
    <row r="31" spans="1:48" s="79" customFormat="1" ht="35.1" customHeight="1">
      <c r="A31" s="143" t="s">
        <v>267</v>
      </c>
      <c r="B31" s="255" t="s">
        <v>268</v>
      </c>
      <c r="C31" s="255">
        <f t="shared" si="0"/>
        <v>23</v>
      </c>
      <c r="D31" s="143" t="s">
        <v>105</v>
      </c>
      <c r="E31" s="143" t="s">
        <v>269</v>
      </c>
      <c r="F31" s="143"/>
      <c r="G31" s="143" t="s">
        <v>270</v>
      </c>
      <c r="H31" s="143" t="s">
        <v>269</v>
      </c>
      <c r="I31" s="143" t="s">
        <v>271</v>
      </c>
      <c r="J31" s="143" t="s">
        <v>130</v>
      </c>
      <c r="K31" s="143" t="s">
        <v>272</v>
      </c>
      <c r="L31" s="143" t="s">
        <v>194</v>
      </c>
      <c r="M31" s="143" t="s">
        <v>110</v>
      </c>
      <c r="N31" s="143" t="s">
        <v>111</v>
      </c>
      <c r="O31" s="143" t="s">
        <v>273</v>
      </c>
      <c r="P31" s="143" t="s">
        <v>267</v>
      </c>
      <c r="Q31" s="143" t="s">
        <v>274</v>
      </c>
      <c r="R31" s="143" t="s">
        <v>267</v>
      </c>
      <c r="S31" s="143" t="s">
        <v>275</v>
      </c>
      <c r="T31" s="143" t="s">
        <v>276</v>
      </c>
      <c r="U31" s="143" t="s">
        <v>116</v>
      </c>
      <c r="V31" s="143" t="s">
        <v>117</v>
      </c>
      <c r="W31" s="143" t="s">
        <v>118</v>
      </c>
      <c r="X31" s="143" t="s">
        <v>277</v>
      </c>
      <c r="Y31" s="143" t="s">
        <v>278</v>
      </c>
      <c r="Z31" s="143" t="s">
        <v>144</v>
      </c>
      <c r="AA31" s="143" t="s">
        <v>279</v>
      </c>
      <c r="AB31" s="256" t="s">
        <v>152</v>
      </c>
      <c r="AC31" s="257">
        <v>43832</v>
      </c>
      <c r="AD31" s="256">
        <v>44957</v>
      </c>
      <c r="AE31" s="257" t="s">
        <v>146</v>
      </c>
      <c r="AF31" s="257" t="s">
        <v>147</v>
      </c>
      <c r="AG31" s="257" t="s">
        <v>243</v>
      </c>
      <c r="AH31" s="256" t="s">
        <v>123</v>
      </c>
      <c r="AI31" s="256" t="s">
        <v>111</v>
      </c>
      <c r="AJ31" s="256" t="s">
        <v>111</v>
      </c>
      <c r="AK31" s="256" t="s">
        <v>111</v>
      </c>
      <c r="AL31" s="256" t="s">
        <v>111</v>
      </c>
      <c r="AM31" s="256" t="s">
        <v>111</v>
      </c>
      <c r="AN31" s="256" t="s">
        <v>111</v>
      </c>
      <c r="AO31" s="258" t="s">
        <v>124</v>
      </c>
      <c r="AP31" s="259">
        <v>2</v>
      </c>
      <c r="AQ31" s="258" t="s">
        <v>149</v>
      </c>
      <c r="AR31" s="260">
        <v>3</v>
      </c>
      <c r="AS31" s="255" t="s">
        <v>280</v>
      </c>
      <c r="AT31" s="255">
        <v>4</v>
      </c>
      <c r="AU31" s="255">
        <v>3</v>
      </c>
      <c r="AV31" s="261" t="s">
        <v>281</v>
      </c>
    </row>
    <row r="32" spans="1:48" s="79" customFormat="1" ht="35.1" customHeight="1">
      <c r="A32" s="143" t="s">
        <v>267</v>
      </c>
      <c r="B32" s="255" t="s">
        <v>268</v>
      </c>
      <c r="C32" s="255">
        <f t="shared" si="0"/>
        <v>24</v>
      </c>
      <c r="D32" s="143" t="s">
        <v>105</v>
      </c>
      <c r="E32" s="143" t="s">
        <v>127</v>
      </c>
      <c r="F32" s="143"/>
      <c r="G32" s="143" t="s">
        <v>282</v>
      </c>
      <c r="H32" s="143" t="s">
        <v>127</v>
      </c>
      <c r="I32" s="143" t="s">
        <v>283</v>
      </c>
      <c r="J32" s="143" t="s">
        <v>130</v>
      </c>
      <c r="K32" s="143" t="s">
        <v>284</v>
      </c>
      <c r="L32" s="143" t="s">
        <v>194</v>
      </c>
      <c r="M32" s="143" t="s">
        <v>110</v>
      </c>
      <c r="N32" s="143" t="s">
        <v>111</v>
      </c>
      <c r="O32" s="143" t="s">
        <v>273</v>
      </c>
      <c r="P32" s="143" t="s">
        <v>267</v>
      </c>
      <c r="Q32" s="143" t="s">
        <v>274</v>
      </c>
      <c r="R32" s="143" t="s">
        <v>267</v>
      </c>
      <c r="S32" s="143" t="s">
        <v>275</v>
      </c>
      <c r="T32" s="143" t="s">
        <v>276</v>
      </c>
      <c r="U32" s="143" t="s">
        <v>116</v>
      </c>
      <c r="V32" s="143" t="s">
        <v>117</v>
      </c>
      <c r="W32" s="143" t="s">
        <v>118</v>
      </c>
      <c r="X32" s="143" t="s">
        <v>277</v>
      </c>
      <c r="Y32" s="143" t="s">
        <v>278</v>
      </c>
      <c r="Z32" s="143" t="s">
        <v>144</v>
      </c>
      <c r="AA32" s="143" t="s">
        <v>285</v>
      </c>
      <c r="AB32" s="256" t="s">
        <v>219</v>
      </c>
      <c r="AC32" s="257">
        <v>40545</v>
      </c>
      <c r="AD32" s="256">
        <v>44895</v>
      </c>
      <c r="AE32" s="257" t="s">
        <v>146</v>
      </c>
      <c r="AF32" s="257" t="s">
        <v>147</v>
      </c>
      <c r="AG32" s="257" t="s">
        <v>286</v>
      </c>
      <c r="AH32" s="256" t="s">
        <v>123</v>
      </c>
      <c r="AI32" s="256" t="s">
        <v>111</v>
      </c>
      <c r="AJ32" s="256" t="s">
        <v>111</v>
      </c>
      <c r="AK32" s="256" t="s">
        <v>111</v>
      </c>
      <c r="AL32" s="256" t="s">
        <v>111</v>
      </c>
      <c r="AM32" s="256" t="s">
        <v>111</v>
      </c>
      <c r="AN32" s="256" t="s">
        <v>111</v>
      </c>
      <c r="AO32" s="258" t="s">
        <v>124</v>
      </c>
      <c r="AP32" s="259">
        <v>2</v>
      </c>
      <c r="AQ32" s="258" t="s">
        <v>149</v>
      </c>
      <c r="AR32" s="260">
        <v>3</v>
      </c>
      <c r="AS32" s="255" t="s">
        <v>280</v>
      </c>
      <c r="AT32" s="255">
        <v>4</v>
      </c>
      <c r="AU32" s="255">
        <v>3</v>
      </c>
      <c r="AV32" s="261" t="s">
        <v>281</v>
      </c>
    </row>
    <row r="33" spans="1:48" s="79" customFormat="1" ht="35.1" customHeight="1">
      <c r="A33" s="143" t="s">
        <v>267</v>
      </c>
      <c r="B33" s="255" t="s">
        <v>268</v>
      </c>
      <c r="C33" s="255">
        <f t="shared" si="0"/>
        <v>25</v>
      </c>
      <c r="D33" s="143" t="s">
        <v>105</v>
      </c>
      <c r="E33" s="143" t="s">
        <v>127</v>
      </c>
      <c r="F33" s="143"/>
      <c r="G33" s="143" t="s">
        <v>282</v>
      </c>
      <c r="H33" s="143" t="s">
        <v>127</v>
      </c>
      <c r="I33" s="143" t="s">
        <v>283</v>
      </c>
      <c r="J33" s="143" t="s">
        <v>130</v>
      </c>
      <c r="K33" s="143" t="s">
        <v>287</v>
      </c>
      <c r="L33" s="143" t="s">
        <v>194</v>
      </c>
      <c r="M33" s="143" t="s">
        <v>110</v>
      </c>
      <c r="N33" s="143" t="s">
        <v>111</v>
      </c>
      <c r="O33" s="143" t="s">
        <v>273</v>
      </c>
      <c r="P33" s="143" t="s">
        <v>267</v>
      </c>
      <c r="Q33" s="143" t="s">
        <v>274</v>
      </c>
      <c r="R33" s="143" t="s">
        <v>267</v>
      </c>
      <c r="S33" s="143" t="s">
        <v>275</v>
      </c>
      <c r="T33" s="143" t="s">
        <v>276</v>
      </c>
      <c r="U33" s="143" t="s">
        <v>116</v>
      </c>
      <c r="V33" s="143" t="s">
        <v>117</v>
      </c>
      <c r="W33" s="143" t="s">
        <v>118</v>
      </c>
      <c r="X33" s="143" t="s">
        <v>277</v>
      </c>
      <c r="Y33" s="143" t="s">
        <v>278</v>
      </c>
      <c r="Z33" s="143" t="s">
        <v>144</v>
      </c>
      <c r="AA33" s="143" t="s">
        <v>288</v>
      </c>
      <c r="AB33" s="256" t="s">
        <v>136</v>
      </c>
      <c r="AC33" s="257">
        <v>40545</v>
      </c>
      <c r="AD33" s="256" t="s">
        <v>122</v>
      </c>
      <c r="AE33" s="257" t="s">
        <v>146</v>
      </c>
      <c r="AF33" s="257" t="s">
        <v>147</v>
      </c>
      <c r="AG33" s="257" t="s">
        <v>286</v>
      </c>
      <c r="AH33" s="256" t="s">
        <v>123</v>
      </c>
      <c r="AI33" s="256" t="s">
        <v>111</v>
      </c>
      <c r="AJ33" s="256" t="s">
        <v>111</v>
      </c>
      <c r="AK33" s="256" t="s">
        <v>111</v>
      </c>
      <c r="AL33" s="256" t="s">
        <v>111</v>
      </c>
      <c r="AM33" s="256" t="s">
        <v>111</v>
      </c>
      <c r="AN33" s="256" t="s">
        <v>111</v>
      </c>
      <c r="AO33" s="258" t="s">
        <v>124</v>
      </c>
      <c r="AP33" s="259">
        <v>2</v>
      </c>
      <c r="AQ33" s="258" t="s">
        <v>125</v>
      </c>
      <c r="AR33" s="260">
        <v>2</v>
      </c>
      <c r="AS33" s="255" t="s">
        <v>280</v>
      </c>
      <c r="AT33" s="255">
        <v>4</v>
      </c>
      <c r="AU33" s="255">
        <v>3</v>
      </c>
      <c r="AV33" s="261" t="s">
        <v>281</v>
      </c>
    </row>
    <row r="34" spans="1:48" s="79" customFormat="1" ht="35.1" customHeight="1">
      <c r="A34" s="143" t="s">
        <v>267</v>
      </c>
      <c r="B34" s="255" t="s">
        <v>268</v>
      </c>
      <c r="C34" s="255">
        <f t="shared" si="0"/>
        <v>26</v>
      </c>
      <c r="D34" s="143" t="s">
        <v>105</v>
      </c>
      <c r="E34" s="143" t="s">
        <v>127</v>
      </c>
      <c r="F34" s="143"/>
      <c r="G34" s="143" t="s">
        <v>282</v>
      </c>
      <c r="H34" s="143" t="s">
        <v>127</v>
      </c>
      <c r="I34" s="143" t="s">
        <v>283</v>
      </c>
      <c r="J34" s="143" t="s">
        <v>130</v>
      </c>
      <c r="K34" s="143" t="s">
        <v>289</v>
      </c>
      <c r="L34" s="143" t="s">
        <v>194</v>
      </c>
      <c r="M34" s="143" t="s">
        <v>110</v>
      </c>
      <c r="N34" s="143" t="s">
        <v>111</v>
      </c>
      <c r="O34" s="143" t="s">
        <v>273</v>
      </c>
      <c r="P34" s="143" t="s">
        <v>267</v>
      </c>
      <c r="Q34" s="143" t="s">
        <v>274</v>
      </c>
      <c r="R34" s="143" t="s">
        <v>267</v>
      </c>
      <c r="S34" s="143" t="s">
        <v>275</v>
      </c>
      <c r="T34" s="143" t="s">
        <v>276</v>
      </c>
      <c r="U34" s="143" t="s">
        <v>116</v>
      </c>
      <c r="V34" s="143" t="s">
        <v>117</v>
      </c>
      <c r="W34" s="143" t="s">
        <v>118</v>
      </c>
      <c r="X34" s="143" t="s">
        <v>277</v>
      </c>
      <c r="Y34" s="143" t="s">
        <v>278</v>
      </c>
      <c r="Z34" s="143" t="s">
        <v>144</v>
      </c>
      <c r="AA34" s="143" t="s">
        <v>290</v>
      </c>
      <c r="AB34" s="256" t="s">
        <v>152</v>
      </c>
      <c r="AC34" s="257">
        <v>40545</v>
      </c>
      <c r="AD34" s="256">
        <v>44134</v>
      </c>
      <c r="AE34" s="257" t="s">
        <v>146</v>
      </c>
      <c r="AF34" s="257" t="s">
        <v>147</v>
      </c>
      <c r="AG34" s="257" t="s">
        <v>286</v>
      </c>
      <c r="AH34" s="256" t="s">
        <v>123</v>
      </c>
      <c r="AI34" s="256" t="s">
        <v>111</v>
      </c>
      <c r="AJ34" s="256" t="s">
        <v>111</v>
      </c>
      <c r="AK34" s="256" t="s">
        <v>111</v>
      </c>
      <c r="AL34" s="256" t="s">
        <v>111</v>
      </c>
      <c r="AM34" s="256" t="s">
        <v>111</v>
      </c>
      <c r="AN34" s="256" t="s">
        <v>111</v>
      </c>
      <c r="AO34" s="258" t="s">
        <v>124</v>
      </c>
      <c r="AP34" s="259">
        <v>2</v>
      </c>
      <c r="AQ34" s="258" t="s">
        <v>149</v>
      </c>
      <c r="AR34" s="260">
        <v>3</v>
      </c>
      <c r="AS34" s="255" t="s">
        <v>280</v>
      </c>
      <c r="AT34" s="255">
        <v>4</v>
      </c>
      <c r="AU34" s="255">
        <v>3</v>
      </c>
      <c r="AV34" s="261" t="s">
        <v>281</v>
      </c>
    </row>
    <row r="35" spans="1:48" s="79" customFormat="1" ht="35.1" customHeight="1">
      <c r="A35" s="143" t="s">
        <v>267</v>
      </c>
      <c r="B35" s="255" t="s">
        <v>268</v>
      </c>
      <c r="C35" s="255">
        <f t="shared" si="0"/>
        <v>27</v>
      </c>
      <c r="D35" s="143" t="s">
        <v>105</v>
      </c>
      <c r="E35" s="143" t="s">
        <v>127</v>
      </c>
      <c r="F35" s="143"/>
      <c r="G35" s="143" t="s">
        <v>282</v>
      </c>
      <c r="H35" s="143" t="s">
        <v>127</v>
      </c>
      <c r="I35" s="143" t="s">
        <v>283</v>
      </c>
      <c r="J35" s="143" t="s">
        <v>130</v>
      </c>
      <c r="K35" s="143" t="s">
        <v>291</v>
      </c>
      <c r="L35" s="143" t="s">
        <v>194</v>
      </c>
      <c r="M35" s="143" t="s">
        <v>110</v>
      </c>
      <c r="N35" s="143" t="s">
        <v>111</v>
      </c>
      <c r="O35" s="143" t="s">
        <v>273</v>
      </c>
      <c r="P35" s="143" t="s">
        <v>267</v>
      </c>
      <c r="Q35" s="143" t="s">
        <v>274</v>
      </c>
      <c r="R35" s="143" t="s">
        <v>267</v>
      </c>
      <c r="S35" s="143" t="s">
        <v>275</v>
      </c>
      <c r="T35" s="143" t="s">
        <v>276</v>
      </c>
      <c r="U35" s="143" t="s">
        <v>116</v>
      </c>
      <c r="V35" s="143" t="s">
        <v>117</v>
      </c>
      <c r="W35" s="143" t="s">
        <v>118</v>
      </c>
      <c r="X35" s="143" t="s">
        <v>277</v>
      </c>
      <c r="Y35" s="143" t="s">
        <v>278</v>
      </c>
      <c r="Z35" s="143" t="s">
        <v>144</v>
      </c>
      <c r="AA35" s="143" t="s">
        <v>292</v>
      </c>
      <c r="AB35" s="256" t="s">
        <v>136</v>
      </c>
      <c r="AC35" s="257">
        <v>40545</v>
      </c>
      <c r="AD35" s="256" t="s">
        <v>122</v>
      </c>
      <c r="AE35" s="257" t="s">
        <v>146</v>
      </c>
      <c r="AF35" s="257" t="s">
        <v>147</v>
      </c>
      <c r="AG35" s="257" t="s">
        <v>286</v>
      </c>
      <c r="AH35" s="256" t="s">
        <v>123</v>
      </c>
      <c r="AI35" s="256" t="s">
        <v>111</v>
      </c>
      <c r="AJ35" s="256" t="s">
        <v>111</v>
      </c>
      <c r="AK35" s="256" t="s">
        <v>111</v>
      </c>
      <c r="AL35" s="256" t="s">
        <v>111</v>
      </c>
      <c r="AM35" s="256" t="s">
        <v>111</v>
      </c>
      <c r="AN35" s="256" t="s">
        <v>111</v>
      </c>
      <c r="AO35" s="258" t="s">
        <v>124</v>
      </c>
      <c r="AP35" s="259">
        <v>2</v>
      </c>
      <c r="AQ35" s="258" t="s">
        <v>149</v>
      </c>
      <c r="AR35" s="260">
        <v>3</v>
      </c>
      <c r="AS35" s="255" t="s">
        <v>280</v>
      </c>
      <c r="AT35" s="255">
        <v>4</v>
      </c>
      <c r="AU35" s="255">
        <v>3</v>
      </c>
      <c r="AV35" s="261" t="s">
        <v>281</v>
      </c>
    </row>
    <row r="36" spans="1:48" s="79" customFormat="1" ht="35.1" customHeight="1">
      <c r="A36" s="143" t="s">
        <v>267</v>
      </c>
      <c r="B36" s="255" t="s">
        <v>268</v>
      </c>
      <c r="C36" s="255">
        <f t="shared" si="0"/>
        <v>28</v>
      </c>
      <c r="D36" s="143" t="s">
        <v>105</v>
      </c>
      <c r="E36" s="143"/>
      <c r="F36" s="143" t="s">
        <v>293</v>
      </c>
      <c r="G36" s="143" t="s">
        <v>267</v>
      </c>
      <c r="H36" s="143" t="s">
        <v>293</v>
      </c>
      <c r="I36" s="143" t="e">
        <v>#N/A</v>
      </c>
      <c r="J36" s="143" t="s">
        <v>130</v>
      </c>
      <c r="K36" s="143" t="s">
        <v>294</v>
      </c>
      <c r="L36" s="143" t="s">
        <v>194</v>
      </c>
      <c r="M36" s="143" t="s">
        <v>110</v>
      </c>
      <c r="N36" s="143" t="s">
        <v>111</v>
      </c>
      <c r="O36" s="143" t="s">
        <v>273</v>
      </c>
      <c r="P36" s="143" t="s">
        <v>267</v>
      </c>
      <c r="Q36" s="143" t="s">
        <v>274</v>
      </c>
      <c r="R36" s="143" t="s">
        <v>267</v>
      </c>
      <c r="S36" s="143" t="s">
        <v>275</v>
      </c>
      <c r="T36" s="143" t="s">
        <v>276</v>
      </c>
      <c r="U36" s="143" t="s">
        <v>116</v>
      </c>
      <c r="V36" s="143" t="s">
        <v>117</v>
      </c>
      <c r="W36" s="143" t="s">
        <v>118</v>
      </c>
      <c r="X36" s="143" t="s">
        <v>277</v>
      </c>
      <c r="Y36" s="143" t="s">
        <v>278</v>
      </c>
      <c r="Z36" s="143" t="s">
        <v>144</v>
      </c>
      <c r="AA36" s="143" t="s">
        <v>295</v>
      </c>
      <c r="AB36" s="256" t="s">
        <v>152</v>
      </c>
      <c r="AC36" s="257">
        <v>40545</v>
      </c>
      <c r="AD36" s="256" t="s">
        <v>122</v>
      </c>
      <c r="AE36" s="257" t="s">
        <v>146</v>
      </c>
      <c r="AF36" s="257" t="s">
        <v>147</v>
      </c>
      <c r="AG36" s="257" t="s">
        <v>286</v>
      </c>
      <c r="AH36" s="256" t="s">
        <v>123</v>
      </c>
      <c r="AI36" s="256" t="s">
        <v>111</v>
      </c>
      <c r="AJ36" s="256" t="s">
        <v>111</v>
      </c>
      <c r="AK36" s="256" t="s">
        <v>111</v>
      </c>
      <c r="AL36" s="256" t="s">
        <v>111</v>
      </c>
      <c r="AM36" s="256" t="s">
        <v>111</v>
      </c>
      <c r="AN36" s="256" t="s">
        <v>111</v>
      </c>
      <c r="AO36" s="258" t="s">
        <v>124</v>
      </c>
      <c r="AP36" s="259">
        <v>2</v>
      </c>
      <c r="AQ36" s="258" t="s">
        <v>149</v>
      </c>
      <c r="AR36" s="260">
        <v>3</v>
      </c>
      <c r="AS36" s="255" t="s">
        <v>280</v>
      </c>
      <c r="AT36" s="255">
        <v>4</v>
      </c>
      <c r="AU36" s="255">
        <v>3</v>
      </c>
      <c r="AV36" s="261" t="s">
        <v>281</v>
      </c>
    </row>
    <row r="37" spans="1:48" s="79" customFormat="1" ht="35.1" customHeight="1">
      <c r="A37" s="143" t="s">
        <v>267</v>
      </c>
      <c r="B37" s="255" t="s">
        <v>268</v>
      </c>
      <c r="C37" s="255">
        <f t="shared" si="0"/>
        <v>29</v>
      </c>
      <c r="D37" s="143" t="s">
        <v>105</v>
      </c>
      <c r="E37" s="143" t="s">
        <v>296</v>
      </c>
      <c r="F37" s="143"/>
      <c r="G37" s="143" t="s">
        <v>297</v>
      </c>
      <c r="H37" s="143" t="s">
        <v>296</v>
      </c>
      <c r="I37" s="143" t="s">
        <v>298</v>
      </c>
      <c r="J37" s="143" t="s">
        <v>107</v>
      </c>
      <c r="K37" s="143" t="s">
        <v>299</v>
      </c>
      <c r="L37" s="143" t="s">
        <v>194</v>
      </c>
      <c r="M37" s="143" t="s">
        <v>110</v>
      </c>
      <c r="N37" s="143" t="s">
        <v>111</v>
      </c>
      <c r="O37" s="143" t="s">
        <v>273</v>
      </c>
      <c r="P37" s="143" t="s">
        <v>267</v>
      </c>
      <c r="Q37" s="143" t="s">
        <v>274</v>
      </c>
      <c r="R37" s="143" t="s">
        <v>267</v>
      </c>
      <c r="S37" s="143" t="s">
        <v>275</v>
      </c>
      <c r="T37" s="143" t="s">
        <v>276</v>
      </c>
      <c r="U37" s="143" t="s">
        <v>116</v>
      </c>
      <c r="V37" s="143" t="s">
        <v>117</v>
      </c>
      <c r="W37" s="143" t="s">
        <v>118</v>
      </c>
      <c r="X37" s="143" t="s">
        <v>173</v>
      </c>
      <c r="Y37" s="143" t="s">
        <v>278</v>
      </c>
      <c r="Z37" s="143" t="s">
        <v>144</v>
      </c>
      <c r="AA37" s="143" t="s">
        <v>279</v>
      </c>
      <c r="AB37" s="256" t="s">
        <v>152</v>
      </c>
      <c r="AC37" s="257">
        <v>42284</v>
      </c>
      <c r="AD37" s="256">
        <v>44957</v>
      </c>
      <c r="AE37" s="257" t="s">
        <v>146</v>
      </c>
      <c r="AF37" s="257" t="s">
        <v>147</v>
      </c>
      <c r="AG37" s="257" t="s">
        <v>243</v>
      </c>
      <c r="AH37" s="256" t="s">
        <v>123</v>
      </c>
      <c r="AI37" s="256" t="s">
        <v>111</v>
      </c>
      <c r="AJ37" s="256" t="s">
        <v>111</v>
      </c>
      <c r="AK37" s="256" t="s">
        <v>111</v>
      </c>
      <c r="AL37" s="256" t="s">
        <v>111</v>
      </c>
      <c r="AM37" s="256" t="s">
        <v>111</v>
      </c>
      <c r="AN37" s="256" t="s">
        <v>111</v>
      </c>
      <c r="AO37" s="258" t="s">
        <v>124</v>
      </c>
      <c r="AP37" s="259">
        <v>2</v>
      </c>
      <c r="AQ37" s="258" t="s">
        <v>280</v>
      </c>
      <c r="AR37" s="260">
        <v>4</v>
      </c>
      <c r="AS37" s="255" t="s">
        <v>149</v>
      </c>
      <c r="AT37" s="255">
        <v>3</v>
      </c>
      <c r="AU37" s="255">
        <v>3</v>
      </c>
      <c r="AV37" s="261" t="s">
        <v>281</v>
      </c>
    </row>
    <row r="38" spans="1:48" s="79" customFormat="1" ht="35.1" customHeight="1">
      <c r="A38" s="143" t="s">
        <v>267</v>
      </c>
      <c r="B38" s="255" t="s">
        <v>268</v>
      </c>
      <c r="C38" s="255">
        <f t="shared" si="0"/>
        <v>30</v>
      </c>
      <c r="D38" s="143" t="s">
        <v>105</v>
      </c>
      <c r="E38" s="143"/>
      <c r="F38" s="143" t="s">
        <v>300</v>
      </c>
      <c r="G38" s="143" t="s">
        <v>267</v>
      </c>
      <c r="H38" s="143" t="s">
        <v>300</v>
      </c>
      <c r="I38" s="143" t="e">
        <v>#N/A</v>
      </c>
      <c r="J38" s="143" t="s">
        <v>107</v>
      </c>
      <c r="K38" s="143" t="s">
        <v>301</v>
      </c>
      <c r="L38" s="143" t="s">
        <v>194</v>
      </c>
      <c r="M38" s="143" t="s">
        <v>110</v>
      </c>
      <c r="N38" s="143" t="s">
        <v>111</v>
      </c>
      <c r="O38" s="143" t="s">
        <v>273</v>
      </c>
      <c r="P38" s="143" t="s">
        <v>267</v>
      </c>
      <c r="Q38" s="143" t="s">
        <v>274</v>
      </c>
      <c r="R38" s="143" t="s">
        <v>267</v>
      </c>
      <c r="S38" s="143" t="s">
        <v>302</v>
      </c>
      <c r="T38" s="143" t="s">
        <v>276</v>
      </c>
      <c r="U38" s="143" t="s">
        <v>116</v>
      </c>
      <c r="V38" s="143" t="s">
        <v>117</v>
      </c>
      <c r="W38" s="143" t="s">
        <v>118</v>
      </c>
      <c r="X38" s="143" t="s">
        <v>173</v>
      </c>
      <c r="Y38" s="143" t="s">
        <v>278</v>
      </c>
      <c r="Z38" s="143" t="s">
        <v>120</v>
      </c>
      <c r="AA38" s="143" t="s">
        <v>111</v>
      </c>
      <c r="AB38" s="256" t="s">
        <v>303</v>
      </c>
      <c r="AC38" s="257">
        <v>40545</v>
      </c>
      <c r="AD38" s="256">
        <v>44952</v>
      </c>
      <c r="AE38" s="257" t="s">
        <v>146</v>
      </c>
      <c r="AF38" s="257" t="s">
        <v>147</v>
      </c>
      <c r="AG38" s="257" t="s">
        <v>286</v>
      </c>
      <c r="AH38" s="256" t="s">
        <v>123</v>
      </c>
      <c r="AI38" s="256" t="s">
        <v>111</v>
      </c>
      <c r="AJ38" s="256" t="s">
        <v>111</v>
      </c>
      <c r="AK38" s="256" t="s">
        <v>111</v>
      </c>
      <c r="AL38" s="256" t="s">
        <v>111</v>
      </c>
      <c r="AM38" s="256" t="s">
        <v>111</v>
      </c>
      <c r="AN38" s="256" t="s">
        <v>111</v>
      </c>
      <c r="AO38" s="258" t="s">
        <v>124</v>
      </c>
      <c r="AP38" s="259">
        <v>2</v>
      </c>
      <c r="AQ38" s="258" t="s">
        <v>149</v>
      </c>
      <c r="AR38" s="260">
        <v>3</v>
      </c>
      <c r="AS38" s="255" t="s">
        <v>149</v>
      </c>
      <c r="AT38" s="255">
        <v>3</v>
      </c>
      <c r="AU38" s="255">
        <v>3</v>
      </c>
      <c r="AV38" s="261" t="s">
        <v>281</v>
      </c>
    </row>
    <row r="39" spans="1:48" s="79" customFormat="1" ht="35.1" customHeight="1">
      <c r="A39" s="143" t="s">
        <v>267</v>
      </c>
      <c r="B39" s="255" t="s">
        <v>268</v>
      </c>
      <c r="C39" s="255">
        <f t="shared" si="0"/>
        <v>31</v>
      </c>
      <c r="D39" s="143" t="s">
        <v>105</v>
      </c>
      <c r="E39" s="143"/>
      <c r="F39" s="143" t="s">
        <v>300</v>
      </c>
      <c r="G39" s="143" t="s">
        <v>267</v>
      </c>
      <c r="H39" s="143" t="s">
        <v>300</v>
      </c>
      <c r="I39" s="143" t="e">
        <v>#N/A</v>
      </c>
      <c r="J39" s="143" t="s">
        <v>107</v>
      </c>
      <c r="K39" s="143" t="s">
        <v>304</v>
      </c>
      <c r="L39" s="143" t="s">
        <v>194</v>
      </c>
      <c r="M39" s="143" t="s">
        <v>110</v>
      </c>
      <c r="N39" s="143" t="s">
        <v>111</v>
      </c>
      <c r="O39" s="143" t="s">
        <v>273</v>
      </c>
      <c r="P39" s="143" t="s">
        <v>267</v>
      </c>
      <c r="Q39" s="143" t="s">
        <v>274</v>
      </c>
      <c r="R39" s="143" t="s">
        <v>267</v>
      </c>
      <c r="S39" s="143" t="s">
        <v>302</v>
      </c>
      <c r="T39" s="143" t="s">
        <v>276</v>
      </c>
      <c r="U39" s="143" t="s">
        <v>116</v>
      </c>
      <c r="V39" s="143" t="s">
        <v>117</v>
      </c>
      <c r="W39" s="143" t="s">
        <v>118</v>
      </c>
      <c r="X39" s="143" t="s">
        <v>173</v>
      </c>
      <c r="Y39" s="143" t="s">
        <v>278</v>
      </c>
      <c r="Z39" s="143" t="s">
        <v>120</v>
      </c>
      <c r="AA39" s="143" t="s">
        <v>111</v>
      </c>
      <c r="AB39" s="256" t="s">
        <v>303</v>
      </c>
      <c r="AC39" s="257">
        <v>40545</v>
      </c>
      <c r="AD39" s="256">
        <v>44946</v>
      </c>
      <c r="AE39" s="257" t="s">
        <v>146</v>
      </c>
      <c r="AF39" s="257" t="s">
        <v>147</v>
      </c>
      <c r="AG39" s="257" t="s">
        <v>286</v>
      </c>
      <c r="AH39" s="256" t="s">
        <v>123</v>
      </c>
      <c r="AI39" s="256" t="s">
        <v>111</v>
      </c>
      <c r="AJ39" s="256" t="s">
        <v>111</v>
      </c>
      <c r="AK39" s="256" t="s">
        <v>111</v>
      </c>
      <c r="AL39" s="256" t="s">
        <v>111</v>
      </c>
      <c r="AM39" s="256" t="s">
        <v>111</v>
      </c>
      <c r="AN39" s="256" t="s">
        <v>111</v>
      </c>
      <c r="AO39" s="258" t="s">
        <v>124</v>
      </c>
      <c r="AP39" s="259">
        <v>2</v>
      </c>
      <c r="AQ39" s="258" t="s">
        <v>149</v>
      </c>
      <c r="AR39" s="260">
        <v>3</v>
      </c>
      <c r="AS39" s="255" t="s">
        <v>149</v>
      </c>
      <c r="AT39" s="255">
        <v>3</v>
      </c>
      <c r="AU39" s="255">
        <v>3</v>
      </c>
      <c r="AV39" s="261" t="s">
        <v>281</v>
      </c>
    </row>
    <row r="40" spans="1:48" s="79" customFormat="1" ht="35.1" customHeight="1">
      <c r="A40" s="143" t="s">
        <v>267</v>
      </c>
      <c r="B40" s="255" t="s">
        <v>268</v>
      </c>
      <c r="C40" s="255">
        <f t="shared" si="0"/>
        <v>32</v>
      </c>
      <c r="D40" s="143" t="s">
        <v>105</v>
      </c>
      <c r="E40" s="143"/>
      <c r="F40" s="143" t="s">
        <v>305</v>
      </c>
      <c r="G40" s="143" t="s">
        <v>267</v>
      </c>
      <c r="H40" s="143" t="s">
        <v>305</v>
      </c>
      <c r="I40" s="143" t="e">
        <v>#N/A</v>
      </c>
      <c r="J40" s="143" t="s">
        <v>107</v>
      </c>
      <c r="K40" s="143" t="s">
        <v>306</v>
      </c>
      <c r="L40" s="143" t="s">
        <v>109</v>
      </c>
      <c r="M40" s="143" t="s">
        <v>110</v>
      </c>
      <c r="N40" s="143" t="s">
        <v>111</v>
      </c>
      <c r="O40" s="143" t="s">
        <v>273</v>
      </c>
      <c r="P40" s="143" t="s">
        <v>267</v>
      </c>
      <c r="Q40" s="143" t="s">
        <v>274</v>
      </c>
      <c r="R40" s="143" t="s">
        <v>267</v>
      </c>
      <c r="S40" s="143" t="s">
        <v>302</v>
      </c>
      <c r="T40" s="143" t="s">
        <v>276</v>
      </c>
      <c r="U40" s="143" t="s">
        <v>116</v>
      </c>
      <c r="V40" s="143" t="s">
        <v>117</v>
      </c>
      <c r="W40" s="143" t="s">
        <v>118</v>
      </c>
      <c r="X40" s="143" t="s">
        <v>173</v>
      </c>
      <c r="Y40" s="143" t="s">
        <v>278</v>
      </c>
      <c r="Z40" s="143" t="s">
        <v>120</v>
      </c>
      <c r="AA40" s="143" t="s">
        <v>111</v>
      </c>
      <c r="AB40" s="256" t="s">
        <v>121</v>
      </c>
      <c r="AC40" s="257">
        <v>43159</v>
      </c>
      <c r="AD40" s="256" t="s">
        <v>122</v>
      </c>
      <c r="AE40" s="257" t="s">
        <v>146</v>
      </c>
      <c r="AF40" s="257" t="s">
        <v>147</v>
      </c>
      <c r="AG40" s="257" t="s">
        <v>243</v>
      </c>
      <c r="AH40" s="256" t="s">
        <v>123</v>
      </c>
      <c r="AI40" s="256" t="s">
        <v>111</v>
      </c>
      <c r="AJ40" s="256" t="s">
        <v>111</v>
      </c>
      <c r="AK40" s="256" t="s">
        <v>111</v>
      </c>
      <c r="AL40" s="256" t="s">
        <v>111</v>
      </c>
      <c r="AM40" s="256" t="s">
        <v>111</v>
      </c>
      <c r="AN40" s="256" t="s">
        <v>111</v>
      </c>
      <c r="AO40" s="258" t="s">
        <v>124</v>
      </c>
      <c r="AP40" s="259">
        <v>2</v>
      </c>
      <c r="AQ40" s="258" t="s">
        <v>149</v>
      </c>
      <c r="AR40" s="260">
        <v>3</v>
      </c>
      <c r="AS40" s="255" t="s">
        <v>149</v>
      </c>
      <c r="AT40" s="255">
        <v>3</v>
      </c>
      <c r="AU40" s="255">
        <v>3</v>
      </c>
      <c r="AV40" s="261" t="s">
        <v>281</v>
      </c>
    </row>
    <row r="41" spans="1:48" s="79" customFormat="1" ht="35.1" customHeight="1">
      <c r="A41" s="143" t="s">
        <v>267</v>
      </c>
      <c r="B41" s="255" t="s">
        <v>268</v>
      </c>
      <c r="C41" s="255">
        <f t="shared" si="0"/>
        <v>33</v>
      </c>
      <c r="D41" s="143" t="s">
        <v>105</v>
      </c>
      <c r="E41" s="143"/>
      <c r="F41" s="143" t="s">
        <v>307</v>
      </c>
      <c r="G41" s="143" t="s">
        <v>267</v>
      </c>
      <c r="H41" s="143" t="s">
        <v>307</v>
      </c>
      <c r="I41" s="143" t="e">
        <v>#N/A</v>
      </c>
      <c r="J41" s="143" t="s">
        <v>107</v>
      </c>
      <c r="K41" s="143" t="s">
        <v>308</v>
      </c>
      <c r="L41" s="143" t="s">
        <v>109</v>
      </c>
      <c r="M41" s="143" t="s">
        <v>110</v>
      </c>
      <c r="N41" s="143" t="s">
        <v>111</v>
      </c>
      <c r="O41" s="143" t="s">
        <v>273</v>
      </c>
      <c r="P41" s="143" t="s">
        <v>267</v>
      </c>
      <c r="Q41" s="143" t="s">
        <v>274</v>
      </c>
      <c r="R41" s="143" t="s">
        <v>267</v>
      </c>
      <c r="S41" s="143" t="s">
        <v>302</v>
      </c>
      <c r="T41" s="143" t="s">
        <v>276</v>
      </c>
      <c r="U41" s="143" t="s">
        <v>116</v>
      </c>
      <c r="V41" s="143" t="s">
        <v>117</v>
      </c>
      <c r="W41" s="143" t="s">
        <v>118</v>
      </c>
      <c r="X41" s="143" t="s">
        <v>173</v>
      </c>
      <c r="Y41" s="143" t="s">
        <v>278</v>
      </c>
      <c r="Z41" s="143" t="s">
        <v>120</v>
      </c>
      <c r="AA41" s="143" t="s">
        <v>111</v>
      </c>
      <c r="AB41" s="256" t="s">
        <v>121</v>
      </c>
      <c r="AC41" s="257">
        <v>43831</v>
      </c>
      <c r="AD41" s="256" t="s">
        <v>122</v>
      </c>
      <c r="AE41" s="257" t="s">
        <v>146</v>
      </c>
      <c r="AF41" s="257" t="s">
        <v>147</v>
      </c>
      <c r="AG41" s="257" t="s">
        <v>243</v>
      </c>
      <c r="AH41" s="256" t="s">
        <v>123</v>
      </c>
      <c r="AI41" s="256" t="s">
        <v>111</v>
      </c>
      <c r="AJ41" s="256" t="s">
        <v>111</v>
      </c>
      <c r="AK41" s="256" t="s">
        <v>111</v>
      </c>
      <c r="AL41" s="256" t="s">
        <v>111</v>
      </c>
      <c r="AM41" s="256" t="s">
        <v>111</v>
      </c>
      <c r="AN41" s="256" t="s">
        <v>111</v>
      </c>
      <c r="AO41" s="258" t="s">
        <v>124</v>
      </c>
      <c r="AP41" s="259">
        <v>2</v>
      </c>
      <c r="AQ41" s="258" t="s">
        <v>149</v>
      </c>
      <c r="AR41" s="260">
        <v>3</v>
      </c>
      <c r="AS41" s="255" t="s">
        <v>149</v>
      </c>
      <c r="AT41" s="255">
        <v>3</v>
      </c>
      <c r="AU41" s="255">
        <v>3</v>
      </c>
      <c r="AV41" s="261" t="s">
        <v>281</v>
      </c>
    </row>
    <row r="42" spans="1:48" s="79" customFormat="1" ht="35.1" customHeight="1">
      <c r="A42" s="143" t="s">
        <v>309</v>
      </c>
      <c r="B42" s="255" t="s">
        <v>310</v>
      </c>
      <c r="C42" s="255">
        <f t="shared" si="0"/>
        <v>34</v>
      </c>
      <c r="D42" s="143" t="s">
        <v>105</v>
      </c>
      <c r="E42" s="143" t="s">
        <v>311</v>
      </c>
      <c r="F42" s="143"/>
      <c r="G42" s="143" t="s">
        <v>312</v>
      </c>
      <c r="H42" s="143" t="s">
        <v>311</v>
      </c>
      <c r="I42" s="143" t="s">
        <v>313</v>
      </c>
      <c r="J42" s="143" t="s">
        <v>107</v>
      </c>
      <c r="K42" s="143" t="s">
        <v>314</v>
      </c>
      <c r="L42" s="143" t="s">
        <v>194</v>
      </c>
      <c r="M42" s="143" t="s">
        <v>110</v>
      </c>
      <c r="N42" s="143" t="s">
        <v>111</v>
      </c>
      <c r="O42" s="143" t="s">
        <v>315</v>
      </c>
      <c r="P42" s="143" t="s">
        <v>309</v>
      </c>
      <c r="Q42" s="143" t="s">
        <v>316</v>
      </c>
      <c r="R42" s="143" t="s">
        <v>309</v>
      </c>
      <c r="S42" s="143" t="s">
        <v>317</v>
      </c>
      <c r="T42" s="143" t="s">
        <v>318</v>
      </c>
      <c r="U42" s="143" t="s">
        <v>116</v>
      </c>
      <c r="V42" s="143" t="s">
        <v>117</v>
      </c>
      <c r="W42" s="143" t="s">
        <v>118</v>
      </c>
      <c r="X42" s="143" t="s">
        <v>111</v>
      </c>
      <c r="Y42" s="143" t="s">
        <v>319</v>
      </c>
      <c r="Z42" s="143" t="s">
        <v>120</v>
      </c>
      <c r="AA42" s="143" t="s">
        <v>111</v>
      </c>
      <c r="AB42" s="256" t="s">
        <v>136</v>
      </c>
      <c r="AC42" s="257">
        <v>41275</v>
      </c>
      <c r="AD42" s="256">
        <v>44985</v>
      </c>
      <c r="AE42" s="257" t="s">
        <v>118</v>
      </c>
      <c r="AF42" s="257" t="s">
        <v>111</v>
      </c>
      <c r="AG42" s="257"/>
      <c r="AH42" s="256" t="s">
        <v>123</v>
      </c>
      <c r="AI42" s="256" t="s">
        <v>111</v>
      </c>
      <c r="AJ42" s="256" t="s">
        <v>111</v>
      </c>
      <c r="AK42" s="256" t="s">
        <v>111</v>
      </c>
      <c r="AL42" s="256" t="s">
        <v>111</v>
      </c>
      <c r="AM42" s="256" t="s">
        <v>111</v>
      </c>
      <c r="AN42" s="256" t="s">
        <v>111</v>
      </c>
      <c r="AO42" s="258" t="s">
        <v>124</v>
      </c>
      <c r="AP42" s="259">
        <v>2</v>
      </c>
      <c r="AQ42" s="258" t="s">
        <v>125</v>
      </c>
      <c r="AR42" s="260">
        <v>2</v>
      </c>
      <c r="AS42" s="255" t="s">
        <v>137</v>
      </c>
      <c r="AT42" s="255">
        <v>1</v>
      </c>
      <c r="AU42" s="255">
        <v>2</v>
      </c>
      <c r="AV42" s="261" t="s">
        <v>126</v>
      </c>
    </row>
    <row r="43" spans="1:48" s="79" customFormat="1" ht="35.1" customHeight="1">
      <c r="A43" s="143" t="s">
        <v>309</v>
      </c>
      <c r="B43" s="255" t="s">
        <v>310</v>
      </c>
      <c r="C43" s="255">
        <f t="shared" si="0"/>
        <v>35</v>
      </c>
      <c r="D43" s="143" t="s">
        <v>105</v>
      </c>
      <c r="E43" s="143" t="s">
        <v>127</v>
      </c>
      <c r="F43" s="143"/>
      <c r="G43" s="143" t="s">
        <v>320</v>
      </c>
      <c r="H43" s="143" t="s">
        <v>127</v>
      </c>
      <c r="I43" s="143" t="s">
        <v>321</v>
      </c>
      <c r="J43" s="143" t="s">
        <v>107</v>
      </c>
      <c r="K43" s="143" t="s">
        <v>322</v>
      </c>
      <c r="L43" s="143" t="s">
        <v>194</v>
      </c>
      <c r="M43" s="143" t="s">
        <v>110</v>
      </c>
      <c r="N43" s="143" t="s">
        <v>111</v>
      </c>
      <c r="O43" s="143" t="s">
        <v>315</v>
      </c>
      <c r="P43" s="143" t="s">
        <v>309</v>
      </c>
      <c r="Q43" s="143" t="s">
        <v>316</v>
      </c>
      <c r="R43" s="143" t="s">
        <v>309</v>
      </c>
      <c r="S43" s="143" t="s">
        <v>317</v>
      </c>
      <c r="T43" s="143" t="s">
        <v>323</v>
      </c>
      <c r="U43" s="143" t="s">
        <v>116</v>
      </c>
      <c r="V43" s="143" t="s">
        <v>117</v>
      </c>
      <c r="W43" s="143" t="s">
        <v>118</v>
      </c>
      <c r="X43" s="143" t="s">
        <v>111</v>
      </c>
      <c r="Y43" s="143" t="s">
        <v>319</v>
      </c>
      <c r="Z43" s="143" t="s">
        <v>120</v>
      </c>
      <c r="AA43" s="143" t="s">
        <v>111</v>
      </c>
      <c r="AB43" s="256" t="s">
        <v>136</v>
      </c>
      <c r="AC43" s="257">
        <v>41699</v>
      </c>
      <c r="AD43" s="256" t="s">
        <v>122</v>
      </c>
      <c r="AE43" s="257" t="s">
        <v>118</v>
      </c>
      <c r="AF43" s="257" t="s">
        <v>111</v>
      </c>
      <c r="AG43" s="257"/>
      <c r="AH43" s="256" t="s">
        <v>123</v>
      </c>
      <c r="AI43" s="256" t="s">
        <v>111</v>
      </c>
      <c r="AJ43" s="256" t="s">
        <v>111</v>
      </c>
      <c r="AK43" s="256" t="s">
        <v>111</v>
      </c>
      <c r="AL43" s="256" t="s">
        <v>111</v>
      </c>
      <c r="AM43" s="256" t="s">
        <v>111</v>
      </c>
      <c r="AN43" s="256" t="s">
        <v>111</v>
      </c>
      <c r="AO43" s="258" t="s">
        <v>124</v>
      </c>
      <c r="AP43" s="259">
        <v>2</v>
      </c>
      <c r="AQ43" s="258" t="s">
        <v>125</v>
      </c>
      <c r="AR43" s="260">
        <v>2</v>
      </c>
      <c r="AS43" s="255" t="s">
        <v>137</v>
      </c>
      <c r="AT43" s="255">
        <v>1</v>
      </c>
      <c r="AU43" s="255">
        <v>2</v>
      </c>
      <c r="AV43" s="261" t="s">
        <v>126</v>
      </c>
    </row>
    <row r="44" spans="1:48" s="79" customFormat="1" ht="35.1" customHeight="1">
      <c r="A44" s="143" t="s">
        <v>309</v>
      </c>
      <c r="B44" s="255" t="s">
        <v>310</v>
      </c>
      <c r="C44" s="255">
        <f t="shared" si="0"/>
        <v>36</v>
      </c>
      <c r="D44" s="143" t="s">
        <v>105</v>
      </c>
      <c r="E44" s="143"/>
      <c r="F44" s="143" t="s">
        <v>324</v>
      </c>
      <c r="G44" s="143" t="s">
        <v>309</v>
      </c>
      <c r="H44" s="143" t="s">
        <v>324</v>
      </c>
      <c r="I44" s="143" t="e">
        <v>#N/A</v>
      </c>
      <c r="J44" s="143" t="s">
        <v>107</v>
      </c>
      <c r="K44" s="143" t="s">
        <v>325</v>
      </c>
      <c r="L44" s="143" t="s">
        <v>326</v>
      </c>
      <c r="M44" s="143" t="s">
        <v>110</v>
      </c>
      <c r="N44" s="143" t="s">
        <v>111</v>
      </c>
      <c r="O44" s="143" t="s">
        <v>315</v>
      </c>
      <c r="P44" s="143" t="s">
        <v>309</v>
      </c>
      <c r="Q44" s="143" t="s">
        <v>316</v>
      </c>
      <c r="R44" s="143" t="s">
        <v>309</v>
      </c>
      <c r="S44" s="143" t="s">
        <v>317</v>
      </c>
      <c r="T44" s="143" t="s">
        <v>327</v>
      </c>
      <c r="U44" s="143" t="s">
        <v>116</v>
      </c>
      <c r="V44" s="143" t="s">
        <v>117</v>
      </c>
      <c r="W44" s="143" t="s">
        <v>118</v>
      </c>
      <c r="X44" s="143" t="s">
        <v>111</v>
      </c>
      <c r="Y44" s="143" t="s">
        <v>319</v>
      </c>
      <c r="Z44" s="143" t="s">
        <v>120</v>
      </c>
      <c r="AA44" s="143" t="s">
        <v>111</v>
      </c>
      <c r="AB44" s="256" t="s">
        <v>152</v>
      </c>
      <c r="AC44" s="257">
        <v>40940</v>
      </c>
      <c r="AD44" s="256" t="s">
        <v>328</v>
      </c>
      <c r="AE44" s="257" t="s">
        <v>146</v>
      </c>
      <c r="AF44" s="257" t="s">
        <v>147</v>
      </c>
      <c r="AG44" s="257" t="s">
        <v>243</v>
      </c>
      <c r="AH44" s="256" t="s">
        <v>123</v>
      </c>
      <c r="AI44" s="256" t="s">
        <v>111</v>
      </c>
      <c r="AJ44" s="256" t="s">
        <v>111</v>
      </c>
      <c r="AK44" s="256" t="s">
        <v>111</v>
      </c>
      <c r="AL44" s="256" t="s">
        <v>111</v>
      </c>
      <c r="AM44" s="256" t="s">
        <v>111</v>
      </c>
      <c r="AN44" s="256" t="s">
        <v>111</v>
      </c>
      <c r="AO44" s="258" t="s">
        <v>124</v>
      </c>
      <c r="AP44" s="259">
        <v>2</v>
      </c>
      <c r="AQ44" s="258" t="s">
        <v>125</v>
      </c>
      <c r="AR44" s="260">
        <v>2</v>
      </c>
      <c r="AS44" s="255" t="s">
        <v>137</v>
      </c>
      <c r="AT44" s="255">
        <v>1</v>
      </c>
      <c r="AU44" s="255">
        <v>2</v>
      </c>
      <c r="AV44" s="261" t="s">
        <v>126</v>
      </c>
    </row>
    <row r="45" spans="1:48" s="79" customFormat="1" ht="35.1" customHeight="1">
      <c r="A45" s="143" t="s">
        <v>309</v>
      </c>
      <c r="B45" s="255" t="s">
        <v>310</v>
      </c>
      <c r="C45" s="255">
        <f t="shared" si="0"/>
        <v>37</v>
      </c>
      <c r="D45" s="143" t="s">
        <v>105</v>
      </c>
      <c r="E45" s="143"/>
      <c r="F45" s="143" t="s">
        <v>329</v>
      </c>
      <c r="G45" s="143" t="s">
        <v>309</v>
      </c>
      <c r="H45" s="143" t="s">
        <v>329</v>
      </c>
      <c r="I45" s="143" t="e">
        <v>#N/A</v>
      </c>
      <c r="J45" s="143" t="s">
        <v>107</v>
      </c>
      <c r="K45" s="143" t="s">
        <v>330</v>
      </c>
      <c r="L45" s="143" t="s">
        <v>331</v>
      </c>
      <c r="M45" s="143" t="s">
        <v>110</v>
      </c>
      <c r="N45" s="143" t="s">
        <v>111</v>
      </c>
      <c r="O45" s="143" t="s">
        <v>315</v>
      </c>
      <c r="P45" s="143" t="s">
        <v>309</v>
      </c>
      <c r="Q45" s="143" t="s">
        <v>316</v>
      </c>
      <c r="R45" s="143" t="s">
        <v>309</v>
      </c>
      <c r="S45" s="143" t="s">
        <v>111</v>
      </c>
      <c r="T45" s="143" t="s">
        <v>332</v>
      </c>
      <c r="U45" s="143" t="s">
        <v>116</v>
      </c>
      <c r="V45" s="143" t="s">
        <v>117</v>
      </c>
      <c r="W45" s="143" t="s">
        <v>118</v>
      </c>
      <c r="X45" s="143" t="s">
        <v>111</v>
      </c>
      <c r="Y45" s="143" t="s">
        <v>319</v>
      </c>
      <c r="Z45" s="143" t="s">
        <v>144</v>
      </c>
      <c r="AA45" s="143" t="s">
        <v>333</v>
      </c>
      <c r="AB45" s="256" t="s">
        <v>121</v>
      </c>
      <c r="AC45" s="257">
        <v>41122</v>
      </c>
      <c r="AD45" s="256" t="s">
        <v>328</v>
      </c>
      <c r="AE45" s="257" t="s">
        <v>146</v>
      </c>
      <c r="AF45" s="257" t="s">
        <v>147</v>
      </c>
      <c r="AG45" s="257" t="s">
        <v>243</v>
      </c>
      <c r="AH45" s="256" t="s">
        <v>123</v>
      </c>
      <c r="AI45" s="256" t="s">
        <v>111</v>
      </c>
      <c r="AJ45" s="256" t="s">
        <v>111</v>
      </c>
      <c r="AK45" s="256" t="s">
        <v>111</v>
      </c>
      <c r="AL45" s="256" t="s">
        <v>111</v>
      </c>
      <c r="AM45" s="256" t="s">
        <v>111</v>
      </c>
      <c r="AN45" s="256" t="s">
        <v>111</v>
      </c>
      <c r="AO45" s="258" t="s">
        <v>124</v>
      </c>
      <c r="AP45" s="259">
        <v>2</v>
      </c>
      <c r="AQ45" s="258" t="s">
        <v>280</v>
      </c>
      <c r="AR45" s="260">
        <v>4</v>
      </c>
      <c r="AS45" s="255" t="s">
        <v>125</v>
      </c>
      <c r="AT45" s="255">
        <v>2</v>
      </c>
      <c r="AU45" s="255">
        <v>3</v>
      </c>
      <c r="AV45" s="261" t="s">
        <v>281</v>
      </c>
    </row>
    <row r="46" spans="1:48" s="79" customFormat="1" ht="35.1" customHeight="1">
      <c r="A46" s="143" t="s">
        <v>309</v>
      </c>
      <c r="B46" s="255" t="s">
        <v>310</v>
      </c>
      <c r="C46" s="255">
        <f t="shared" si="0"/>
        <v>38</v>
      </c>
      <c r="D46" s="143" t="s">
        <v>105</v>
      </c>
      <c r="E46" s="143"/>
      <c r="F46" s="143" t="s">
        <v>334</v>
      </c>
      <c r="G46" s="143" t="s">
        <v>309</v>
      </c>
      <c r="H46" s="143" t="s">
        <v>334</v>
      </c>
      <c r="I46" s="143" t="e">
        <v>#N/A</v>
      </c>
      <c r="J46" s="143" t="s">
        <v>130</v>
      </c>
      <c r="K46" s="143" t="s">
        <v>335</v>
      </c>
      <c r="L46" s="143" t="s">
        <v>336</v>
      </c>
      <c r="M46" s="143" t="s">
        <v>110</v>
      </c>
      <c r="N46" s="143" t="s">
        <v>111</v>
      </c>
      <c r="O46" s="143" t="s">
        <v>315</v>
      </c>
      <c r="P46" s="143" t="s">
        <v>309</v>
      </c>
      <c r="Q46" s="143" t="s">
        <v>316</v>
      </c>
      <c r="R46" s="143" t="s">
        <v>309</v>
      </c>
      <c r="S46" s="143" t="s">
        <v>111</v>
      </c>
      <c r="T46" s="143" t="s">
        <v>337</v>
      </c>
      <c r="U46" s="143" t="s">
        <v>116</v>
      </c>
      <c r="V46" s="143" t="s">
        <v>117</v>
      </c>
      <c r="W46" s="143" t="s">
        <v>118</v>
      </c>
      <c r="X46" s="143" t="s">
        <v>338</v>
      </c>
      <c r="Y46" s="143" t="s">
        <v>319</v>
      </c>
      <c r="Z46" s="143" t="s">
        <v>120</v>
      </c>
      <c r="AA46" s="143" t="s">
        <v>111</v>
      </c>
      <c r="AB46" s="256" t="s">
        <v>152</v>
      </c>
      <c r="AC46" s="257">
        <v>43789</v>
      </c>
      <c r="AD46" s="256" t="s">
        <v>328</v>
      </c>
      <c r="AE46" s="257" t="s">
        <v>146</v>
      </c>
      <c r="AF46" s="257" t="s">
        <v>147</v>
      </c>
      <c r="AG46" s="257" t="s">
        <v>339</v>
      </c>
      <c r="AH46" s="256" t="s">
        <v>153</v>
      </c>
      <c r="AI46" s="256" t="s">
        <v>340</v>
      </c>
      <c r="AJ46" s="256" t="s">
        <v>341</v>
      </c>
      <c r="AK46" s="256" t="s">
        <v>341</v>
      </c>
      <c r="AL46" s="256" t="s">
        <v>342</v>
      </c>
      <c r="AM46" s="256">
        <v>44197</v>
      </c>
      <c r="AN46" s="256" t="s">
        <v>343</v>
      </c>
      <c r="AO46" s="258" t="s">
        <v>158</v>
      </c>
      <c r="AP46" s="259">
        <v>3</v>
      </c>
      <c r="AQ46" s="258" t="s">
        <v>125</v>
      </c>
      <c r="AR46" s="260">
        <v>2</v>
      </c>
      <c r="AS46" s="255" t="s">
        <v>137</v>
      </c>
      <c r="AT46" s="255">
        <v>1</v>
      </c>
      <c r="AU46" s="255">
        <v>2</v>
      </c>
      <c r="AV46" s="261" t="s">
        <v>126</v>
      </c>
    </row>
    <row r="47" spans="1:48" s="79" customFormat="1" ht="35.1" customHeight="1">
      <c r="A47" s="143" t="s">
        <v>344</v>
      </c>
      <c r="B47" s="255" t="s">
        <v>345</v>
      </c>
      <c r="C47" s="255">
        <f t="shared" si="0"/>
        <v>39</v>
      </c>
      <c r="D47" s="143" t="s">
        <v>105</v>
      </c>
      <c r="E47" s="143" t="s">
        <v>346</v>
      </c>
      <c r="F47" s="143"/>
      <c r="G47" s="143" t="s">
        <v>347</v>
      </c>
      <c r="H47" s="143" t="s">
        <v>346</v>
      </c>
      <c r="I47" s="143" t="s">
        <v>348</v>
      </c>
      <c r="J47" s="143" t="s">
        <v>130</v>
      </c>
      <c r="K47" s="143" t="s">
        <v>349</v>
      </c>
      <c r="L47" s="143" t="s">
        <v>169</v>
      </c>
      <c r="M47" s="143" t="s">
        <v>110</v>
      </c>
      <c r="N47" s="143" t="s">
        <v>111</v>
      </c>
      <c r="O47" s="143" t="s">
        <v>350</v>
      </c>
      <c r="P47" s="143" t="s">
        <v>344</v>
      </c>
      <c r="Q47" s="143" t="s">
        <v>351</v>
      </c>
      <c r="R47" s="143" t="s">
        <v>352</v>
      </c>
      <c r="S47" s="143" t="s">
        <v>353</v>
      </c>
      <c r="T47" s="143" t="s">
        <v>354</v>
      </c>
      <c r="U47" s="143" t="s">
        <v>116</v>
      </c>
      <c r="V47" s="143" t="s">
        <v>117</v>
      </c>
      <c r="W47" s="143" t="s">
        <v>118</v>
      </c>
      <c r="X47" s="143" t="s">
        <v>355</v>
      </c>
      <c r="Y47" s="143" t="s">
        <v>356</v>
      </c>
      <c r="Z47" s="143" t="s">
        <v>120</v>
      </c>
      <c r="AA47" s="143" t="s">
        <v>111</v>
      </c>
      <c r="AB47" s="256" t="s">
        <v>152</v>
      </c>
      <c r="AC47" s="257">
        <v>43374</v>
      </c>
      <c r="AD47" s="256" t="s">
        <v>122</v>
      </c>
      <c r="AE47" s="257" t="s">
        <v>146</v>
      </c>
      <c r="AF47" s="257" t="s">
        <v>147</v>
      </c>
      <c r="AG47" s="257" t="s">
        <v>243</v>
      </c>
      <c r="AH47" s="256" t="s">
        <v>123</v>
      </c>
      <c r="AI47" s="256" t="s">
        <v>111</v>
      </c>
      <c r="AJ47" s="256" t="s">
        <v>111</v>
      </c>
      <c r="AK47" s="256" t="s">
        <v>111</v>
      </c>
      <c r="AL47" s="256" t="s">
        <v>111</v>
      </c>
      <c r="AM47" s="256" t="s">
        <v>111</v>
      </c>
      <c r="AN47" s="256" t="s">
        <v>111</v>
      </c>
      <c r="AO47" s="258" t="s">
        <v>124</v>
      </c>
      <c r="AP47" s="259">
        <v>2</v>
      </c>
      <c r="AQ47" s="258" t="s">
        <v>125</v>
      </c>
      <c r="AR47" s="260">
        <v>2</v>
      </c>
      <c r="AS47" s="255" t="s">
        <v>137</v>
      </c>
      <c r="AT47" s="255">
        <v>1</v>
      </c>
      <c r="AU47" s="255">
        <v>2</v>
      </c>
      <c r="AV47" s="261" t="s">
        <v>126</v>
      </c>
    </row>
    <row r="48" spans="1:48" s="79" customFormat="1" ht="35.1" customHeight="1">
      <c r="A48" s="143" t="s">
        <v>344</v>
      </c>
      <c r="B48" s="255" t="s">
        <v>345</v>
      </c>
      <c r="C48" s="255">
        <f t="shared" si="0"/>
        <v>40</v>
      </c>
      <c r="D48" s="143" t="s">
        <v>105</v>
      </c>
      <c r="E48" s="143" t="s">
        <v>139</v>
      </c>
      <c r="F48" s="143"/>
      <c r="G48" s="143" t="s">
        <v>357</v>
      </c>
      <c r="H48" s="143" t="s">
        <v>139</v>
      </c>
      <c r="I48" s="143" t="s">
        <v>358</v>
      </c>
      <c r="J48" s="143" t="s">
        <v>130</v>
      </c>
      <c r="K48" s="143" t="s">
        <v>359</v>
      </c>
      <c r="L48" s="143" t="s">
        <v>169</v>
      </c>
      <c r="M48" s="143" t="s">
        <v>110</v>
      </c>
      <c r="N48" s="143" t="s">
        <v>111</v>
      </c>
      <c r="O48" s="143" t="s">
        <v>350</v>
      </c>
      <c r="P48" s="143" t="s">
        <v>344</v>
      </c>
      <c r="Q48" s="143" t="s">
        <v>351</v>
      </c>
      <c r="R48" s="143" t="s">
        <v>352</v>
      </c>
      <c r="S48" s="143" t="s">
        <v>360</v>
      </c>
      <c r="T48" s="143" t="s">
        <v>361</v>
      </c>
      <c r="U48" s="143" t="s">
        <v>116</v>
      </c>
      <c r="V48" s="143" t="s">
        <v>117</v>
      </c>
      <c r="W48" s="143" t="s">
        <v>118</v>
      </c>
      <c r="X48" s="143" t="s">
        <v>355</v>
      </c>
      <c r="Y48" s="143" t="s">
        <v>356</v>
      </c>
      <c r="Z48" s="143" t="s">
        <v>120</v>
      </c>
      <c r="AA48" s="143" t="s">
        <v>111</v>
      </c>
      <c r="AB48" s="256" t="s">
        <v>152</v>
      </c>
      <c r="AC48" s="257">
        <v>43466</v>
      </c>
      <c r="AD48" s="256" t="s">
        <v>122</v>
      </c>
      <c r="AE48" s="257" t="s">
        <v>118</v>
      </c>
      <c r="AF48" s="257" t="s">
        <v>111</v>
      </c>
      <c r="AG48" s="257" t="s">
        <v>243</v>
      </c>
      <c r="AH48" s="256" t="s">
        <v>123</v>
      </c>
      <c r="AI48" s="256" t="s">
        <v>111</v>
      </c>
      <c r="AJ48" s="256" t="s">
        <v>111</v>
      </c>
      <c r="AK48" s="256" t="s">
        <v>111</v>
      </c>
      <c r="AL48" s="256" t="s">
        <v>111</v>
      </c>
      <c r="AM48" s="256" t="s">
        <v>111</v>
      </c>
      <c r="AN48" s="256" t="s">
        <v>111</v>
      </c>
      <c r="AO48" s="258" t="s">
        <v>124</v>
      </c>
      <c r="AP48" s="259">
        <v>2</v>
      </c>
      <c r="AQ48" s="258" t="s">
        <v>125</v>
      </c>
      <c r="AR48" s="260">
        <v>2</v>
      </c>
      <c r="AS48" s="255" t="s">
        <v>137</v>
      </c>
      <c r="AT48" s="255">
        <v>1</v>
      </c>
      <c r="AU48" s="255">
        <v>2</v>
      </c>
      <c r="AV48" s="261" t="s">
        <v>126</v>
      </c>
    </row>
    <row r="49" spans="1:48" s="79" customFormat="1" ht="35.1" customHeight="1">
      <c r="A49" s="143" t="s">
        <v>344</v>
      </c>
      <c r="B49" s="255" t="s">
        <v>345</v>
      </c>
      <c r="C49" s="255">
        <f t="shared" si="0"/>
        <v>41</v>
      </c>
      <c r="D49" s="143" t="s">
        <v>105</v>
      </c>
      <c r="E49" s="143" t="s">
        <v>362</v>
      </c>
      <c r="F49" s="143"/>
      <c r="G49" s="143" t="s">
        <v>363</v>
      </c>
      <c r="H49" s="143" t="s">
        <v>362</v>
      </c>
      <c r="I49" s="143" t="e">
        <v>#N/A</v>
      </c>
      <c r="J49" s="143" t="s">
        <v>130</v>
      </c>
      <c r="K49" s="143" t="s">
        <v>364</v>
      </c>
      <c r="L49" s="143" t="s">
        <v>169</v>
      </c>
      <c r="M49" s="143" t="s">
        <v>110</v>
      </c>
      <c r="N49" s="143" t="s">
        <v>111</v>
      </c>
      <c r="O49" s="143" t="s">
        <v>350</v>
      </c>
      <c r="P49" s="143" t="s">
        <v>344</v>
      </c>
      <c r="Q49" s="143" t="s">
        <v>351</v>
      </c>
      <c r="R49" s="143" t="s">
        <v>352</v>
      </c>
      <c r="S49" s="143" t="s">
        <v>353</v>
      </c>
      <c r="T49" s="143" t="s">
        <v>344</v>
      </c>
      <c r="U49" s="143" t="s">
        <v>116</v>
      </c>
      <c r="V49" s="143" t="s">
        <v>117</v>
      </c>
      <c r="W49" s="143" t="s">
        <v>118</v>
      </c>
      <c r="X49" s="143" t="s">
        <v>355</v>
      </c>
      <c r="Y49" s="143" t="s">
        <v>365</v>
      </c>
      <c r="Z49" s="143" t="s">
        <v>120</v>
      </c>
      <c r="AA49" s="143" t="s">
        <v>111</v>
      </c>
      <c r="AB49" s="256" t="s">
        <v>152</v>
      </c>
      <c r="AC49" s="257">
        <v>42370</v>
      </c>
      <c r="AD49" s="256" t="s">
        <v>122</v>
      </c>
      <c r="AE49" s="257" t="s">
        <v>146</v>
      </c>
      <c r="AF49" s="257" t="s">
        <v>147</v>
      </c>
      <c r="AG49" s="257" t="s">
        <v>243</v>
      </c>
      <c r="AH49" s="256" t="s">
        <v>123</v>
      </c>
      <c r="AI49" s="256" t="s">
        <v>111</v>
      </c>
      <c r="AJ49" s="256" t="s">
        <v>111</v>
      </c>
      <c r="AK49" s="256" t="s">
        <v>111</v>
      </c>
      <c r="AL49" s="256" t="s">
        <v>111</v>
      </c>
      <c r="AM49" s="256" t="s">
        <v>111</v>
      </c>
      <c r="AN49" s="256" t="s">
        <v>111</v>
      </c>
      <c r="AO49" s="258" t="s">
        <v>124</v>
      </c>
      <c r="AP49" s="259">
        <v>2</v>
      </c>
      <c r="AQ49" s="258" t="s">
        <v>125</v>
      </c>
      <c r="AR49" s="260">
        <v>2</v>
      </c>
      <c r="AS49" s="255" t="s">
        <v>137</v>
      </c>
      <c r="AT49" s="255">
        <v>1</v>
      </c>
      <c r="AU49" s="255">
        <v>2</v>
      </c>
      <c r="AV49" s="261" t="s">
        <v>126</v>
      </c>
    </row>
    <row r="50" spans="1:48" s="79" customFormat="1" ht="35.1" customHeight="1">
      <c r="A50" s="143" t="s">
        <v>344</v>
      </c>
      <c r="B50" s="255" t="s">
        <v>345</v>
      </c>
      <c r="C50" s="255">
        <f t="shared" si="0"/>
        <v>42</v>
      </c>
      <c r="D50" s="143" t="s">
        <v>105</v>
      </c>
      <c r="E50" s="143" t="s">
        <v>366</v>
      </c>
      <c r="F50" s="143"/>
      <c r="G50" s="143" t="s">
        <v>367</v>
      </c>
      <c r="H50" s="143" t="s">
        <v>366</v>
      </c>
      <c r="I50" s="143" t="s">
        <v>368</v>
      </c>
      <c r="J50" s="143" t="s">
        <v>130</v>
      </c>
      <c r="K50" s="143" t="s">
        <v>369</v>
      </c>
      <c r="L50" s="143" t="s">
        <v>169</v>
      </c>
      <c r="M50" s="143" t="s">
        <v>110</v>
      </c>
      <c r="N50" s="143" t="s">
        <v>111</v>
      </c>
      <c r="O50" s="143" t="s">
        <v>350</v>
      </c>
      <c r="P50" s="143" t="s">
        <v>344</v>
      </c>
      <c r="Q50" s="143" t="s">
        <v>351</v>
      </c>
      <c r="R50" s="143" t="s">
        <v>352</v>
      </c>
      <c r="S50" s="143" t="s">
        <v>353</v>
      </c>
      <c r="T50" s="143" t="s">
        <v>344</v>
      </c>
      <c r="U50" s="143" t="s">
        <v>116</v>
      </c>
      <c r="V50" s="143" t="s">
        <v>117</v>
      </c>
      <c r="W50" s="143" t="s">
        <v>118</v>
      </c>
      <c r="X50" s="143" t="s">
        <v>355</v>
      </c>
      <c r="Y50" s="143" t="s">
        <v>365</v>
      </c>
      <c r="Z50" s="143" t="s">
        <v>120</v>
      </c>
      <c r="AA50" s="143" t="s">
        <v>111</v>
      </c>
      <c r="AB50" s="256" t="s">
        <v>152</v>
      </c>
      <c r="AC50" s="257">
        <v>42370</v>
      </c>
      <c r="AD50" s="256" t="s">
        <v>122</v>
      </c>
      <c r="AE50" s="257" t="s">
        <v>146</v>
      </c>
      <c r="AF50" s="257" t="s">
        <v>147</v>
      </c>
      <c r="AG50" s="257" t="s">
        <v>243</v>
      </c>
      <c r="AH50" s="256" t="s">
        <v>123</v>
      </c>
      <c r="AI50" s="256" t="s">
        <v>111</v>
      </c>
      <c r="AJ50" s="256" t="s">
        <v>111</v>
      </c>
      <c r="AK50" s="256" t="s">
        <v>111</v>
      </c>
      <c r="AL50" s="256" t="s">
        <v>111</v>
      </c>
      <c r="AM50" s="256" t="s">
        <v>111</v>
      </c>
      <c r="AN50" s="256" t="s">
        <v>111</v>
      </c>
      <c r="AO50" s="258" t="s">
        <v>124</v>
      </c>
      <c r="AP50" s="259">
        <v>2</v>
      </c>
      <c r="AQ50" s="258" t="s">
        <v>125</v>
      </c>
      <c r="AR50" s="260">
        <v>2</v>
      </c>
      <c r="AS50" s="255" t="s">
        <v>137</v>
      </c>
      <c r="AT50" s="255">
        <v>1</v>
      </c>
      <c r="AU50" s="255">
        <v>2</v>
      </c>
      <c r="AV50" s="261" t="s">
        <v>126</v>
      </c>
    </row>
    <row r="51" spans="1:48" s="79" customFormat="1" ht="35.1" customHeight="1">
      <c r="A51" s="143" t="s">
        <v>344</v>
      </c>
      <c r="B51" s="255" t="s">
        <v>345</v>
      </c>
      <c r="C51" s="255">
        <f t="shared" si="0"/>
        <v>43</v>
      </c>
      <c r="D51" s="143" t="s">
        <v>105</v>
      </c>
      <c r="E51" s="143" t="s">
        <v>159</v>
      </c>
      <c r="F51" s="143"/>
      <c r="G51" s="143" t="s">
        <v>370</v>
      </c>
      <c r="H51" s="143" t="s">
        <v>159</v>
      </c>
      <c r="I51" s="143" t="s">
        <v>371</v>
      </c>
      <c r="J51" s="143" t="s">
        <v>130</v>
      </c>
      <c r="K51" s="143" t="s">
        <v>372</v>
      </c>
      <c r="L51" s="143" t="s">
        <v>169</v>
      </c>
      <c r="M51" s="143" t="s">
        <v>110</v>
      </c>
      <c r="N51" s="143" t="s">
        <v>111</v>
      </c>
      <c r="O51" s="143" t="s">
        <v>350</v>
      </c>
      <c r="P51" s="143" t="s">
        <v>344</v>
      </c>
      <c r="Q51" s="143" t="s">
        <v>351</v>
      </c>
      <c r="R51" s="143" t="s">
        <v>352</v>
      </c>
      <c r="S51" s="143" t="s">
        <v>360</v>
      </c>
      <c r="T51" s="143" t="s">
        <v>344</v>
      </c>
      <c r="U51" s="143" t="s">
        <v>116</v>
      </c>
      <c r="V51" s="143" t="s">
        <v>117</v>
      </c>
      <c r="W51" s="143" t="s">
        <v>118</v>
      </c>
      <c r="X51" s="143" t="s">
        <v>355</v>
      </c>
      <c r="Y51" s="143" t="s">
        <v>373</v>
      </c>
      <c r="Z51" s="143" t="s">
        <v>120</v>
      </c>
      <c r="AA51" s="143" t="s">
        <v>111</v>
      </c>
      <c r="AB51" s="256" t="s">
        <v>152</v>
      </c>
      <c r="AC51" s="257" t="s">
        <v>374</v>
      </c>
      <c r="AD51" s="256" t="s">
        <v>122</v>
      </c>
      <c r="AE51" s="257" t="s">
        <v>146</v>
      </c>
      <c r="AF51" s="257" t="s">
        <v>147</v>
      </c>
      <c r="AG51" s="257" t="s">
        <v>243</v>
      </c>
      <c r="AH51" s="256" t="s">
        <v>123</v>
      </c>
      <c r="AI51" s="256" t="s">
        <v>111</v>
      </c>
      <c r="AJ51" s="256" t="s">
        <v>111</v>
      </c>
      <c r="AK51" s="256" t="s">
        <v>111</v>
      </c>
      <c r="AL51" s="256" t="s">
        <v>111</v>
      </c>
      <c r="AM51" s="256" t="s">
        <v>111</v>
      </c>
      <c r="AN51" s="256" t="s">
        <v>111</v>
      </c>
      <c r="AO51" s="258" t="s">
        <v>124</v>
      </c>
      <c r="AP51" s="259">
        <v>2</v>
      </c>
      <c r="AQ51" s="258" t="s">
        <v>125</v>
      </c>
      <c r="AR51" s="260">
        <v>2</v>
      </c>
      <c r="AS51" s="255" t="s">
        <v>137</v>
      </c>
      <c r="AT51" s="255">
        <v>1</v>
      </c>
      <c r="AU51" s="255">
        <v>2</v>
      </c>
      <c r="AV51" s="261" t="s">
        <v>126</v>
      </c>
    </row>
    <row r="52" spans="1:48" s="79" customFormat="1" ht="35.1" customHeight="1">
      <c r="A52" s="143" t="s">
        <v>375</v>
      </c>
      <c r="B52" s="255" t="s">
        <v>376</v>
      </c>
      <c r="C52" s="255">
        <f t="shared" si="0"/>
        <v>44</v>
      </c>
      <c r="D52" s="143" t="s">
        <v>105</v>
      </c>
      <c r="E52" s="143"/>
      <c r="F52" s="143" t="s">
        <v>377</v>
      </c>
      <c r="G52" s="143" t="s">
        <v>375</v>
      </c>
      <c r="H52" s="143" t="s">
        <v>377</v>
      </c>
      <c r="I52" s="143" t="e">
        <v>#N/A</v>
      </c>
      <c r="J52" s="143" t="s">
        <v>107</v>
      </c>
      <c r="K52" s="143" t="s">
        <v>378</v>
      </c>
      <c r="L52" s="143" t="s">
        <v>379</v>
      </c>
      <c r="M52" s="143" t="s">
        <v>110</v>
      </c>
      <c r="N52" s="143" t="s">
        <v>111</v>
      </c>
      <c r="O52" s="143" t="s">
        <v>315</v>
      </c>
      <c r="P52" s="143" t="s">
        <v>375</v>
      </c>
      <c r="Q52" s="143" t="s">
        <v>380</v>
      </c>
      <c r="R52" s="143" t="s">
        <v>375</v>
      </c>
      <c r="S52" s="143" t="s">
        <v>381</v>
      </c>
      <c r="T52" s="143" t="s">
        <v>382</v>
      </c>
      <c r="U52" s="143" t="s">
        <v>196</v>
      </c>
      <c r="V52" s="143" t="s">
        <v>117</v>
      </c>
      <c r="W52" s="143" t="s">
        <v>118</v>
      </c>
      <c r="X52" s="143" t="s">
        <v>111</v>
      </c>
      <c r="Y52" s="143" t="s">
        <v>383</v>
      </c>
      <c r="Z52" s="143" t="s">
        <v>120</v>
      </c>
      <c r="AA52" s="143" t="s">
        <v>111</v>
      </c>
      <c r="AB52" s="256" t="s">
        <v>121</v>
      </c>
      <c r="AC52" s="257">
        <v>44749</v>
      </c>
      <c r="AD52" s="256" t="s">
        <v>122</v>
      </c>
      <c r="AE52" s="257" t="s">
        <v>146</v>
      </c>
      <c r="AF52" s="257" t="s">
        <v>147</v>
      </c>
      <c r="AG52" s="257" t="s">
        <v>243</v>
      </c>
      <c r="AH52" s="256" t="s">
        <v>123</v>
      </c>
      <c r="AI52" s="256" t="s">
        <v>111</v>
      </c>
      <c r="AJ52" s="256" t="s">
        <v>111</v>
      </c>
      <c r="AK52" s="256" t="s">
        <v>111</v>
      </c>
      <c r="AL52" s="256" t="s">
        <v>111</v>
      </c>
      <c r="AM52" s="256" t="s">
        <v>111</v>
      </c>
      <c r="AN52" s="256" t="s">
        <v>111</v>
      </c>
      <c r="AO52" s="258" t="s">
        <v>124</v>
      </c>
      <c r="AP52" s="259">
        <v>2</v>
      </c>
      <c r="AQ52" s="258" t="s">
        <v>149</v>
      </c>
      <c r="AR52" s="260">
        <v>3</v>
      </c>
      <c r="AS52" s="255" t="s">
        <v>149</v>
      </c>
      <c r="AT52" s="255">
        <v>3</v>
      </c>
      <c r="AU52" s="255">
        <v>3</v>
      </c>
      <c r="AV52" s="261" t="s">
        <v>281</v>
      </c>
    </row>
    <row r="53" spans="1:48" s="79" customFormat="1" ht="35.1" customHeight="1">
      <c r="A53" s="143" t="s">
        <v>375</v>
      </c>
      <c r="B53" s="255" t="s">
        <v>376</v>
      </c>
      <c r="C53" s="255">
        <f t="shared" si="0"/>
        <v>45</v>
      </c>
      <c r="D53" s="143" t="s">
        <v>105</v>
      </c>
      <c r="E53" s="143" t="s">
        <v>384</v>
      </c>
      <c r="F53" s="143"/>
      <c r="G53" s="143" t="s">
        <v>385</v>
      </c>
      <c r="H53" s="143" t="s">
        <v>384</v>
      </c>
      <c r="I53" s="143" t="s">
        <v>386</v>
      </c>
      <c r="J53" s="143" t="s">
        <v>130</v>
      </c>
      <c r="K53" s="143" t="s">
        <v>387</v>
      </c>
      <c r="L53" s="143" t="s">
        <v>194</v>
      </c>
      <c r="M53" s="143" t="s">
        <v>110</v>
      </c>
      <c r="N53" s="143" t="s">
        <v>111</v>
      </c>
      <c r="O53" s="143" t="s">
        <v>315</v>
      </c>
      <c r="P53" s="143" t="s">
        <v>375</v>
      </c>
      <c r="Q53" s="143" t="s">
        <v>380</v>
      </c>
      <c r="R53" s="143" t="s">
        <v>388</v>
      </c>
      <c r="S53" s="143" t="s">
        <v>389</v>
      </c>
      <c r="T53" s="143" t="s">
        <v>382</v>
      </c>
      <c r="U53" s="143" t="s">
        <v>196</v>
      </c>
      <c r="V53" s="143" t="s">
        <v>117</v>
      </c>
      <c r="W53" s="143" t="s">
        <v>118</v>
      </c>
      <c r="X53" s="143" t="s">
        <v>390</v>
      </c>
      <c r="Y53" s="143" t="s">
        <v>391</v>
      </c>
      <c r="Z53" s="143" t="s">
        <v>120</v>
      </c>
      <c r="AA53" s="143" t="s">
        <v>111</v>
      </c>
      <c r="AB53" s="256" t="s">
        <v>219</v>
      </c>
      <c r="AC53" s="257">
        <v>41367</v>
      </c>
      <c r="AD53" s="256">
        <v>44926</v>
      </c>
      <c r="AE53" s="257" t="s">
        <v>118</v>
      </c>
      <c r="AF53" s="257" t="s">
        <v>111</v>
      </c>
      <c r="AG53" s="257"/>
      <c r="AH53" s="256" t="s">
        <v>123</v>
      </c>
      <c r="AI53" s="256" t="s">
        <v>111</v>
      </c>
      <c r="AJ53" s="256" t="s">
        <v>111</v>
      </c>
      <c r="AK53" s="256" t="s">
        <v>111</v>
      </c>
      <c r="AL53" s="256" t="s">
        <v>111</v>
      </c>
      <c r="AM53" s="256" t="s">
        <v>111</v>
      </c>
      <c r="AN53" s="256" t="s">
        <v>111</v>
      </c>
      <c r="AO53" s="258" t="s">
        <v>124</v>
      </c>
      <c r="AP53" s="259">
        <v>2</v>
      </c>
      <c r="AQ53" s="258" t="s">
        <v>125</v>
      </c>
      <c r="AR53" s="260">
        <v>2</v>
      </c>
      <c r="AS53" s="255" t="s">
        <v>125</v>
      </c>
      <c r="AT53" s="255">
        <v>2</v>
      </c>
      <c r="AU53" s="255">
        <v>2</v>
      </c>
      <c r="AV53" s="261" t="s">
        <v>126</v>
      </c>
    </row>
    <row r="54" spans="1:48" s="79" customFormat="1" ht="35.1" customHeight="1">
      <c r="A54" s="143" t="s">
        <v>375</v>
      </c>
      <c r="B54" s="255" t="s">
        <v>376</v>
      </c>
      <c r="C54" s="255">
        <f t="shared" si="0"/>
        <v>46</v>
      </c>
      <c r="D54" s="143" t="s">
        <v>105</v>
      </c>
      <c r="E54" s="143" t="s">
        <v>127</v>
      </c>
      <c r="F54" s="143"/>
      <c r="G54" s="143" t="s">
        <v>392</v>
      </c>
      <c r="H54" s="143" t="s">
        <v>127</v>
      </c>
      <c r="I54" s="143" t="s">
        <v>393</v>
      </c>
      <c r="J54" s="143" t="s">
        <v>130</v>
      </c>
      <c r="K54" s="143" t="s">
        <v>394</v>
      </c>
      <c r="L54" s="143" t="s">
        <v>194</v>
      </c>
      <c r="M54" s="143" t="s">
        <v>110</v>
      </c>
      <c r="N54" s="143" t="s">
        <v>111</v>
      </c>
      <c r="O54" s="143" t="s">
        <v>315</v>
      </c>
      <c r="P54" s="143" t="s">
        <v>375</v>
      </c>
      <c r="Q54" s="143" t="s">
        <v>380</v>
      </c>
      <c r="R54" s="143" t="s">
        <v>388</v>
      </c>
      <c r="S54" s="143" t="s">
        <v>389</v>
      </c>
      <c r="T54" s="143" t="s">
        <v>382</v>
      </c>
      <c r="U54" s="143" t="s">
        <v>196</v>
      </c>
      <c r="V54" s="143" t="s">
        <v>117</v>
      </c>
      <c r="W54" s="143" t="s">
        <v>118</v>
      </c>
      <c r="X54" s="143" t="s">
        <v>390</v>
      </c>
      <c r="Y54" s="143" t="s">
        <v>391</v>
      </c>
      <c r="Z54" s="143" t="s">
        <v>120</v>
      </c>
      <c r="AA54" s="143" t="s">
        <v>111</v>
      </c>
      <c r="AB54" s="256" t="s">
        <v>395</v>
      </c>
      <c r="AC54" s="257">
        <v>41367</v>
      </c>
      <c r="AD54" s="256">
        <v>44985</v>
      </c>
      <c r="AE54" s="257" t="s">
        <v>118</v>
      </c>
      <c r="AF54" s="257" t="s">
        <v>111</v>
      </c>
      <c r="AG54" s="257"/>
      <c r="AH54" s="256" t="s">
        <v>123</v>
      </c>
      <c r="AI54" s="256" t="s">
        <v>111</v>
      </c>
      <c r="AJ54" s="256" t="s">
        <v>111</v>
      </c>
      <c r="AK54" s="256" t="s">
        <v>111</v>
      </c>
      <c r="AL54" s="256" t="s">
        <v>111</v>
      </c>
      <c r="AM54" s="256" t="s">
        <v>111</v>
      </c>
      <c r="AN54" s="256" t="s">
        <v>111</v>
      </c>
      <c r="AO54" s="258" t="s">
        <v>124</v>
      </c>
      <c r="AP54" s="259">
        <v>2</v>
      </c>
      <c r="AQ54" s="258" t="s">
        <v>125</v>
      </c>
      <c r="AR54" s="260">
        <v>2</v>
      </c>
      <c r="AS54" s="255" t="s">
        <v>125</v>
      </c>
      <c r="AT54" s="255">
        <v>2</v>
      </c>
      <c r="AU54" s="255">
        <v>2</v>
      </c>
      <c r="AV54" s="261" t="s">
        <v>126</v>
      </c>
    </row>
    <row r="55" spans="1:48" s="79" customFormat="1" ht="35.1" customHeight="1">
      <c r="A55" s="143" t="s">
        <v>375</v>
      </c>
      <c r="B55" s="255" t="s">
        <v>376</v>
      </c>
      <c r="C55" s="255">
        <f t="shared" si="0"/>
        <v>47</v>
      </c>
      <c r="D55" s="143" t="s">
        <v>105</v>
      </c>
      <c r="E55" s="143"/>
      <c r="F55" s="143" t="s">
        <v>396</v>
      </c>
      <c r="G55" s="143" t="s">
        <v>375</v>
      </c>
      <c r="H55" s="143" t="s">
        <v>396</v>
      </c>
      <c r="I55" s="143" t="e">
        <v>#N/A</v>
      </c>
      <c r="J55" s="143" t="s">
        <v>130</v>
      </c>
      <c r="K55" s="143" t="s">
        <v>397</v>
      </c>
      <c r="L55" s="143" t="s">
        <v>379</v>
      </c>
      <c r="M55" s="143" t="s">
        <v>110</v>
      </c>
      <c r="N55" s="143" t="s">
        <v>111</v>
      </c>
      <c r="O55" s="143" t="s">
        <v>315</v>
      </c>
      <c r="P55" s="143" t="s">
        <v>375</v>
      </c>
      <c r="Q55" s="143" t="s">
        <v>380</v>
      </c>
      <c r="R55" s="143" t="s">
        <v>375</v>
      </c>
      <c r="S55" s="143" t="s">
        <v>258</v>
      </c>
      <c r="T55" s="143" t="s">
        <v>382</v>
      </c>
      <c r="U55" s="143" t="s">
        <v>196</v>
      </c>
      <c r="V55" s="143" t="s">
        <v>117</v>
      </c>
      <c r="W55" s="143" t="s">
        <v>118</v>
      </c>
      <c r="X55" s="143" t="s">
        <v>398</v>
      </c>
      <c r="Y55" s="143" t="s">
        <v>399</v>
      </c>
      <c r="Z55" s="143" t="s">
        <v>120</v>
      </c>
      <c r="AA55" s="143" t="s">
        <v>111</v>
      </c>
      <c r="AB55" s="256" t="s">
        <v>152</v>
      </c>
      <c r="AC55" s="257">
        <v>41367</v>
      </c>
      <c r="AD55" s="256" t="s">
        <v>122</v>
      </c>
      <c r="AE55" s="257" t="s">
        <v>146</v>
      </c>
      <c r="AF55" s="257" t="s">
        <v>147</v>
      </c>
      <c r="AG55" s="257" t="s">
        <v>243</v>
      </c>
      <c r="AH55" s="256" t="s">
        <v>123</v>
      </c>
      <c r="AI55" s="256" t="s">
        <v>111</v>
      </c>
      <c r="AJ55" s="256" t="s">
        <v>111</v>
      </c>
      <c r="AK55" s="256" t="s">
        <v>111</v>
      </c>
      <c r="AL55" s="256" t="s">
        <v>111</v>
      </c>
      <c r="AM55" s="256" t="s">
        <v>111</v>
      </c>
      <c r="AN55" s="256" t="s">
        <v>111</v>
      </c>
      <c r="AO55" s="258" t="s">
        <v>124</v>
      </c>
      <c r="AP55" s="259">
        <v>2</v>
      </c>
      <c r="AQ55" s="258" t="s">
        <v>125</v>
      </c>
      <c r="AR55" s="260">
        <v>2</v>
      </c>
      <c r="AS55" s="255" t="s">
        <v>149</v>
      </c>
      <c r="AT55" s="255">
        <v>3</v>
      </c>
      <c r="AU55" s="255">
        <v>2</v>
      </c>
      <c r="AV55" s="261" t="s">
        <v>126</v>
      </c>
    </row>
    <row r="56" spans="1:48" s="79" customFormat="1" ht="35.1" customHeight="1">
      <c r="A56" s="143" t="s">
        <v>375</v>
      </c>
      <c r="B56" s="255" t="s">
        <v>376</v>
      </c>
      <c r="C56" s="255">
        <f t="shared" si="0"/>
        <v>48</v>
      </c>
      <c r="D56" s="143" t="s">
        <v>105</v>
      </c>
      <c r="E56" s="143" t="s">
        <v>400</v>
      </c>
      <c r="F56" s="143"/>
      <c r="G56" s="143" t="s">
        <v>401</v>
      </c>
      <c r="H56" s="143" t="s">
        <v>400</v>
      </c>
      <c r="I56" s="143" t="s">
        <v>402</v>
      </c>
      <c r="J56" s="143" t="s">
        <v>107</v>
      </c>
      <c r="K56" s="143" t="s">
        <v>403</v>
      </c>
      <c r="L56" s="143" t="s">
        <v>194</v>
      </c>
      <c r="M56" s="143" t="s">
        <v>110</v>
      </c>
      <c r="N56" s="143" t="s">
        <v>111</v>
      </c>
      <c r="O56" s="143" t="s">
        <v>315</v>
      </c>
      <c r="P56" s="143" t="s">
        <v>375</v>
      </c>
      <c r="Q56" s="143" t="s">
        <v>380</v>
      </c>
      <c r="R56" s="143" t="s">
        <v>375</v>
      </c>
      <c r="S56" s="143" t="s">
        <v>404</v>
      </c>
      <c r="T56" s="143" t="s">
        <v>382</v>
      </c>
      <c r="U56" s="143" t="s">
        <v>196</v>
      </c>
      <c r="V56" s="143" t="s">
        <v>117</v>
      </c>
      <c r="W56" s="143" t="s">
        <v>118</v>
      </c>
      <c r="X56" s="143" t="s">
        <v>111</v>
      </c>
      <c r="Y56" s="143" t="s">
        <v>405</v>
      </c>
      <c r="Z56" s="143" t="s">
        <v>144</v>
      </c>
      <c r="AA56" s="143" t="s">
        <v>405</v>
      </c>
      <c r="AB56" s="256" t="s">
        <v>152</v>
      </c>
      <c r="AC56" s="257">
        <v>41367</v>
      </c>
      <c r="AD56" s="256">
        <v>44957</v>
      </c>
      <c r="AE56" s="257" t="s">
        <v>118</v>
      </c>
      <c r="AF56" s="257" t="s">
        <v>111</v>
      </c>
      <c r="AG56" s="257"/>
      <c r="AH56" s="256" t="s">
        <v>123</v>
      </c>
      <c r="AI56" s="256" t="s">
        <v>111</v>
      </c>
      <c r="AJ56" s="256" t="s">
        <v>111</v>
      </c>
      <c r="AK56" s="256" t="s">
        <v>111</v>
      </c>
      <c r="AL56" s="256" t="s">
        <v>111</v>
      </c>
      <c r="AM56" s="256" t="s">
        <v>111</v>
      </c>
      <c r="AN56" s="256" t="s">
        <v>111</v>
      </c>
      <c r="AO56" s="258" t="s">
        <v>124</v>
      </c>
      <c r="AP56" s="259">
        <v>2</v>
      </c>
      <c r="AQ56" s="258" t="s">
        <v>125</v>
      </c>
      <c r="AR56" s="260">
        <v>2</v>
      </c>
      <c r="AS56" s="255" t="s">
        <v>125</v>
      </c>
      <c r="AT56" s="255">
        <v>2</v>
      </c>
      <c r="AU56" s="255">
        <v>2</v>
      </c>
      <c r="AV56" s="261" t="s">
        <v>126</v>
      </c>
    </row>
    <row r="57" spans="1:48" s="79" customFormat="1" ht="35.1" customHeight="1">
      <c r="A57" s="143" t="s">
        <v>375</v>
      </c>
      <c r="B57" s="255" t="s">
        <v>376</v>
      </c>
      <c r="C57" s="255">
        <f t="shared" si="0"/>
        <v>49</v>
      </c>
      <c r="D57" s="143" t="s">
        <v>105</v>
      </c>
      <c r="E57" s="143" t="s">
        <v>406</v>
      </c>
      <c r="F57" s="143"/>
      <c r="G57" s="143" t="s">
        <v>407</v>
      </c>
      <c r="H57" s="143" t="s">
        <v>406</v>
      </c>
      <c r="I57" s="143" t="s">
        <v>408</v>
      </c>
      <c r="J57" s="143" t="s">
        <v>130</v>
      </c>
      <c r="K57" s="143" t="s">
        <v>409</v>
      </c>
      <c r="L57" s="143" t="s">
        <v>194</v>
      </c>
      <c r="M57" s="143" t="s">
        <v>110</v>
      </c>
      <c r="N57" s="143" t="s">
        <v>111</v>
      </c>
      <c r="O57" s="143" t="s">
        <v>315</v>
      </c>
      <c r="P57" s="143" t="s">
        <v>375</v>
      </c>
      <c r="Q57" s="143" t="s">
        <v>380</v>
      </c>
      <c r="R57" s="143" t="s">
        <v>375</v>
      </c>
      <c r="S57" s="143" t="s">
        <v>399</v>
      </c>
      <c r="T57" s="143" t="s">
        <v>382</v>
      </c>
      <c r="U57" s="143" t="s">
        <v>196</v>
      </c>
      <c r="V57" s="143" t="s">
        <v>117</v>
      </c>
      <c r="W57" s="143" t="s">
        <v>118</v>
      </c>
      <c r="X57" s="143" t="s">
        <v>398</v>
      </c>
      <c r="Y57" s="143" t="s">
        <v>410</v>
      </c>
      <c r="Z57" s="143" t="s">
        <v>120</v>
      </c>
      <c r="AA57" s="143" t="s">
        <v>111</v>
      </c>
      <c r="AB57" s="256" t="s">
        <v>226</v>
      </c>
      <c r="AC57" s="257">
        <v>43039</v>
      </c>
      <c r="AD57" s="256">
        <v>44925</v>
      </c>
      <c r="AE57" s="257" t="s">
        <v>118</v>
      </c>
      <c r="AF57" s="257" t="s">
        <v>111</v>
      </c>
      <c r="AG57" s="257"/>
      <c r="AH57" s="256" t="s">
        <v>123</v>
      </c>
      <c r="AI57" s="256" t="s">
        <v>111</v>
      </c>
      <c r="AJ57" s="256" t="s">
        <v>111</v>
      </c>
      <c r="AK57" s="256" t="s">
        <v>111</v>
      </c>
      <c r="AL57" s="256" t="s">
        <v>111</v>
      </c>
      <c r="AM57" s="256" t="s">
        <v>111</v>
      </c>
      <c r="AN57" s="256" t="s">
        <v>111</v>
      </c>
      <c r="AO57" s="258" t="s">
        <v>124</v>
      </c>
      <c r="AP57" s="259">
        <v>2</v>
      </c>
      <c r="AQ57" s="258" t="s">
        <v>125</v>
      </c>
      <c r="AR57" s="260">
        <v>2</v>
      </c>
      <c r="AS57" s="255" t="s">
        <v>125</v>
      </c>
      <c r="AT57" s="255">
        <v>2</v>
      </c>
      <c r="AU57" s="255">
        <v>2</v>
      </c>
      <c r="AV57" s="261" t="s">
        <v>126</v>
      </c>
    </row>
    <row r="58" spans="1:48" s="79" customFormat="1" ht="35.1" customHeight="1">
      <c r="A58" s="143" t="s">
        <v>375</v>
      </c>
      <c r="B58" s="255" t="s">
        <v>376</v>
      </c>
      <c r="C58" s="255">
        <f t="shared" si="0"/>
        <v>50</v>
      </c>
      <c r="D58" s="143" t="s">
        <v>105</v>
      </c>
      <c r="E58" s="143"/>
      <c r="F58" s="143" t="s">
        <v>411</v>
      </c>
      <c r="G58" s="143" t="s">
        <v>375</v>
      </c>
      <c r="H58" s="143" t="s">
        <v>411</v>
      </c>
      <c r="I58" s="143" t="e">
        <v>#N/A</v>
      </c>
      <c r="J58" s="143" t="s">
        <v>107</v>
      </c>
      <c r="K58" s="143" t="s">
        <v>412</v>
      </c>
      <c r="L58" s="143" t="s">
        <v>194</v>
      </c>
      <c r="M58" s="143" t="s">
        <v>110</v>
      </c>
      <c r="N58" s="143" t="s">
        <v>111</v>
      </c>
      <c r="O58" s="143" t="s">
        <v>315</v>
      </c>
      <c r="P58" s="143" t="s">
        <v>375</v>
      </c>
      <c r="Q58" s="143" t="s">
        <v>380</v>
      </c>
      <c r="R58" s="143" t="s">
        <v>375</v>
      </c>
      <c r="S58" s="143" t="s">
        <v>258</v>
      </c>
      <c r="T58" s="143" t="s">
        <v>382</v>
      </c>
      <c r="U58" s="143" t="s">
        <v>196</v>
      </c>
      <c r="V58" s="143" t="s">
        <v>117</v>
      </c>
      <c r="W58" s="143" t="s">
        <v>118</v>
      </c>
      <c r="X58" s="143" t="s">
        <v>111</v>
      </c>
      <c r="Y58" s="143" t="s">
        <v>413</v>
      </c>
      <c r="Z58" s="143" t="s">
        <v>120</v>
      </c>
      <c r="AA58" s="143" t="s">
        <v>111</v>
      </c>
      <c r="AB58" s="256" t="s">
        <v>136</v>
      </c>
      <c r="AC58" s="257">
        <v>43110</v>
      </c>
      <c r="AD58" s="256" t="s">
        <v>122</v>
      </c>
      <c r="AE58" s="257" t="s">
        <v>118</v>
      </c>
      <c r="AF58" s="257" t="s">
        <v>111</v>
      </c>
      <c r="AG58" s="257"/>
      <c r="AH58" s="256" t="s">
        <v>123</v>
      </c>
      <c r="AI58" s="256" t="s">
        <v>111</v>
      </c>
      <c r="AJ58" s="256" t="s">
        <v>111</v>
      </c>
      <c r="AK58" s="256" t="s">
        <v>111</v>
      </c>
      <c r="AL58" s="256" t="s">
        <v>111</v>
      </c>
      <c r="AM58" s="256" t="s">
        <v>111</v>
      </c>
      <c r="AN58" s="256" t="s">
        <v>111</v>
      </c>
      <c r="AO58" s="258" t="s">
        <v>124</v>
      </c>
      <c r="AP58" s="259">
        <v>2</v>
      </c>
      <c r="AQ58" s="258" t="s">
        <v>125</v>
      </c>
      <c r="AR58" s="260">
        <v>2</v>
      </c>
      <c r="AS58" s="255" t="s">
        <v>125</v>
      </c>
      <c r="AT58" s="255">
        <v>2</v>
      </c>
      <c r="AU58" s="255">
        <v>2</v>
      </c>
      <c r="AV58" s="261" t="s">
        <v>126</v>
      </c>
    </row>
    <row r="59" spans="1:48" s="79" customFormat="1" ht="35.1" customHeight="1">
      <c r="A59" s="143" t="s">
        <v>375</v>
      </c>
      <c r="B59" s="255" t="s">
        <v>376</v>
      </c>
      <c r="C59" s="255">
        <f t="shared" si="0"/>
        <v>51</v>
      </c>
      <c r="D59" s="143" t="s">
        <v>105</v>
      </c>
      <c r="E59" s="143"/>
      <c r="F59" s="143" t="s">
        <v>414</v>
      </c>
      <c r="G59" s="143" t="s">
        <v>375</v>
      </c>
      <c r="H59" s="143" t="s">
        <v>414</v>
      </c>
      <c r="I59" s="143" t="e">
        <v>#N/A</v>
      </c>
      <c r="J59" s="143" t="s">
        <v>107</v>
      </c>
      <c r="K59" s="143" t="s">
        <v>415</v>
      </c>
      <c r="L59" s="143" t="s">
        <v>194</v>
      </c>
      <c r="M59" s="143" t="s">
        <v>110</v>
      </c>
      <c r="N59" s="143" t="s">
        <v>111</v>
      </c>
      <c r="O59" s="143" t="s">
        <v>315</v>
      </c>
      <c r="P59" s="143" t="s">
        <v>375</v>
      </c>
      <c r="Q59" s="143" t="s">
        <v>380</v>
      </c>
      <c r="R59" s="143" t="s">
        <v>375</v>
      </c>
      <c r="S59" s="143" t="s">
        <v>258</v>
      </c>
      <c r="T59" s="143" t="s">
        <v>382</v>
      </c>
      <c r="U59" s="143" t="s">
        <v>196</v>
      </c>
      <c r="V59" s="143" t="s">
        <v>117</v>
      </c>
      <c r="W59" s="143" t="s">
        <v>118</v>
      </c>
      <c r="X59" s="143" t="s">
        <v>111</v>
      </c>
      <c r="Y59" s="143" t="s">
        <v>416</v>
      </c>
      <c r="Z59" s="143" t="s">
        <v>120</v>
      </c>
      <c r="AA59" s="143" t="s">
        <v>111</v>
      </c>
      <c r="AB59" s="256" t="s">
        <v>136</v>
      </c>
      <c r="AC59" s="257">
        <v>43136</v>
      </c>
      <c r="AD59" s="256" t="s">
        <v>122</v>
      </c>
      <c r="AE59" s="257" t="s">
        <v>118</v>
      </c>
      <c r="AF59" s="257" t="s">
        <v>111</v>
      </c>
      <c r="AG59" s="257"/>
      <c r="AH59" s="256" t="s">
        <v>123</v>
      </c>
      <c r="AI59" s="256" t="s">
        <v>111</v>
      </c>
      <c r="AJ59" s="256" t="s">
        <v>111</v>
      </c>
      <c r="AK59" s="256" t="s">
        <v>111</v>
      </c>
      <c r="AL59" s="256" t="s">
        <v>111</v>
      </c>
      <c r="AM59" s="256" t="s">
        <v>111</v>
      </c>
      <c r="AN59" s="256" t="s">
        <v>111</v>
      </c>
      <c r="AO59" s="258" t="s">
        <v>124</v>
      </c>
      <c r="AP59" s="259">
        <v>2</v>
      </c>
      <c r="AQ59" s="258" t="s">
        <v>137</v>
      </c>
      <c r="AR59" s="260">
        <v>1</v>
      </c>
      <c r="AS59" s="255" t="s">
        <v>125</v>
      </c>
      <c r="AT59" s="255">
        <v>2</v>
      </c>
      <c r="AU59" s="255">
        <v>2</v>
      </c>
      <c r="AV59" s="261" t="s">
        <v>126</v>
      </c>
    </row>
    <row r="60" spans="1:48" s="79" customFormat="1" ht="35.1" customHeight="1">
      <c r="A60" s="143" t="s">
        <v>375</v>
      </c>
      <c r="B60" s="255" t="s">
        <v>376</v>
      </c>
      <c r="C60" s="255">
        <f t="shared" si="0"/>
        <v>52</v>
      </c>
      <c r="D60" s="143" t="s">
        <v>105</v>
      </c>
      <c r="E60" s="143"/>
      <c r="F60" s="143" t="s">
        <v>417</v>
      </c>
      <c r="G60" s="143" t="s">
        <v>375</v>
      </c>
      <c r="H60" s="143" t="s">
        <v>417</v>
      </c>
      <c r="I60" s="143" t="e">
        <v>#N/A</v>
      </c>
      <c r="J60" s="143" t="s">
        <v>130</v>
      </c>
      <c r="K60" s="143" t="s">
        <v>418</v>
      </c>
      <c r="L60" s="143" t="s">
        <v>169</v>
      </c>
      <c r="M60" s="143" t="s">
        <v>110</v>
      </c>
      <c r="N60" s="143" t="s">
        <v>111</v>
      </c>
      <c r="O60" s="143" t="s">
        <v>315</v>
      </c>
      <c r="P60" s="143" t="s">
        <v>375</v>
      </c>
      <c r="Q60" s="143" t="s">
        <v>380</v>
      </c>
      <c r="R60" s="143" t="s">
        <v>375</v>
      </c>
      <c r="S60" s="143" t="s">
        <v>258</v>
      </c>
      <c r="T60" s="143" t="s">
        <v>382</v>
      </c>
      <c r="U60" s="143" t="s">
        <v>196</v>
      </c>
      <c r="V60" s="143" t="s">
        <v>117</v>
      </c>
      <c r="W60" s="143" t="s">
        <v>118</v>
      </c>
      <c r="X60" s="143" t="s">
        <v>398</v>
      </c>
      <c r="Y60" s="143" t="s">
        <v>419</v>
      </c>
      <c r="Z60" s="143" t="s">
        <v>120</v>
      </c>
      <c r="AA60" s="143" t="s">
        <v>111</v>
      </c>
      <c r="AB60" s="256" t="s">
        <v>226</v>
      </c>
      <c r="AC60" s="257">
        <v>41885</v>
      </c>
      <c r="AD60" s="256">
        <v>44927</v>
      </c>
      <c r="AE60" s="257" t="s">
        <v>118</v>
      </c>
      <c r="AF60" s="257" t="s">
        <v>111</v>
      </c>
      <c r="AG60" s="257"/>
      <c r="AH60" s="256" t="s">
        <v>123</v>
      </c>
      <c r="AI60" s="256" t="s">
        <v>111</v>
      </c>
      <c r="AJ60" s="256" t="s">
        <v>111</v>
      </c>
      <c r="AK60" s="256" t="s">
        <v>111</v>
      </c>
      <c r="AL60" s="256" t="s">
        <v>111</v>
      </c>
      <c r="AM60" s="256" t="s">
        <v>111</v>
      </c>
      <c r="AN60" s="256" t="s">
        <v>111</v>
      </c>
      <c r="AO60" s="258" t="s">
        <v>124</v>
      </c>
      <c r="AP60" s="259">
        <v>2</v>
      </c>
      <c r="AQ60" s="258" t="s">
        <v>125</v>
      </c>
      <c r="AR60" s="260">
        <v>2</v>
      </c>
      <c r="AS60" s="255" t="s">
        <v>125</v>
      </c>
      <c r="AT60" s="255">
        <v>2</v>
      </c>
      <c r="AU60" s="255">
        <v>2</v>
      </c>
      <c r="AV60" s="261" t="s">
        <v>126</v>
      </c>
    </row>
    <row r="61" spans="1:48" s="79" customFormat="1" ht="35.1" customHeight="1">
      <c r="A61" s="143" t="s">
        <v>375</v>
      </c>
      <c r="B61" s="255" t="s">
        <v>376</v>
      </c>
      <c r="C61" s="255">
        <f t="shared" si="0"/>
        <v>53</v>
      </c>
      <c r="D61" s="143" t="s">
        <v>105</v>
      </c>
      <c r="E61" s="143" t="s">
        <v>420</v>
      </c>
      <c r="F61" s="143"/>
      <c r="G61" s="143" t="s">
        <v>421</v>
      </c>
      <c r="H61" s="143" t="s">
        <v>420</v>
      </c>
      <c r="I61" s="143" t="e">
        <v>#N/A</v>
      </c>
      <c r="J61" s="143" t="s">
        <v>79</v>
      </c>
      <c r="K61" s="143" t="s">
        <v>422</v>
      </c>
      <c r="L61" s="143" t="s">
        <v>173</v>
      </c>
      <c r="M61" s="143" t="s">
        <v>110</v>
      </c>
      <c r="N61" s="143" t="s">
        <v>111</v>
      </c>
      <c r="O61" s="143" t="s">
        <v>315</v>
      </c>
      <c r="P61" s="143" t="s">
        <v>375</v>
      </c>
      <c r="Q61" s="143" t="s">
        <v>380</v>
      </c>
      <c r="R61" s="143" t="s">
        <v>375</v>
      </c>
      <c r="S61" s="143" t="s">
        <v>258</v>
      </c>
      <c r="T61" s="143" t="s">
        <v>382</v>
      </c>
      <c r="U61" s="143" t="s">
        <v>196</v>
      </c>
      <c r="V61" s="143" t="s">
        <v>117</v>
      </c>
      <c r="W61" s="143" t="s">
        <v>118</v>
      </c>
      <c r="X61" s="143" t="s">
        <v>398</v>
      </c>
      <c r="Y61" s="143" t="s">
        <v>258</v>
      </c>
      <c r="Z61" s="143" t="s">
        <v>120</v>
      </c>
      <c r="AA61" s="143" t="s">
        <v>111</v>
      </c>
      <c r="AB61" s="256" t="s">
        <v>152</v>
      </c>
      <c r="AC61" s="257">
        <v>42887</v>
      </c>
      <c r="AD61" s="256" t="s">
        <v>122</v>
      </c>
      <c r="AE61" s="257" t="s">
        <v>146</v>
      </c>
      <c r="AF61" s="257" t="s">
        <v>147</v>
      </c>
      <c r="AG61" s="257" t="s">
        <v>243</v>
      </c>
      <c r="AH61" s="256" t="s">
        <v>123</v>
      </c>
      <c r="AI61" s="256" t="s">
        <v>111</v>
      </c>
      <c r="AJ61" s="256" t="s">
        <v>111</v>
      </c>
      <c r="AK61" s="256" t="s">
        <v>111</v>
      </c>
      <c r="AL61" s="256" t="s">
        <v>111</v>
      </c>
      <c r="AM61" s="256" t="s">
        <v>111</v>
      </c>
      <c r="AN61" s="256" t="s">
        <v>111</v>
      </c>
      <c r="AO61" s="258" t="s">
        <v>124</v>
      </c>
      <c r="AP61" s="259">
        <v>2</v>
      </c>
      <c r="AQ61" s="258" t="s">
        <v>125</v>
      </c>
      <c r="AR61" s="260">
        <v>2</v>
      </c>
      <c r="AS61" s="255" t="s">
        <v>149</v>
      </c>
      <c r="AT61" s="255">
        <v>3</v>
      </c>
      <c r="AU61" s="255">
        <v>2</v>
      </c>
      <c r="AV61" s="261" t="s">
        <v>126</v>
      </c>
    </row>
    <row r="62" spans="1:48" s="121" customFormat="1" ht="35.1" customHeight="1">
      <c r="A62" s="268" t="s">
        <v>423</v>
      </c>
      <c r="B62" s="263" t="s">
        <v>424</v>
      </c>
      <c r="C62" s="255">
        <f t="shared" si="0"/>
        <v>54</v>
      </c>
      <c r="D62" s="143" t="s">
        <v>105</v>
      </c>
      <c r="E62" s="143" t="s">
        <v>425</v>
      </c>
      <c r="F62" s="143"/>
      <c r="G62" s="143" t="s">
        <v>426</v>
      </c>
      <c r="H62" s="143" t="s">
        <v>425</v>
      </c>
      <c r="I62" s="143" t="s">
        <v>427</v>
      </c>
      <c r="J62" s="143" t="s">
        <v>130</v>
      </c>
      <c r="K62" s="143" t="s">
        <v>428</v>
      </c>
      <c r="L62" s="143" t="s">
        <v>194</v>
      </c>
      <c r="M62" s="143" t="s">
        <v>110</v>
      </c>
      <c r="N62" s="143" t="s">
        <v>111</v>
      </c>
      <c r="O62" s="143" t="s">
        <v>429</v>
      </c>
      <c r="P62" s="143" t="s">
        <v>423</v>
      </c>
      <c r="Q62" s="143" t="s">
        <v>430</v>
      </c>
      <c r="R62" s="143" t="s">
        <v>423</v>
      </c>
      <c r="S62" s="143" t="s">
        <v>431</v>
      </c>
      <c r="T62" s="143" t="s">
        <v>432</v>
      </c>
      <c r="U62" s="143" t="s">
        <v>433</v>
      </c>
      <c r="V62" s="143" t="s">
        <v>117</v>
      </c>
      <c r="W62" s="143" t="s">
        <v>118</v>
      </c>
      <c r="X62" s="143" t="s">
        <v>434</v>
      </c>
      <c r="Y62" s="143" t="s">
        <v>435</v>
      </c>
      <c r="Z62" s="143" t="s">
        <v>144</v>
      </c>
      <c r="AA62" s="143" t="s">
        <v>435</v>
      </c>
      <c r="AB62" s="256" t="s">
        <v>152</v>
      </c>
      <c r="AC62" s="257" t="s">
        <v>436</v>
      </c>
      <c r="AD62" s="256">
        <v>44926</v>
      </c>
      <c r="AE62" s="257" t="s">
        <v>118</v>
      </c>
      <c r="AF62" s="257" t="s">
        <v>111</v>
      </c>
      <c r="AG62" s="257"/>
      <c r="AH62" s="256" t="s">
        <v>123</v>
      </c>
      <c r="AI62" s="256" t="s">
        <v>111</v>
      </c>
      <c r="AJ62" s="256" t="s">
        <v>111</v>
      </c>
      <c r="AK62" s="256" t="s">
        <v>111</v>
      </c>
      <c r="AL62" s="256" t="s">
        <v>111</v>
      </c>
      <c r="AM62" s="256" t="s">
        <v>111</v>
      </c>
      <c r="AN62" s="256" t="s">
        <v>111</v>
      </c>
      <c r="AO62" s="258" t="s">
        <v>124</v>
      </c>
      <c r="AP62" s="259">
        <v>2</v>
      </c>
      <c r="AQ62" s="258" t="s">
        <v>125</v>
      </c>
      <c r="AR62" s="260">
        <v>2</v>
      </c>
      <c r="AS62" s="255" t="s">
        <v>125</v>
      </c>
      <c r="AT62" s="255">
        <v>2</v>
      </c>
      <c r="AU62" s="255">
        <v>2</v>
      </c>
      <c r="AV62" s="261" t="s">
        <v>126</v>
      </c>
    </row>
    <row r="63" spans="1:48" s="121" customFormat="1" ht="35.1" customHeight="1">
      <c r="A63" s="268" t="s">
        <v>423</v>
      </c>
      <c r="B63" s="263" t="s">
        <v>424</v>
      </c>
      <c r="C63" s="255">
        <f t="shared" si="0"/>
        <v>55</v>
      </c>
      <c r="D63" s="143" t="s">
        <v>105</v>
      </c>
      <c r="E63" s="143"/>
      <c r="F63" s="143" t="s">
        <v>437</v>
      </c>
      <c r="G63" s="143" t="s">
        <v>423</v>
      </c>
      <c r="H63" s="143" t="s">
        <v>437</v>
      </c>
      <c r="I63" s="143" t="e">
        <v>#N/A</v>
      </c>
      <c r="J63" s="143" t="s">
        <v>130</v>
      </c>
      <c r="K63" s="143" t="s">
        <v>438</v>
      </c>
      <c r="L63" s="143" t="s">
        <v>194</v>
      </c>
      <c r="M63" s="143" t="s">
        <v>110</v>
      </c>
      <c r="N63" s="143" t="s">
        <v>111</v>
      </c>
      <c r="O63" s="143" t="s">
        <v>429</v>
      </c>
      <c r="P63" s="143" t="s">
        <v>423</v>
      </c>
      <c r="Q63" s="143" t="s">
        <v>430</v>
      </c>
      <c r="R63" s="143" t="s">
        <v>423</v>
      </c>
      <c r="S63" s="143" t="s">
        <v>439</v>
      </c>
      <c r="T63" s="143" t="s">
        <v>432</v>
      </c>
      <c r="U63" s="143" t="s">
        <v>433</v>
      </c>
      <c r="V63" s="143" t="s">
        <v>117</v>
      </c>
      <c r="W63" s="143" t="s">
        <v>118</v>
      </c>
      <c r="X63" s="143" t="s">
        <v>434</v>
      </c>
      <c r="Y63" s="143" t="s">
        <v>143</v>
      </c>
      <c r="Z63" s="143" t="s">
        <v>120</v>
      </c>
      <c r="AA63" s="143" t="s">
        <v>111</v>
      </c>
      <c r="AB63" s="256" t="s">
        <v>121</v>
      </c>
      <c r="AC63" s="257">
        <v>41267</v>
      </c>
      <c r="AD63" s="256" t="s">
        <v>122</v>
      </c>
      <c r="AE63" s="257" t="s">
        <v>146</v>
      </c>
      <c r="AF63" s="257" t="s">
        <v>147</v>
      </c>
      <c r="AG63" s="257" t="s">
        <v>286</v>
      </c>
      <c r="AH63" s="256" t="s">
        <v>123</v>
      </c>
      <c r="AI63" s="256" t="s">
        <v>111</v>
      </c>
      <c r="AJ63" s="256" t="s">
        <v>111</v>
      </c>
      <c r="AK63" s="256" t="s">
        <v>111</v>
      </c>
      <c r="AL63" s="256" t="s">
        <v>111</v>
      </c>
      <c r="AM63" s="256" t="s">
        <v>111</v>
      </c>
      <c r="AN63" s="256" t="s">
        <v>111</v>
      </c>
      <c r="AO63" s="258" t="s">
        <v>124</v>
      </c>
      <c r="AP63" s="259">
        <v>2</v>
      </c>
      <c r="AQ63" s="258" t="s">
        <v>125</v>
      </c>
      <c r="AR63" s="260">
        <v>2</v>
      </c>
      <c r="AS63" s="255" t="s">
        <v>125</v>
      </c>
      <c r="AT63" s="255">
        <v>2</v>
      </c>
      <c r="AU63" s="255">
        <v>2</v>
      </c>
      <c r="AV63" s="261" t="s">
        <v>126</v>
      </c>
    </row>
    <row r="64" spans="1:48" s="121" customFormat="1" ht="35.1" customHeight="1">
      <c r="A64" s="268" t="s">
        <v>423</v>
      </c>
      <c r="B64" s="263" t="s">
        <v>424</v>
      </c>
      <c r="C64" s="255">
        <f t="shared" si="0"/>
        <v>56</v>
      </c>
      <c r="D64" s="143" t="s">
        <v>105</v>
      </c>
      <c r="E64" s="143" t="s">
        <v>440</v>
      </c>
      <c r="F64" s="143"/>
      <c r="G64" s="143" t="s">
        <v>441</v>
      </c>
      <c r="H64" s="143" t="s">
        <v>440</v>
      </c>
      <c r="I64" s="143" t="s">
        <v>442</v>
      </c>
      <c r="J64" s="143" t="s">
        <v>130</v>
      </c>
      <c r="K64" s="143" t="s">
        <v>443</v>
      </c>
      <c r="L64" s="143" t="s">
        <v>109</v>
      </c>
      <c r="M64" s="143" t="s">
        <v>110</v>
      </c>
      <c r="N64" s="143" t="s">
        <v>111</v>
      </c>
      <c r="O64" s="143" t="s">
        <v>429</v>
      </c>
      <c r="P64" s="143" t="s">
        <v>423</v>
      </c>
      <c r="Q64" s="143" t="s">
        <v>430</v>
      </c>
      <c r="R64" s="143" t="s">
        <v>423</v>
      </c>
      <c r="S64" s="143" t="s">
        <v>258</v>
      </c>
      <c r="T64" s="143" t="s">
        <v>432</v>
      </c>
      <c r="U64" s="143" t="s">
        <v>433</v>
      </c>
      <c r="V64" s="143" t="s">
        <v>117</v>
      </c>
      <c r="W64" s="143" t="s">
        <v>118</v>
      </c>
      <c r="X64" s="143" t="s">
        <v>434</v>
      </c>
      <c r="Y64" s="143" t="s">
        <v>444</v>
      </c>
      <c r="Z64" s="143" t="s">
        <v>144</v>
      </c>
      <c r="AA64" s="143" t="s">
        <v>445</v>
      </c>
      <c r="AB64" s="256" t="s">
        <v>226</v>
      </c>
      <c r="AC64" s="257" t="s">
        <v>436</v>
      </c>
      <c r="AD64" s="256">
        <v>41274</v>
      </c>
      <c r="AE64" s="257" t="s">
        <v>446</v>
      </c>
      <c r="AF64" s="257" t="s">
        <v>111</v>
      </c>
      <c r="AG64" s="257"/>
      <c r="AH64" s="256" t="s">
        <v>123</v>
      </c>
      <c r="AI64" s="256" t="s">
        <v>111</v>
      </c>
      <c r="AJ64" s="256" t="s">
        <v>111</v>
      </c>
      <c r="AK64" s="256" t="s">
        <v>111</v>
      </c>
      <c r="AL64" s="256" t="s">
        <v>111</v>
      </c>
      <c r="AM64" s="256" t="s">
        <v>111</v>
      </c>
      <c r="AN64" s="256" t="s">
        <v>111</v>
      </c>
      <c r="AO64" s="258" t="s">
        <v>124</v>
      </c>
      <c r="AP64" s="259">
        <v>2</v>
      </c>
      <c r="AQ64" s="258" t="s">
        <v>149</v>
      </c>
      <c r="AR64" s="260">
        <v>3</v>
      </c>
      <c r="AS64" s="255" t="s">
        <v>125</v>
      </c>
      <c r="AT64" s="255">
        <v>2</v>
      </c>
      <c r="AU64" s="255">
        <v>2</v>
      </c>
      <c r="AV64" s="261" t="s">
        <v>126</v>
      </c>
    </row>
    <row r="65" spans="1:48" s="121" customFormat="1" ht="35.1" customHeight="1">
      <c r="A65" s="268" t="s">
        <v>423</v>
      </c>
      <c r="B65" s="263" t="s">
        <v>424</v>
      </c>
      <c r="C65" s="255">
        <f t="shared" si="0"/>
        <v>57</v>
      </c>
      <c r="D65" s="143" t="s">
        <v>105</v>
      </c>
      <c r="E65" s="143" t="s">
        <v>447</v>
      </c>
      <c r="F65" s="143"/>
      <c r="G65" s="143" t="s">
        <v>448</v>
      </c>
      <c r="H65" s="143" t="s">
        <v>447</v>
      </c>
      <c r="I65" s="143" t="s">
        <v>449</v>
      </c>
      <c r="J65" s="143" t="s">
        <v>107</v>
      </c>
      <c r="K65" s="143" t="s">
        <v>450</v>
      </c>
      <c r="L65" s="143" t="s">
        <v>169</v>
      </c>
      <c r="M65" s="143" t="s">
        <v>110</v>
      </c>
      <c r="N65" s="143" t="s">
        <v>111</v>
      </c>
      <c r="O65" s="143" t="s">
        <v>429</v>
      </c>
      <c r="P65" s="143" t="s">
        <v>423</v>
      </c>
      <c r="Q65" s="143" t="s">
        <v>430</v>
      </c>
      <c r="R65" s="143" t="s">
        <v>423</v>
      </c>
      <c r="S65" s="143" t="s">
        <v>451</v>
      </c>
      <c r="T65" s="143" t="s">
        <v>432</v>
      </c>
      <c r="U65" s="143" t="s">
        <v>433</v>
      </c>
      <c r="V65" s="143" t="s">
        <v>117</v>
      </c>
      <c r="W65" s="143" t="s">
        <v>118</v>
      </c>
      <c r="X65" s="143" t="s">
        <v>452</v>
      </c>
      <c r="Y65" s="143" t="s">
        <v>453</v>
      </c>
      <c r="Z65" s="143" t="s">
        <v>144</v>
      </c>
      <c r="AA65" s="143" t="s">
        <v>453</v>
      </c>
      <c r="AB65" s="256" t="s">
        <v>454</v>
      </c>
      <c r="AC65" s="257">
        <v>41883</v>
      </c>
      <c r="AD65" s="256">
        <v>44196</v>
      </c>
      <c r="AE65" s="257" t="s">
        <v>446</v>
      </c>
      <c r="AF65" s="257" t="s">
        <v>111</v>
      </c>
      <c r="AG65" s="257"/>
      <c r="AH65" s="256" t="s">
        <v>123</v>
      </c>
      <c r="AI65" s="256" t="s">
        <v>111</v>
      </c>
      <c r="AJ65" s="256" t="s">
        <v>111</v>
      </c>
      <c r="AK65" s="256" t="s">
        <v>111</v>
      </c>
      <c r="AL65" s="256" t="s">
        <v>111</v>
      </c>
      <c r="AM65" s="256" t="s">
        <v>111</v>
      </c>
      <c r="AN65" s="256" t="s">
        <v>111</v>
      </c>
      <c r="AO65" s="258" t="s">
        <v>124</v>
      </c>
      <c r="AP65" s="259">
        <v>2</v>
      </c>
      <c r="AQ65" s="258" t="s">
        <v>149</v>
      </c>
      <c r="AR65" s="260">
        <v>3</v>
      </c>
      <c r="AS65" s="255" t="s">
        <v>280</v>
      </c>
      <c r="AT65" s="255">
        <v>4</v>
      </c>
      <c r="AU65" s="255">
        <v>3</v>
      </c>
      <c r="AV65" s="261" t="s">
        <v>281</v>
      </c>
    </row>
    <row r="66" spans="1:48" s="121" customFormat="1" ht="35.1" customHeight="1">
      <c r="A66" s="268" t="s">
        <v>423</v>
      </c>
      <c r="B66" s="263" t="s">
        <v>424</v>
      </c>
      <c r="C66" s="255">
        <f t="shared" si="0"/>
        <v>58</v>
      </c>
      <c r="D66" s="143" t="s">
        <v>105</v>
      </c>
      <c r="E66" s="143" t="s">
        <v>455</v>
      </c>
      <c r="F66" s="143"/>
      <c r="G66" s="143" t="s">
        <v>456</v>
      </c>
      <c r="H66" s="143" t="s">
        <v>455</v>
      </c>
      <c r="I66" s="143" t="s">
        <v>457</v>
      </c>
      <c r="J66" s="143" t="s">
        <v>130</v>
      </c>
      <c r="K66" s="143" t="s">
        <v>458</v>
      </c>
      <c r="L66" s="143" t="s">
        <v>194</v>
      </c>
      <c r="M66" s="143" t="s">
        <v>110</v>
      </c>
      <c r="N66" s="143" t="s">
        <v>111</v>
      </c>
      <c r="O66" s="143" t="s">
        <v>429</v>
      </c>
      <c r="P66" s="143" t="s">
        <v>423</v>
      </c>
      <c r="Q66" s="143" t="s">
        <v>430</v>
      </c>
      <c r="R66" s="143" t="s">
        <v>423</v>
      </c>
      <c r="S66" s="143" t="s">
        <v>451</v>
      </c>
      <c r="T66" s="143" t="s">
        <v>432</v>
      </c>
      <c r="U66" s="143" t="s">
        <v>433</v>
      </c>
      <c r="V66" s="143" t="s">
        <v>117</v>
      </c>
      <c r="W66" s="143" t="s">
        <v>118</v>
      </c>
      <c r="X66" s="143" t="s">
        <v>434</v>
      </c>
      <c r="Y66" s="143" t="s">
        <v>444</v>
      </c>
      <c r="Z66" s="143" t="s">
        <v>144</v>
      </c>
      <c r="AA66" s="143" t="s">
        <v>459</v>
      </c>
      <c r="AB66" s="256" t="s">
        <v>152</v>
      </c>
      <c r="AC66" s="257">
        <v>41949</v>
      </c>
      <c r="AD66" s="256" t="s">
        <v>460</v>
      </c>
      <c r="AE66" s="257" t="s">
        <v>446</v>
      </c>
      <c r="AF66" s="257" t="s">
        <v>111</v>
      </c>
      <c r="AG66" s="257"/>
      <c r="AH66" s="256" t="s">
        <v>123</v>
      </c>
      <c r="AI66" s="256" t="s">
        <v>111</v>
      </c>
      <c r="AJ66" s="256" t="s">
        <v>111</v>
      </c>
      <c r="AK66" s="256" t="s">
        <v>111</v>
      </c>
      <c r="AL66" s="256" t="s">
        <v>111</v>
      </c>
      <c r="AM66" s="256" t="s">
        <v>111</v>
      </c>
      <c r="AN66" s="256" t="s">
        <v>111</v>
      </c>
      <c r="AO66" s="258" t="s">
        <v>124</v>
      </c>
      <c r="AP66" s="259">
        <v>2</v>
      </c>
      <c r="AQ66" s="258" t="s">
        <v>149</v>
      </c>
      <c r="AR66" s="260">
        <v>3</v>
      </c>
      <c r="AS66" s="255" t="s">
        <v>125</v>
      </c>
      <c r="AT66" s="255">
        <v>2</v>
      </c>
      <c r="AU66" s="255">
        <v>2</v>
      </c>
      <c r="AV66" s="261" t="s">
        <v>126</v>
      </c>
    </row>
    <row r="67" spans="1:48" s="121" customFormat="1" ht="35.1" customHeight="1">
      <c r="A67" s="268" t="s">
        <v>423</v>
      </c>
      <c r="B67" s="263" t="s">
        <v>424</v>
      </c>
      <c r="C67" s="255">
        <f t="shared" si="0"/>
        <v>59</v>
      </c>
      <c r="D67" s="143" t="s">
        <v>105</v>
      </c>
      <c r="E67" s="143" t="s">
        <v>461</v>
      </c>
      <c r="F67" s="143"/>
      <c r="G67" s="143" t="s">
        <v>462</v>
      </c>
      <c r="H67" s="143" t="s">
        <v>461</v>
      </c>
      <c r="I67" s="143" t="s">
        <v>463</v>
      </c>
      <c r="J67" s="143" t="s">
        <v>130</v>
      </c>
      <c r="K67" s="143" t="s">
        <v>464</v>
      </c>
      <c r="L67" s="143" t="s">
        <v>194</v>
      </c>
      <c r="M67" s="143" t="s">
        <v>110</v>
      </c>
      <c r="N67" s="143" t="s">
        <v>111</v>
      </c>
      <c r="O67" s="143" t="s">
        <v>429</v>
      </c>
      <c r="P67" s="143" t="s">
        <v>423</v>
      </c>
      <c r="Q67" s="143" t="s">
        <v>430</v>
      </c>
      <c r="R67" s="143" t="s">
        <v>423</v>
      </c>
      <c r="S67" s="143" t="s">
        <v>258</v>
      </c>
      <c r="T67" s="143" t="s">
        <v>432</v>
      </c>
      <c r="U67" s="143" t="s">
        <v>433</v>
      </c>
      <c r="V67" s="143" t="s">
        <v>117</v>
      </c>
      <c r="W67" s="143" t="s">
        <v>118</v>
      </c>
      <c r="X67" s="143" t="s">
        <v>434</v>
      </c>
      <c r="Y67" s="143" t="s">
        <v>465</v>
      </c>
      <c r="Z67" s="143" t="s">
        <v>120</v>
      </c>
      <c r="AA67" s="143" t="s">
        <v>111</v>
      </c>
      <c r="AB67" s="256" t="s">
        <v>152</v>
      </c>
      <c r="AC67" s="257" t="s">
        <v>258</v>
      </c>
      <c r="AD67" s="256">
        <v>44926</v>
      </c>
      <c r="AE67" s="257" t="s">
        <v>446</v>
      </c>
      <c r="AF67" s="257" t="s">
        <v>111</v>
      </c>
      <c r="AG67" s="257"/>
      <c r="AH67" s="256" t="s">
        <v>123</v>
      </c>
      <c r="AI67" s="256" t="s">
        <v>111</v>
      </c>
      <c r="AJ67" s="256" t="s">
        <v>111</v>
      </c>
      <c r="AK67" s="256" t="s">
        <v>111</v>
      </c>
      <c r="AL67" s="256" t="s">
        <v>111</v>
      </c>
      <c r="AM67" s="256" t="s">
        <v>111</v>
      </c>
      <c r="AN67" s="256" t="s">
        <v>111</v>
      </c>
      <c r="AO67" s="258" t="s">
        <v>124</v>
      </c>
      <c r="AP67" s="259">
        <v>2</v>
      </c>
      <c r="AQ67" s="258" t="s">
        <v>149</v>
      </c>
      <c r="AR67" s="260">
        <v>3</v>
      </c>
      <c r="AS67" s="255" t="s">
        <v>125</v>
      </c>
      <c r="AT67" s="255">
        <v>2</v>
      </c>
      <c r="AU67" s="255">
        <v>2</v>
      </c>
      <c r="AV67" s="261" t="s">
        <v>126</v>
      </c>
    </row>
    <row r="68" spans="1:48" s="121" customFormat="1" ht="35.1" customHeight="1">
      <c r="A68" s="268" t="s">
        <v>423</v>
      </c>
      <c r="B68" s="263" t="s">
        <v>424</v>
      </c>
      <c r="C68" s="255">
        <f t="shared" si="0"/>
        <v>60</v>
      </c>
      <c r="D68" s="143" t="s">
        <v>105</v>
      </c>
      <c r="E68" s="143" t="s">
        <v>466</v>
      </c>
      <c r="F68" s="143"/>
      <c r="G68" s="143" t="s">
        <v>467</v>
      </c>
      <c r="H68" s="143" t="s">
        <v>466</v>
      </c>
      <c r="I68" s="143" t="s">
        <v>468</v>
      </c>
      <c r="J68" s="143" t="s">
        <v>130</v>
      </c>
      <c r="K68" s="143" t="s">
        <v>469</v>
      </c>
      <c r="L68" s="143" t="s">
        <v>194</v>
      </c>
      <c r="M68" s="143" t="s">
        <v>110</v>
      </c>
      <c r="N68" s="143" t="s">
        <v>111</v>
      </c>
      <c r="O68" s="143" t="s">
        <v>429</v>
      </c>
      <c r="P68" s="143" t="s">
        <v>423</v>
      </c>
      <c r="Q68" s="143" t="s">
        <v>430</v>
      </c>
      <c r="R68" s="143" t="s">
        <v>423</v>
      </c>
      <c r="S68" s="143" t="s">
        <v>258</v>
      </c>
      <c r="T68" s="143" t="s">
        <v>432</v>
      </c>
      <c r="U68" s="143" t="s">
        <v>433</v>
      </c>
      <c r="V68" s="143" t="s">
        <v>117</v>
      </c>
      <c r="W68" s="143" t="s">
        <v>118</v>
      </c>
      <c r="X68" s="143" t="s">
        <v>434</v>
      </c>
      <c r="Y68" s="143" t="s">
        <v>470</v>
      </c>
      <c r="Z68" s="143" t="s">
        <v>120</v>
      </c>
      <c r="AA68" s="143" t="s">
        <v>111</v>
      </c>
      <c r="AB68" s="256" t="s">
        <v>152</v>
      </c>
      <c r="AC68" s="257">
        <v>43376</v>
      </c>
      <c r="AD68" s="256" t="s">
        <v>471</v>
      </c>
      <c r="AE68" s="257" t="s">
        <v>446</v>
      </c>
      <c r="AF68" s="257" t="s">
        <v>111</v>
      </c>
      <c r="AG68" s="257"/>
      <c r="AH68" s="256" t="s">
        <v>123</v>
      </c>
      <c r="AI68" s="256" t="s">
        <v>111</v>
      </c>
      <c r="AJ68" s="256" t="s">
        <v>111</v>
      </c>
      <c r="AK68" s="256" t="s">
        <v>111</v>
      </c>
      <c r="AL68" s="256" t="s">
        <v>111</v>
      </c>
      <c r="AM68" s="256" t="s">
        <v>111</v>
      </c>
      <c r="AN68" s="256" t="s">
        <v>111</v>
      </c>
      <c r="AO68" s="258" t="s">
        <v>124</v>
      </c>
      <c r="AP68" s="259">
        <v>2</v>
      </c>
      <c r="AQ68" s="258" t="s">
        <v>149</v>
      </c>
      <c r="AR68" s="260">
        <v>3</v>
      </c>
      <c r="AS68" s="255" t="s">
        <v>125</v>
      </c>
      <c r="AT68" s="255">
        <v>2</v>
      </c>
      <c r="AU68" s="255">
        <v>2</v>
      </c>
      <c r="AV68" s="261" t="s">
        <v>126</v>
      </c>
    </row>
    <row r="69" spans="1:48" s="121" customFormat="1" ht="35.1" customHeight="1">
      <c r="A69" s="268" t="s">
        <v>472</v>
      </c>
      <c r="B69" s="263" t="s">
        <v>473</v>
      </c>
      <c r="C69" s="255">
        <f t="shared" si="0"/>
        <v>61</v>
      </c>
      <c r="D69" s="143" t="s">
        <v>105</v>
      </c>
      <c r="E69" s="143" t="s">
        <v>474</v>
      </c>
      <c r="F69" s="143"/>
      <c r="G69" s="143" t="s">
        <v>475</v>
      </c>
      <c r="H69" s="143" t="s">
        <v>474</v>
      </c>
      <c r="I69" s="143" t="s">
        <v>476</v>
      </c>
      <c r="J69" s="143" t="s">
        <v>79</v>
      </c>
      <c r="K69" s="143" t="s">
        <v>477</v>
      </c>
      <c r="L69" s="143" t="s">
        <v>173</v>
      </c>
      <c r="M69" s="143" t="s">
        <v>110</v>
      </c>
      <c r="N69" s="143" t="s">
        <v>111</v>
      </c>
      <c r="O69" s="143" t="s">
        <v>478</v>
      </c>
      <c r="P69" s="143" t="s">
        <v>472</v>
      </c>
      <c r="Q69" s="143" t="s">
        <v>479</v>
      </c>
      <c r="R69" s="143" t="s">
        <v>472</v>
      </c>
      <c r="S69" s="143" t="s">
        <v>111</v>
      </c>
      <c r="T69" s="143" t="s">
        <v>480</v>
      </c>
      <c r="U69" s="143" t="s">
        <v>116</v>
      </c>
      <c r="V69" s="143" t="s">
        <v>117</v>
      </c>
      <c r="W69" s="143" t="s">
        <v>118</v>
      </c>
      <c r="X69" s="143" t="s">
        <v>481</v>
      </c>
      <c r="Y69" s="143" t="s">
        <v>111</v>
      </c>
      <c r="Z69" s="143" t="s">
        <v>120</v>
      </c>
      <c r="AA69" s="143" t="s">
        <v>111</v>
      </c>
      <c r="AB69" s="256" t="s">
        <v>136</v>
      </c>
      <c r="AC69" s="257" t="s">
        <v>482</v>
      </c>
      <c r="AD69" s="256" t="s">
        <v>183</v>
      </c>
      <c r="AE69" s="257" t="s">
        <v>146</v>
      </c>
      <c r="AF69" s="257" t="s">
        <v>147</v>
      </c>
      <c r="AG69" s="257" t="s">
        <v>339</v>
      </c>
      <c r="AH69" s="256" t="s">
        <v>123</v>
      </c>
      <c r="AI69" s="256" t="s">
        <v>111</v>
      </c>
      <c r="AJ69" s="256" t="s">
        <v>111</v>
      </c>
      <c r="AK69" s="256" t="s">
        <v>111</v>
      </c>
      <c r="AL69" s="256" t="s">
        <v>111</v>
      </c>
      <c r="AM69" s="256" t="s">
        <v>111</v>
      </c>
      <c r="AN69" s="256" t="s">
        <v>111</v>
      </c>
      <c r="AO69" s="258" t="s">
        <v>124</v>
      </c>
      <c r="AP69" s="259">
        <v>2</v>
      </c>
      <c r="AQ69" s="258" t="s">
        <v>280</v>
      </c>
      <c r="AR69" s="260">
        <v>4</v>
      </c>
      <c r="AS69" s="255" t="s">
        <v>125</v>
      </c>
      <c r="AT69" s="255">
        <v>2</v>
      </c>
      <c r="AU69" s="255">
        <v>3</v>
      </c>
      <c r="AV69" s="261" t="s">
        <v>281</v>
      </c>
    </row>
    <row r="70" spans="1:48" s="121" customFormat="1" ht="35.1" customHeight="1">
      <c r="A70" s="268" t="s">
        <v>472</v>
      </c>
      <c r="B70" s="263" t="s">
        <v>473</v>
      </c>
      <c r="C70" s="255">
        <f t="shared" si="0"/>
        <v>62</v>
      </c>
      <c r="D70" s="143" t="s">
        <v>105</v>
      </c>
      <c r="E70" s="143" t="s">
        <v>159</v>
      </c>
      <c r="F70" s="143"/>
      <c r="G70" s="143" t="s">
        <v>483</v>
      </c>
      <c r="H70" s="143" t="s">
        <v>159</v>
      </c>
      <c r="I70" s="143" t="s">
        <v>484</v>
      </c>
      <c r="J70" s="143" t="s">
        <v>130</v>
      </c>
      <c r="K70" s="143" t="s">
        <v>485</v>
      </c>
      <c r="L70" s="143" t="s">
        <v>169</v>
      </c>
      <c r="M70" s="143" t="s">
        <v>110</v>
      </c>
      <c r="N70" s="143" t="s">
        <v>111</v>
      </c>
      <c r="O70" s="143" t="s">
        <v>478</v>
      </c>
      <c r="P70" s="143" t="s">
        <v>472</v>
      </c>
      <c r="Q70" s="143" t="s">
        <v>479</v>
      </c>
      <c r="R70" s="143" t="s">
        <v>472</v>
      </c>
      <c r="S70" s="143" t="s">
        <v>111</v>
      </c>
      <c r="T70" s="143" t="s">
        <v>480</v>
      </c>
      <c r="U70" s="143" t="s">
        <v>116</v>
      </c>
      <c r="V70" s="143" t="s">
        <v>117</v>
      </c>
      <c r="W70" s="143" t="s">
        <v>118</v>
      </c>
      <c r="X70" s="143" t="s">
        <v>481</v>
      </c>
      <c r="Y70" s="143" t="s">
        <v>486</v>
      </c>
      <c r="Z70" s="143" t="s">
        <v>120</v>
      </c>
      <c r="AA70" s="143" t="s">
        <v>111</v>
      </c>
      <c r="AB70" s="256" t="s">
        <v>152</v>
      </c>
      <c r="AC70" s="257" t="s">
        <v>487</v>
      </c>
      <c r="AD70" s="256" t="s">
        <v>183</v>
      </c>
      <c r="AE70" s="257" t="s">
        <v>146</v>
      </c>
      <c r="AF70" s="257" t="s">
        <v>147</v>
      </c>
      <c r="AG70" s="257" t="s">
        <v>243</v>
      </c>
      <c r="AH70" s="256" t="s">
        <v>123</v>
      </c>
      <c r="AI70" s="256" t="s">
        <v>111</v>
      </c>
      <c r="AJ70" s="256" t="s">
        <v>111</v>
      </c>
      <c r="AK70" s="256" t="s">
        <v>111</v>
      </c>
      <c r="AL70" s="256" t="s">
        <v>111</v>
      </c>
      <c r="AM70" s="256" t="s">
        <v>111</v>
      </c>
      <c r="AN70" s="256" t="s">
        <v>111</v>
      </c>
      <c r="AO70" s="258" t="s">
        <v>124</v>
      </c>
      <c r="AP70" s="259">
        <v>2</v>
      </c>
      <c r="AQ70" s="258" t="s">
        <v>137</v>
      </c>
      <c r="AR70" s="260">
        <v>1</v>
      </c>
      <c r="AS70" s="255" t="s">
        <v>137</v>
      </c>
      <c r="AT70" s="255">
        <v>1</v>
      </c>
      <c r="AU70" s="255">
        <v>1</v>
      </c>
      <c r="AV70" s="261" t="s">
        <v>138</v>
      </c>
    </row>
    <row r="71" spans="1:48" s="121" customFormat="1" ht="35.1" customHeight="1">
      <c r="A71" s="268" t="s">
        <v>472</v>
      </c>
      <c r="B71" s="263" t="s">
        <v>473</v>
      </c>
      <c r="C71" s="255">
        <f t="shared" si="0"/>
        <v>63</v>
      </c>
      <c r="D71" s="143" t="s">
        <v>105</v>
      </c>
      <c r="E71" s="143" t="s">
        <v>488</v>
      </c>
      <c r="F71" s="143"/>
      <c r="G71" s="143" t="s">
        <v>489</v>
      </c>
      <c r="H71" s="143" t="s">
        <v>488</v>
      </c>
      <c r="I71" s="143" t="s">
        <v>490</v>
      </c>
      <c r="J71" s="143" t="s">
        <v>130</v>
      </c>
      <c r="K71" s="143" t="s">
        <v>491</v>
      </c>
      <c r="L71" s="143" t="s">
        <v>173</v>
      </c>
      <c r="M71" s="143" t="s">
        <v>110</v>
      </c>
      <c r="N71" s="143" t="s">
        <v>111</v>
      </c>
      <c r="O71" s="143" t="s">
        <v>478</v>
      </c>
      <c r="P71" s="143" t="s">
        <v>472</v>
      </c>
      <c r="Q71" s="143" t="s">
        <v>479</v>
      </c>
      <c r="R71" s="143" t="s">
        <v>472</v>
      </c>
      <c r="S71" s="143" t="s">
        <v>111</v>
      </c>
      <c r="T71" s="143" t="s">
        <v>480</v>
      </c>
      <c r="U71" s="143" t="s">
        <v>116</v>
      </c>
      <c r="V71" s="143" t="s">
        <v>117</v>
      </c>
      <c r="W71" s="143" t="s">
        <v>118</v>
      </c>
      <c r="X71" s="143" t="s">
        <v>481</v>
      </c>
      <c r="Y71" s="143" t="s">
        <v>492</v>
      </c>
      <c r="Z71" s="143" t="s">
        <v>120</v>
      </c>
      <c r="AA71" s="143" t="s">
        <v>111</v>
      </c>
      <c r="AB71" s="256" t="s">
        <v>152</v>
      </c>
      <c r="AC71" s="257">
        <v>40919</v>
      </c>
      <c r="AD71" s="256" t="s">
        <v>183</v>
      </c>
      <c r="AE71" s="257" t="s">
        <v>146</v>
      </c>
      <c r="AF71" s="257" t="s">
        <v>147</v>
      </c>
      <c r="AG71" s="257" t="s">
        <v>286</v>
      </c>
      <c r="AH71" s="256" t="s">
        <v>493</v>
      </c>
      <c r="AI71" s="256" t="s">
        <v>494</v>
      </c>
      <c r="AJ71" s="256" t="s">
        <v>495</v>
      </c>
      <c r="AK71" s="256" t="s">
        <v>496</v>
      </c>
      <c r="AL71" s="256" t="s">
        <v>342</v>
      </c>
      <c r="AM71" s="256" t="s">
        <v>497</v>
      </c>
      <c r="AN71" s="256" t="s">
        <v>111</v>
      </c>
      <c r="AO71" s="258" t="s">
        <v>498</v>
      </c>
      <c r="AP71" s="259">
        <v>4</v>
      </c>
      <c r="AQ71" s="258" t="s">
        <v>280</v>
      </c>
      <c r="AR71" s="260">
        <v>4</v>
      </c>
      <c r="AS71" s="255" t="s">
        <v>125</v>
      </c>
      <c r="AT71" s="255">
        <v>2</v>
      </c>
      <c r="AU71" s="255">
        <v>3</v>
      </c>
      <c r="AV71" s="261" t="s">
        <v>281</v>
      </c>
    </row>
    <row r="72" spans="1:48" s="121" customFormat="1" ht="35.1" customHeight="1">
      <c r="A72" s="268" t="s">
        <v>472</v>
      </c>
      <c r="B72" s="263" t="s">
        <v>473</v>
      </c>
      <c r="C72" s="255">
        <f t="shared" si="0"/>
        <v>64</v>
      </c>
      <c r="D72" s="143" t="s">
        <v>105</v>
      </c>
      <c r="E72" s="143" t="s">
        <v>127</v>
      </c>
      <c r="F72" s="143"/>
      <c r="G72" s="143" t="s">
        <v>499</v>
      </c>
      <c r="H72" s="143" t="s">
        <v>127</v>
      </c>
      <c r="I72" s="143" t="s">
        <v>500</v>
      </c>
      <c r="J72" s="143" t="s">
        <v>130</v>
      </c>
      <c r="K72" s="143" t="s">
        <v>501</v>
      </c>
      <c r="L72" s="143" t="s">
        <v>169</v>
      </c>
      <c r="M72" s="143" t="s">
        <v>110</v>
      </c>
      <c r="N72" s="143" t="s">
        <v>111</v>
      </c>
      <c r="O72" s="143" t="s">
        <v>478</v>
      </c>
      <c r="P72" s="143" t="s">
        <v>472</v>
      </c>
      <c r="Q72" s="143" t="s">
        <v>479</v>
      </c>
      <c r="R72" s="143" t="s">
        <v>472</v>
      </c>
      <c r="S72" s="143" t="s">
        <v>111</v>
      </c>
      <c r="T72" s="143" t="s">
        <v>480</v>
      </c>
      <c r="U72" s="143" t="s">
        <v>116</v>
      </c>
      <c r="V72" s="143" t="s">
        <v>117</v>
      </c>
      <c r="W72" s="143" t="s">
        <v>118</v>
      </c>
      <c r="X72" s="143" t="s">
        <v>481</v>
      </c>
      <c r="Y72" s="143" t="s">
        <v>486</v>
      </c>
      <c r="Z72" s="143" t="s">
        <v>120</v>
      </c>
      <c r="AA72" s="143" t="s">
        <v>111</v>
      </c>
      <c r="AB72" s="256" t="s">
        <v>226</v>
      </c>
      <c r="AC72" s="257">
        <v>40919</v>
      </c>
      <c r="AD72" s="256">
        <v>44895</v>
      </c>
      <c r="AE72" s="257" t="s">
        <v>118</v>
      </c>
      <c r="AF72" s="257" t="s">
        <v>111</v>
      </c>
      <c r="AG72" s="257"/>
      <c r="AH72" s="256" t="s">
        <v>123</v>
      </c>
      <c r="AI72" s="256" t="s">
        <v>111</v>
      </c>
      <c r="AJ72" s="256" t="s">
        <v>111</v>
      </c>
      <c r="AK72" s="256" t="s">
        <v>111</v>
      </c>
      <c r="AL72" s="256" t="s">
        <v>111</v>
      </c>
      <c r="AM72" s="256" t="s">
        <v>111</v>
      </c>
      <c r="AN72" s="256" t="s">
        <v>111</v>
      </c>
      <c r="AO72" s="258" t="s">
        <v>124</v>
      </c>
      <c r="AP72" s="259">
        <v>2</v>
      </c>
      <c r="AQ72" s="258" t="s">
        <v>125</v>
      </c>
      <c r="AR72" s="260">
        <v>2</v>
      </c>
      <c r="AS72" s="255" t="s">
        <v>125</v>
      </c>
      <c r="AT72" s="255">
        <v>2</v>
      </c>
      <c r="AU72" s="255">
        <v>2</v>
      </c>
      <c r="AV72" s="261" t="s">
        <v>126</v>
      </c>
    </row>
    <row r="73" spans="1:48" s="121" customFormat="1" ht="35.1" customHeight="1">
      <c r="A73" s="268" t="s">
        <v>472</v>
      </c>
      <c r="B73" s="263" t="s">
        <v>473</v>
      </c>
      <c r="C73" s="255">
        <f t="shared" si="0"/>
        <v>65</v>
      </c>
      <c r="D73" s="143" t="s">
        <v>105</v>
      </c>
      <c r="E73" s="143"/>
      <c r="F73" s="143" t="s">
        <v>502</v>
      </c>
      <c r="G73" s="143" t="s">
        <v>472</v>
      </c>
      <c r="H73" s="143" t="s">
        <v>502</v>
      </c>
      <c r="I73" s="143" t="e">
        <v>#N/A</v>
      </c>
      <c r="J73" s="143" t="s">
        <v>107</v>
      </c>
      <c r="K73" s="143" t="s">
        <v>503</v>
      </c>
      <c r="L73" s="143" t="s">
        <v>109</v>
      </c>
      <c r="M73" s="143" t="s">
        <v>110</v>
      </c>
      <c r="N73" s="143" t="s">
        <v>111</v>
      </c>
      <c r="O73" s="143" t="s">
        <v>478</v>
      </c>
      <c r="P73" s="143" t="s">
        <v>472</v>
      </c>
      <c r="Q73" s="143" t="s">
        <v>479</v>
      </c>
      <c r="R73" s="143" t="s">
        <v>472</v>
      </c>
      <c r="S73" s="143" t="s">
        <v>111</v>
      </c>
      <c r="T73" s="143" t="s">
        <v>480</v>
      </c>
      <c r="U73" s="143" t="s">
        <v>116</v>
      </c>
      <c r="V73" s="143" t="s">
        <v>117</v>
      </c>
      <c r="W73" s="143" t="s">
        <v>118</v>
      </c>
      <c r="X73" s="143" t="s">
        <v>111</v>
      </c>
      <c r="Y73" s="143" t="s">
        <v>504</v>
      </c>
      <c r="Z73" s="143" t="s">
        <v>120</v>
      </c>
      <c r="AA73" s="143" t="s">
        <v>111</v>
      </c>
      <c r="AB73" s="256" t="s">
        <v>152</v>
      </c>
      <c r="AC73" s="257">
        <v>40919</v>
      </c>
      <c r="AD73" s="256" t="s">
        <v>183</v>
      </c>
      <c r="AE73" s="257" t="s">
        <v>146</v>
      </c>
      <c r="AF73" s="257" t="s">
        <v>147</v>
      </c>
      <c r="AG73" s="257" t="s">
        <v>243</v>
      </c>
      <c r="AH73" s="256" t="s">
        <v>123</v>
      </c>
      <c r="AI73" s="256" t="s">
        <v>111</v>
      </c>
      <c r="AJ73" s="256" t="s">
        <v>111</v>
      </c>
      <c r="AK73" s="256" t="s">
        <v>111</v>
      </c>
      <c r="AL73" s="256" t="s">
        <v>111</v>
      </c>
      <c r="AM73" s="256" t="s">
        <v>111</v>
      </c>
      <c r="AN73" s="256" t="s">
        <v>111</v>
      </c>
      <c r="AO73" s="258" t="s">
        <v>124</v>
      </c>
      <c r="AP73" s="259">
        <v>2</v>
      </c>
      <c r="AQ73" s="258" t="s">
        <v>137</v>
      </c>
      <c r="AR73" s="260">
        <v>1</v>
      </c>
      <c r="AS73" s="255" t="s">
        <v>137</v>
      </c>
      <c r="AT73" s="255">
        <v>1</v>
      </c>
      <c r="AU73" s="255">
        <v>1</v>
      </c>
      <c r="AV73" s="261" t="s">
        <v>138</v>
      </c>
    </row>
    <row r="74" spans="1:48" s="121" customFormat="1" ht="35.1" customHeight="1">
      <c r="A74" s="268" t="s">
        <v>472</v>
      </c>
      <c r="B74" s="263" t="s">
        <v>473</v>
      </c>
      <c r="C74" s="255">
        <f t="shared" si="0"/>
        <v>66</v>
      </c>
      <c r="D74" s="143" t="s">
        <v>105</v>
      </c>
      <c r="E74" s="143" t="s">
        <v>505</v>
      </c>
      <c r="F74" s="143"/>
      <c r="G74" s="143" t="s">
        <v>506</v>
      </c>
      <c r="H74" s="143" t="s">
        <v>505</v>
      </c>
      <c r="I74" s="143" t="s">
        <v>507</v>
      </c>
      <c r="J74" s="143" t="s">
        <v>130</v>
      </c>
      <c r="K74" s="143" t="s">
        <v>508</v>
      </c>
      <c r="L74" s="143" t="s">
        <v>169</v>
      </c>
      <c r="M74" s="143" t="s">
        <v>110</v>
      </c>
      <c r="N74" s="143" t="s">
        <v>111</v>
      </c>
      <c r="O74" s="143" t="s">
        <v>478</v>
      </c>
      <c r="P74" s="143" t="s">
        <v>472</v>
      </c>
      <c r="Q74" s="143" t="s">
        <v>479</v>
      </c>
      <c r="R74" s="143" t="s">
        <v>472</v>
      </c>
      <c r="S74" s="143" t="s">
        <v>111</v>
      </c>
      <c r="T74" s="143" t="s">
        <v>480</v>
      </c>
      <c r="U74" s="143" t="s">
        <v>116</v>
      </c>
      <c r="V74" s="143" t="s">
        <v>117</v>
      </c>
      <c r="W74" s="143" t="s">
        <v>118</v>
      </c>
      <c r="X74" s="143" t="s">
        <v>481</v>
      </c>
      <c r="Y74" s="143" t="s">
        <v>509</v>
      </c>
      <c r="Z74" s="143" t="s">
        <v>144</v>
      </c>
      <c r="AA74" s="143" t="s">
        <v>509</v>
      </c>
      <c r="AB74" s="256" t="s">
        <v>152</v>
      </c>
      <c r="AC74" s="257">
        <v>40919</v>
      </c>
      <c r="AD74" s="256">
        <v>44816</v>
      </c>
      <c r="AE74" s="257" t="s">
        <v>118</v>
      </c>
      <c r="AF74" s="257" t="s">
        <v>111</v>
      </c>
      <c r="AG74" s="257"/>
      <c r="AH74" s="256" t="s">
        <v>123</v>
      </c>
      <c r="AI74" s="256" t="s">
        <v>111</v>
      </c>
      <c r="AJ74" s="256" t="s">
        <v>111</v>
      </c>
      <c r="AK74" s="256" t="s">
        <v>111</v>
      </c>
      <c r="AL74" s="256" t="s">
        <v>111</v>
      </c>
      <c r="AM74" s="256" t="s">
        <v>111</v>
      </c>
      <c r="AN74" s="256" t="s">
        <v>111</v>
      </c>
      <c r="AO74" s="258" t="s">
        <v>124</v>
      </c>
      <c r="AP74" s="259">
        <v>2</v>
      </c>
      <c r="AQ74" s="258" t="s">
        <v>125</v>
      </c>
      <c r="AR74" s="260">
        <v>2</v>
      </c>
      <c r="AS74" s="255" t="s">
        <v>137</v>
      </c>
      <c r="AT74" s="255">
        <v>1</v>
      </c>
      <c r="AU74" s="255">
        <v>2</v>
      </c>
      <c r="AV74" s="261" t="s">
        <v>126</v>
      </c>
    </row>
    <row r="75" spans="1:48" s="121" customFormat="1" ht="35.1" customHeight="1">
      <c r="A75" s="268" t="s">
        <v>472</v>
      </c>
      <c r="B75" s="263" t="s">
        <v>473</v>
      </c>
      <c r="C75" s="255">
        <f t="shared" ref="C75:C138" si="1">C74+1</f>
        <v>67</v>
      </c>
      <c r="D75" s="143" t="s">
        <v>105</v>
      </c>
      <c r="E75" s="143"/>
      <c r="F75" s="143" t="s">
        <v>510</v>
      </c>
      <c r="G75" s="143" t="s">
        <v>472</v>
      </c>
      <c r="H75" s="143" t="s">
        <v>510</v>
      </c>
      <c r="I75" s="143" t="e">
        <v>#N/A</v>
      </c>
      <c r="J75" s="143" t="s">
        <v>107</v>
      </c>
      <c r="K75" s="143" t="s">
        <v>511</v>
      </c>
      <c r="L75" s="143" t="s">
        <v>379</v>
      </c>
      <c r="M75" s="143" t="s">
        <v>110</v>
      </c>
      <c r="N75" s="143" t="s">
        <v>111</v>
      </c>
      <c r="O75" s="143" t="s">
        <v>478</v>
      </c>
      <c r="P75" s="143" t="s">
        <v>472</v>
      </c>
      <c r="Q75" s="143" t="s">
        <v>479</v>
      </c>
      <c r="R75" s="143" t="s">
        <v>472</v>
      </c>
      <c r="S75" s="143" t="s">
        <v>111</v>
      </c>
      <c r="T75" s="143" t="s">
        <v>480</v>
      </c>
      <c r="U75" s="143" t="s">
        <v>116</v>
      </c>
      <c r="V75" s="143" t="s">
        <v>117</v>
      </c>
      <c r="W75" s="143" t="s">
        <v>118</v>
      </c>
      <c r="X75" s="143" t="s">
        <v>173</v>
      </c>
      <c r="Y75" s="143" t="s">
        <v>512</v>
      </c>
      <c r="Z75" s="143" t="s">
        <v>120</v>
      </c>
      <c r="AA75" s="143" t="s">
        <v>111</v>
      </c>
      <c r="AB75" s="256" t="s">
        <v>152</v>
      </c>
      <c r="AC75" s="257">
        <v>40920</v>
      </c>
      <c r="AD75" s="256" t="s">
        <v>183</v>
      </c>
      <c r="AE75" s="257" t="s">
        <v>146</v>
      </c>
      <c r="AF75" s="257" t="s">
        <v>147</v>
      </c>
      <c r="AG75" s="257" t="s">
        <v>339</v>
      </c>
      <c r="AH75" s="256" t="s">
        <v>153</v>
      </c>
      <c r="AI75" s="256" t="s">
        <v>513</v>
      </c>
      <c r="AJ75" s="256" t="s">
        <v>514</v>
      </c>
      <c r="AK75" s="256" t="s">
        <v>515</v>
      </c>
      <c r="AL75" s="256" t="s">
        <v>342</v>
      </c>
      <c r="AM75" s="256" t="s">
        <v>497</v>
      </c>
      <c r="AN75" s="256" t="s">
        <v>173</v>
      </c>
      <c r="AO75" s="258" t="s">
        <v>158</v>
      </c>
      <c r="AP75" s="259">
        <v>3</v>
      </c>
      <c r="AQ75" s="258" t="s">
        <v>149</v>
      </c>
      <c r="AR75" s="260">
        <v>3</v>
      </c>
      <c r="AS75" s="255" t="s">
        <v>149</v>
      </c>
      <c r="AT75" s="255">
        <v>3</v>
      </c>
      <c r="AU75" s="255">
        <v>3</v>
      </c>
      <c r="AV75" s="261" t="s">
        <v>281</v>
      </c>
    </row>
    <row r="76" spans="1:48" s="121" customFormat="1" ht="35.1" customHeight="1">
      <c r="A76" s="268" t="s">
        <v>472</v>
      </c>
      <c r="B76" s="263" t="s">
        <v>473</v>
      </c>
      <c r="C76" s="255">
        <f t="shared" si="1"/>
        <v>68</v>
      </c>
      <c r="D76" s="143" t="s">
        <v>105</v>
      </c>
      <c r="E76" s="143" t="s">
        <v>516</v>
      </c>
      <c r="F76" s="143"/>
      <c r="G76" s="143" t="s">
        <v>517</v>
      </c>
      <c r="H76" s="143" t="s">
        <v>516</v>
      </c>
      <c r="I76" s="143" t="s">
        <v>518</v>
      </c>
      <c r="J76" s="143" t="s">
        <v>130</v>
      </c>
      <c r="K76" s="143" t="s">
        <v>519</v>
      </c>
      <c r="L76" s="143" t="s">
        <v>169</v>
      </c>
      <c r="M76" s="143" t="s">
        <v>110</v>
      </c>
      <c r="N76" s="143" t="s">
        <v>111</v>
      </c>
      <c r="O76" s="143" t="s">
        <v>478</v>
      </c>
      <c r="P76" s="143" t="s">
        <v>472</v>
      </c>
      <c r="Q76" s="143" t="s">
        <v>479</v>
      </c>
      <c r="R76" s="143" t="s">
        <v>472</v>
      </c>
      <c r="S76" s="143" t="s">
        <v>111</v>
      </c>
      <c r="T76" s="143" t="s">
        <v>480</v>
      </c>
      <c r="U76" s="143" t="s">
        <v>116</v>
      </c>
      <c r="V76" s="143" t="s">
        <v>117</v>
      </c>
      <c r="W76" s="143" t="s">
        <v>118</v>
      </c>
      <c r="X76" s="143" t="s">
        <v>481</v>
      </c>
      <c r="Y76" s="143" t="s">
        <v>520</v>
      </c>
      <c r="Z76" s="143" t="s">
        <v>120</v>
      </c>
      <c r="AA76" s="143" t="s">
        <v>111</v>
      </c>
      <c r="AB76" s="256" t="s">
        <v>226</v>
      </c>
      <c r="AC76" s="257">
        <v>40920</v>
      </c>
      <c r="AD76" s="256" t="s">
        <v>183</v>
      </c>
      <c r="AE76" s="257" t="s">
        <v>118</v>
      </c>
      <c r="AF76" s="257" t="s">
        <v>111</v>
      </c>
      <c r="AG76" s="257"/>
      <c r="AH76" s="256" t="s">
        <v>123</v>
      </c>
      <c r="AI76" s="256" t="s">
        <v>111</v>
      </c>
      <c r="AJ76" s="256" t="s">
        <v>111</v>
      </c>
      <c r="AK76" s="256" t="s">
        <v>111</v>
      </c>
      <c r="AL76" s="256" t="s">
        <v>111</v>
      </c>
      <c r="AM76" s="256" t="s">
        <v>111</v>
      </c>
      <c r="AN76" s="256" t="s">
        <v>111</v>
      </c>
      <c r="AO76" s="258" t="s">
        <v>124</v>
      </c>
      <c r="AP76" s="259">
        <v>2</v>
      </c>
      <c r="AQ76" s="258" t="s">
        <v>125</v>
      </c>
      <c r="AR76" s="260">
        <v>2</v>
      </c>
      <c r="AS76" s="255" t="s">
        <v>125</v>
      </c>
      <c r="AT76" s="255">
        <v>2</v>
      </c>
      <c r="AU76" s="255">
        <v>2</v>
      </c>
      <c r="AV76" s="261" t="s">
        <v>126</v>
      </c>
    </row>
    <row r="77" spans="1:48" s="121" customFormat="1" ht="35.1" customHeight="1">
      <c r="A77" s="268" t="s">
        <v>521</v>
      </c>
      <c r="B77" s="263" t="s">
        <v>522</v>
      </c>
      <c r="C77" s="255">
        <f t="shared" si="1"/>
        <v>69</v>
      </c>
      <c r="D77" s="143" t="s">
        <v>105</v>
      </c>
      <c r="E77" s="143"/>
      <c r="F77" s="143" t="s">
        <v>523</v>
      </c>
      <c r="G77" s="143" t="s">
        <v>521</v>
      </c>
      <c r="H77" s="143" t="s">
        <v>523</v>
      </c>
      <c r="I77" s="143" t="e">
        <v>#N/A</v>
      </c>
      <c r="J77" s="143" t="s">
        <v>107</v>
      </c>
      <c r="K77" s="143" t="s">
        <v>524</v>
      </c>
      <c r="L77" s="143" t="s">
        <v>109</v>
      </c>
      <c r="M77" s="143" t="s">
        <v>110</v>
      </c>
      <c r="N77" s="143" t="s">
        <v>111</v>
      </c>
      <c r="O77" s="143" t="s">
        <v>525</v>
      </c>
      <c r="P77" s="143" t="s">
        <v>521</v>
      </c>
      <c r="Q77" s="143" t="s">
        <v>526</v>
      </c>
      <c r="R77" s="143" t="s">
        <v>521</v>
      </c>
      <c r="S77" s="143" t="s">
        <v>527</v>
      </c>
      <c r="T77" s="143" t="s">
        <v>528</v>
      </c>
      <c r="U77" s="143" t="s">
        <v>529</v>
      </c>
      <c r="V77" s="143" t="s">
        <v>117</v>
      </c>
      <c r="W77" s="143" t="s">
        <v>118</v>
      </c>
      <c r="X77" s="143" t="s">
        <v>173</v>
      </c>
      <c r="Y77" s="143" t="s">
        <v>530</v>
      </c>
      <c r="Z77" s="143" t="s">
        <v>144</v>
      </c>
      <c r="AA77" s="143" t="s">
        <v>531</v>
      </c>
      <c r="AB77" s="256" t="s">
        <v>136</v>
      </c>
      <c r="AC77" s="257">
        <v>40848</v>
      </c>
      <c r="AD77" s="256">
        <v>44985</v>
      </c>
      <c r="AE77" s="257" t="s">
        <v>118</v>
      </c>
      <c r="AF77" s="257" t="s">
        <v>111</v>
      </c>
      <c r="AG77" s="257"/>
      <c r="AH77" s="256" t="s">
        <v>123</v>
      </c>
      <c r="AI77" s="256" t="s">
        <v>111</v>
      </c>
      <c r="AJ77" s="256" t="s">
        <v>111</v>
      </c>
      <c r="AK77" s="256" t="s">
        <v>111</v>
      </c>
      <c r="AL77" s="256" t="s">
        <v>111</v>
      </c>
      <c r="AM77" s="256" t="s">
        <v>111</v>
      </c>
      <c r="AN77" s="256" t="s">
        <v>111</v>
      </c>
      <c r="AO77" s="258" t="s">
        <v>124</v>
      </c>
      <c r="AP77" s="259">
        <v>2</v>
      </c>
      <c r="AQ77" s="258" t="s">
        <v>149</v>
      </c>
      <c r="AR77" s="260">
        <v>3</v>
      </c>
      <c r="AS77" s="255" t="s">
        <v>125</v>
      </c>
      <c r="AT77" s="255">
        <v>2</v>
      </c>
      <c r="AU77" s="255">
        <v>2</v>
      </c>
      <c r="AV77" s="261" t="s">
        <v>126</v>
      </c>
    </row>
    <row r="78" spans="1:48" s="121" customFormat="1" ht="35.1" customHeight="1">
      <c r="A78" s="268" t="s">
        <v>532</v>
      </c>
      <c r="B78" s="263" t="s">
        <v>533</v>
      </c>
      <c r="C78" s="255">
        <f t="shared" si="1"/>
        <v>70</v>
      </c>
      <c r="D78" s="143" t="s">
        <v>105</v>
      </c>
      <c r="E78" s="143" t="s">
        <v>534</v>
      </c>
      <c r="F78" s="143"/>
      <c r="G78" s="143" t="s">
        <v>535</v>
      </c>
      <c r="H78" s="143" t="s">
        <v>534</v>
      </c>
      <c r="I78" s="143" t="s">
        <v>536</v>
      </c>
      <c r="J78" s="143" t="s">
        <v>107</v>
      </c>
      <c r="K78" s="143" t="s">
        <v>537</v>
      </c>
      <c r="L78" s="143" t="s">
        <v>194</v>
      </c>
      <c r="M78" s="143" t="s">
        <v>110</v>
      </c>
      <c r="N78" s="143" t="s">
        <v>111</v>
      </c>
      <c r="O78" s="143" t="s">
        <v>525</v>
      </c>
      <c r="P78" s="143" t="s">
        <v>532</v>
      </c>
      <c r="Q78" s="143" t="s">
        <v>526</v>
      </c>
      <c r="R78" s="143" t="s">
        <v>532</v>
      </c>
      <c r="S78" s="143" t="s">
        <v>538</v>
      </c>
      <c r="T78" s="143" t="s">
        <v>539</v>
      </c>
      <c r="U78" s="143" t="s">
        <v>529</v>
      </c>
      <c r="V78" s="143" t="s">
        <v>117</v>
      </c>
      <c r="W78" s="143" t="s">
        <v>118</v>
      </c>
      <c r="X78" s="143" t="s">
        <v>173</v>
      </c>
      <c r="Y78" s="143" t="s">
        <v>540</v>
      </c>
      <c r="Z78" s="143" t="s">
        <v>144</v>
      </c>
      <c r="AA78" s="143" t="s">
        <v>540</v>
      </c>
      <c r="AB78" s="256" t="s">
        <v>136</v>
      </c>
      <c r="AC78" s="257">
        <v>40908</v>
      </c>
      <c r="AD78" s="256" t="s">
        <v>122</v>
      </c>
      <c r="AE78" s="257" t="s">
        <v>144</v>
      </c>
      <c r="AF78" s="257" t="s">
        <v>147</v>
      </c>
      <c r="AG78" s="257" t="s">
        <v>243</v>
      </c>
      <c r="AH78" s="256" t="s">
        <v>123</v>
      </c>
      <c r="AI78" s="256" t="s">
        <v>111</v>
      </c>
      <c r="AJ78" s="256" t="s">
        <v>111</v>
      </c>
      <c r="AK78" s="256" t="s">
        <v>111</v>
      </c>
      <c r="AL78" s="256" t="s">
        <v>111</v>
      </c>
      <c r="AM78" s="256" t="s">
        <v>111</v>
      </c>
      <c r="AN78" s="256" t="s">
        <v>111</v>
      </c>
      <c r="AO78" s="258" t="s">
        <v>124</v>
      </c>
      <c r="AP78" s="259">
        <v>2</v>
      </c>
      <c r="AQ78" s="258" t="s">
        <v>149</v>
      </c>
      <c r="AR78" s="260">
        <v>3</v>
      </c>
      <c r="AS78" s="255" t="s">
        <v>149</v>
      </c>
      <c r="AT78" s="255">
        <v>3</v>
      </c>
      <c r="AU78" s="255">
        <v>3</v>
      </c>
      <c r="AV78" s="261" t="s">
        <v>281</v>
      </c>
    </row>
    <row r="79" spans="1:48" s="121" customFormat="1" ht="35.1" customHeight="1">
      <c r="A79" s="268" t="s">
        <v>532</v>
      </c>
      <c r="B79" s="263" t="s">
        <v>533</v>
      </c>
      <c r="C79" s="255">
        <f t="shared" si="1"/>
        <v>71</v>
      </c>
      <c r="D79" s="143" t="s">
        <v>105</v>
      </c>
      <c r="E79" s="143" t="s">
        <v>541</v>
      </c>
      <c r="F79" s="143"/>
      <c r="G79" s="143" t="s">
        <v>542</v>
      </c>
      <c r="H79" s="143" t="s">
        <v>541</v>
      </c>
      <c r="I79" s="143" t="s">
        <v>543</v>
      </c>
      <c r="J79" s="143" t="s">
        <v>107</v>
      </c>
      <c r="K79" s="143" t="s">
        <v>544</v>
      </c>
      <c r="L79" s="143" t="s">
        <v>109</v>
      </c>
      <c r="M79" s="143" t="s">
        <v>110</v>
      </c>
      <c r="N79" s="143" t="s">
        <v>111</v>
      </c>
      <c r="O79" s="143" t="s">
        <v>525</v>
      </c>
      <c r="P79" s="143" t="s">
        <v>532</v>
      </c>
      <c r="Q79" s="143" t="s">
        <v>526</v>
      </c>
      <c r="R79" s="143" t="s">
        <v>532</v>
      </c>
      <c r="S79" s="143" t="s">
        <v>545</v>
      </c>
      <c r="T79" s="143" t="s">
        <v>539</v>
      </c>
      <c r="U79" s="143" t="s">
        <v>529</v>
      </c>
      <c r="V79" s="143" t="s">
        <v>117</v>
      </c>
      <c r="W79" s="143" t="s">
        <v>118</v>
      </c>
      <c r="X79" s="143" t="s">
        <v>173</v>
      </c>
      <c r="Y79" s="143" t="s">
        <v>546</v>
      </c>
      <c r="Z79" s="143" t="s">
        <v>120</v>
      </c>
      <c r="AA79" s="143" t="s">
        <v>111</v>
      </c>
      <c r="AB79" s="256" t="s">
        <v>454</v>
      </c>
      <c r="AC79" s="257">
        <v>40908</v>
      </c>
      <c r="AD79" s="256">
        <v>44712</v>
      </c>
      <c r="AE79" s="257" t="s">
        <v>144</v>
      </c>
      <c r="AF79" s="257" t="s">
        <v>147</v>
      </c>
      <c r="AG79" s="257" t="s">
        <v>547</v>
      </c>
      <c r="AH79" s="256" t="s">
        <v>548</v>
      </c>
      <c r="AI79" s="256" t="s">
        <v>111</v>
      </c>
      <c r="AJ79" s="256" t="s">
        <v>111</v>
      </c>
      <c r="AK79" s="256" t="s">
        <v>111</v>
      </c>
      <c r="AL79" s="256" t="s">
        <v>111</v>
      </c>
      <c r="AM79" s="256" t="s">
        <v>111</v>
      </c>
      <c r="AN79" s="256" t="s">
        <v>111</v>
      </c>
      <c r="AO79" s="258" t="s">
        <v>158</v>
      </c>
      <c r="AP79" s="259">
        <v>3</v>
      </c>
      <c r="AQ79" s="258" t="s">
        <v>149</v>
      </c>
      <c r="AR79" s="260">
        <v>3</v>
      </c>
      <c r="AS79" s="255" t="s">
        <v>149</v>
      </c>
      <c r="AT79" s="255">
        <v>3</v>
      </c>
      <c r="AU79" s="255">
        <v>3</v>
      </c>
      <c r="AV79" s="261" t="s">
        <v>281</v>
      </c>
    </row>
    <row r="80" spans="1:48" s="121" customFormat="1" ht="35.1" customHeight="1">
      <c r="A80" s="268" t="s">
        <v>549</v>
      </c>
      <c r="B80" s="263" t="s">
        <v>550</v>
      </c>
      <c r="C80" s="255">
        <f t="shared" si="1"/>
        <v>72</v>
      </c>
      <c r="D80" s="143" t="s">
        <v>105</v>
      </c>
      <c r="E80" s="143" t="s">
        <v>551</v>
      </c>
      <c r="F80" s="143"/>
      <c r="G80" s="143" t="s">
        <v>552</v>
      </c>
      <c r="H80" s="143" t="s">
        <v>551</v>
      </c>
      <c r="I80" s="143" t="s">
        <v>553</v>
      </c>
      <c r="J80" s="143" t="s">
        <v>130</v>
      </c>
      <c r="K80" s="143" t="s">
        <v>554</v>
      </c>
      <c r="L80" s="143" t="s">
        <v>194</v>
      </c>
      <c r="M80" s="143" t="s">
        <v>110</v>
      </c>
      <c r="N80" s="143" t="s">
        <v>111</v>
      </c>
      <c r="O80" s="143" t="s">
        <v>525</v>
      </c>
      <c r="P80" s="143" t="s">
        <v>549</v>
      </c>
      <c r="Q80" s="143" t="s">
        <v>526</v>
      </c>
      <c r="R80" s="143" t="s">
        <v>549</v>
      </c>
      <c r="S80" s="143" t="s">
        <v>555</v>
      </c>
      <c r="T80" s="143" t="s">
        <v>556</v>
      </c>
      <c r="U80" s="143" t="s">
        <v>529</v>
      </c>
      <c r="V80" s="143" t="s">
        <v>117</v>
      </c>
      <c r="W80" s="143" t="s">
        <v>118</v>
      </c>
      <c r="X80" s="143" t="s">
        <v>557</v>
      </c>
      <c r="Y80" s="143" t="s">
        <v>558</v>
      </c>
      <c r="Z80" s="143" t="s">
        <v>120</v>
      </c>
      <c r="AA80" s="143" t="s">
        <v>111</v>
      </c>
      <c r="AB80" s="256" t="s">
        <v>559</v>
      </c>
      <c r="AC80" s="257">
        <v>40908</v>
      </c>
      <c r="AD80" s="256" t="s">
        <v>122</v>
      </c>
      <c r="AE80" s="257" t="s">
        <v>144</v>
      </c>
      <c r="AF80" s="257" t="s">
        <v>147</v>
      </c>
      <c r="AG80" s="257" t="s">
        <v>547</v>
      </c>
      <c r="AH80" s="256" t="s">
        <v>548</v>
      </c>
      <c r="AI80" s="256" t="s">
        <v>111</v>
      </c>
      <c r="AJ80" s="256" t="s">
        <v>111</v>
      </c>
      <c r="AK80" s="256" t="s">
        <v>111</v>
      </c>
      <c r="AL80" s="256" t="s">
        <v>111</v>
      </c>
      <c r="AM80" s="256" t="s">
        <v>111</v>
      </c>
      <c r="AN80" s="256" t="s">
        <v>111</v>
      </c>
      <c r="AO80" s="258" t="s">
        <v>158</v>
      </c>
      <c r="AP80" s="259">
        <v>3</v>
      </c>
      <c r="AQ80" s="258" t="s">
        <v>149</v>
      </c>
      <c r="AR80" s="260">
        <v>3</v>
      </c>
      <c r="AS80" s="255" t="s">
        <v>149</v>
      </c>
      <c r="AT80" s="255">
        <v>3</v>
      </c>
      <c r="AU80" s="255">
        <v>3</v>
      </c>
      <c r="AV80" s="261" t="s">
        <v>281</v>
      </c>
    </row>
    <row r="81" spans="1:48" s="121" customFormat="1" ht="35.1" customHeight="1">
      <c r="A81" s="268" t="s">
        <v>560</v>
      </c>
      <c r="B81" s="263" t="s">
        <v>561</v>
      </c>
      <c r="C81" s="255">
        <f t="shared" si="1"/>
        <v>73</v>
      </c>
      <c r="D81" s="143" t="s">
        <v>105</v>
      </c>
      <c r="E81" s="143"/>
      <c r="F81" s="143" t="s">
        <v>562</v>
      </c>
      <c r="G81" s="143" t="s">
        <v>560</v>
      </c>
      <c r="H81" s="143" t="s">
        <v>562</v>
      </c>
      <c r="I81" s="143" t="e">
        <v>#N/A</v>
      </c>
      <c r="J81" s="143" t="s">
        <v>107</v>
      </c>
      <c r="K81" s="143" t="s">
        <v>563</v>
      </c>
      <c r="L81" s="143" t="s">
        <v>109</v>
      </c>
      <c r="M81" s="143" t="s">
        <v>110</v>
      </c>
      <c r="N81" s="143" t="s">
        <v>111</v>
      </c>
      <c r="O81" s="143" t="s">
        <v>525</v>
      </c>
      <c r="P81" s="143" t="s">
        <v>560</v>
      </c>
      <c r="Q81" s="143" t="s">
        <v>526</v>
      </c>
      <c r="R81" s="143" t="s">
        <v>564</v>
      </c>
      <c r="S81" s="143" t="s">
        <v>555</v>
      </c>
      <c r="T81" s="143" t="s">
        <v>564</v>
      </c>
      <c r="U81" s="143" t="s">
        <v>565</v>
      </c>
      <c r="V81" s="143" t="s">
        <v>117</v>
      </c>
      <c r="W81" s="143" t="s">
        <v>118</v>
      </c>
      <c r="X81" s="143" t="s">
        <v>258</v>
      </c>
      <c r="Y81" s="143" t="s">
        <v>566</v>
      </c>
      <c r="Z81" s="143" t="s">
        <v>120</v>
      </c>
      <c r="AA81" s="143" t="s">
        <v>111</v>
      </c>
      <c r="AB81" s="256" t="s">
        <v>121</v>
      </c>
      <c r="AC81" s="257">
        <v>43834</v>
      </c>
      <c r="AD81" s="256" t="s">
        <v>122</v>
      </c>
      <c r="AE81" s="257" t="s">
        <v>144</v>
      </c>
      <c r="AF81" s="257" t="s">
        <v>147</v>
      </c>
      <c r="AG81" s="257" t="s">
        <v>243</v>
      </c>
      <c r="AH81" s="256" t="s">
        <v>123</v>
      </c>
      <c r="AI81" s="256" t="s">
        <v>111</v>
      </c>
      <c r="AJ81" s="256" t="s">
        <v>111</v>
      </c>
      <c r="AK81" s="256" t="s">
        <v>111</v>
      </c>
      <c r="AL81" s="256" t="s">
        <v>111</v>
      </c>
      <c r="AM81" s="256" t="s">
        <v>111</v>
      </c>
      <c r="AN81" s="256" t="s">
        <v>111</v>
      </c>
      <c r="AO81" s="258" t="s">
        <v>158</v>
      </c>
      <c r="AP81" s="259">
        <v>3</v>
      </c>
      <c r="AQ81" s="258" t="s">
        <v>149</v>
      </c>
      <c r="AR81" s="260">
        <v>3</v>
      </c>
      <c r="AS81" s="255" t="s">
        <v>149</v>
      </c>
      <c r="AT81" s="255">
        <v>3</v>
      </c>
      <c r="AU81" s="255">
        <v>3</v>
      </c>
      <c r="AV81" s="261" t="s">
        <v>281</v>
      </c>
    </row>
    <row r="82" spans="1:48" s="121" customFormat="1" ht="35.1" customHeight="1">
      <c r="A82" s="268" t="s">
        <v>521</v>
      </c>
      <c r="B82" s="263" t="s">
        <v>522</v>
      </c>
      <c r="C82" s="255">
        <f t="shared" si="1"/>
        <v>74</v>
      </c>
      <c r="D82" s="143" t="s">
        <v>105</v>
      </c>
      <c r="E82" s="143" t="s">
        <v>567</v>
      </c>
      <c r="F82" s="143"/>
      <c r="G82" s="143" t="s">
        <v>568</v>
      </c>
      <c r="H82" s="143" t="s">
        <v>567</v>
      </c>
      <c r="I82" s="143" t="s">
        <v>569</v>
      </c>
      <c r="J82" s="143" t="s">
        <v>107</v>
      </c>
      <c r="K82" s="143" t="s">
        <v>570</v>
      </c>
      <c r="L82" s="143" t="s">
        <v>571</v>
      </c>
      <c r="M82" s="143" t="s">
        <v>110</v>
      </c>
      <c r="N82" s="143" t="s">
        <v>111</v>
      </c>
      <c r="O82" s="143" t="s">
        <v>525</v>
      </c>
      <c r="P82" s="143" t="s">
        <v>521</v>
      </c>
      <c r="Q82" s="143" t="s">
        <v>526</v>
      </c>
      <c r="R82" s="143" t="s">
        <v>521</v>
      </c>
      <c r="S82" s="143" t="s">
        <v>527</v>
      </c>
      <c r="T82" s="143" t="s">
        <v>528</v>
      </c>
      <c r="U82" s="143" t="s">
        <v>529</v>
      </c>
      <c r="V82" s="143" t="s">
        <v>117</v>
      </c>
      <c r="W82" s="143" t="s">
        <v>118</v>
      </c>
      <c r="X82" s="143" t="s">
        <v>173</v>
      </c>
      <c r="Y82" s="143" t="s">
        <v>572</v>
      </c>
      <c r="Z82" s="143" t="s">
        <v>120</v>
      </c>
      <c r="AA82" s="143" t="s">
        <v>111</v>
      </c>
      <c r="AB82" s="256" t="s">
        <v>152</v>
      </c>
      <c r="AC82" s="257">
        <v>43832</v>
      </c>
      <c r="AD82" s="256" t="s">
        <v>122</v>
      </c>
      <c r="AE82" s="257" t="s">
        <v>118</v>
      </c>
      <c r="AF82" s="257" t="s">
        <v>111</v>
      </c>
      <c r="AG82" s="257"/>
      <c r="AH82" s="256" t="s">
        <v>123</v>
      </c>
      <c r="AI82" s="256" t="s">
        <v>111</v>
      </c>
      <c r="AJ82" s="256" t="s">
        <v>111</v>
      </c>
      <c r="AK82" s="256" t="s">
        <v>111</v>
      </c>
      <c r="AL82" s="256" t="s">
        <v>111</v>
      </c>
      <c r="AM82" s="256" t="s">
        <v>111</v>
      </c>
      <c r="AN82" s="256" t="s">
        <v>111</v>
      </c>
      <c r="AO82" s="258" t="s">
        <v>124</v>
      </c>
      <c r="AP82" s="259">
        <v>2</v>
      </c>
      <c r="AQ82" s="258" t="s">
        <v>125</v>
      </c>
      <c r="AR82" s="260">
        <v>2</v>
      </c>
      <c r="AS82" s="255" t="s">
        <v>137</v>
      </c>
      <c r="AT82" s="255">
        <v>1</v>
      </c>
      <c r="AU82" s="255">
        <v>2</v>
      </c>
      <c r="AV82" s="261" t="s">
        <v>126</v>
      </c>
    </row>
    <row r="83" spans="1:48" s="121" customFormat="1" ht="35.1" customHeight="1">
      <c r="A83" s="268" t="s">
        <v>532</v>
      </c>
      <c r="B83" s="263" t="s">
        <v>533</v>
      </c>
      <c r="C83" s="255">
        <f t="shared" si="1"/>
        <v>75</v>
      </c>
      <c r="D83" s="143" t="s">
        <v>105</v>
      </c>
      <c r="E83" s="143"/>
      <c r="F83" s="143" t="s">
        <v>573</v>
      </c>
      <c r="G83" s="143" t="s">
        <v>532</v>
      </c>
      <c r="H83" s="143" t="s">
        <v>573</v>
      </c>
      <c r="I83" s="143" t="e">
        <v>#N/A</v>
      </c>
      <c r="J83" s="143" t="s">
        <v>107</v>
      </c>
      <c r="K83" s="143" t="s">
        <v>574</v>
      </c>
      <c r="L83" s="143" t="s">
        <v>379</v>
      </c>
      <c r="M83" s="143" t="s">
        <v>110</v>
      </c>
      <c r="N83" s="143" t="s">
        <v>111</v>
      </c>
      <c r="O83" s="143" t="s">
        <v>525</v>
      </c>
      <c r="P83" s="143" t="s">
        <v>532</v>
      </c>
      <c r="Q83" s="143" t="s">
        <v>526</v>
      </c>
      <c r="R83" s="143" t="s">
        <v>532</v>
      </c>
      <c r="S83" s="143" t="s">
        <v>302</v>
      </c>
      <c r="T83" s="143" t="s">
        <v>575</v>
      </c>
      <c r="U83" s="143" t="s">
        <v>529</v>
      </c>
      <c r="V83" s="143" t="s">
        <v>117</v>
      </c>
      <c r="W83" s="143" t="s">
        <v>118</v>
      </c>
      <c r="X83" s="143" t="s">
        <v>173</v>
      </c>
      <c r="Y83" s="143" t="s">
        <v>576</v>
      </c>
      <c r="Z83" s="143" t="s">
        <v>120</v>
      </c>
      <c r="AA83" s="143" t="s">
        <v>111</v>
      </c>
      <c r="AB83" s="256" t="s">
        <v>121</v>
      </c>
      <c r="AC83" s="257" t="s">
        <v>436</v>
      </c>
      <c r="AD83" s="256" t="s">
        <v>122</v>
      </c>
      <c r="AE83" s="257" t="s">
        <v>118</v>
      </c>
      <c r="AF83" s="257" t="s">
        <v>111</v>
      </c>
      <c r="AG83" s="257"/>
      <c r="AH83" s="256" t="s">
        <v>548</v>
      </c>
      <c r="AI83" s="256" t="s">
        <v>111</v>
      </c>
      <c r="AJ83" s="256" t="s">
        <v>111</v>
      </c>
      <c r="AK83" s="256" t="s">
        <v>111</v>
      </c>
      <c r="AL83" s="256" t="s">
        <v>111</v>
      </c>
      <c r="AM83" s="256" t="s">
        <v>111</v>
      </c>
      <c r="AN83" s="256" t="s">
        <v>111</v>
      </c>
      <c r="AO83" s="258" t="s">
        <v>158</v>
      </c>
      <c r="AP83" s="259">
        <v>3</v>
      </c>
      <c r="AQ83" s="258" t="s">
        <v>149</v>
      </c>
      <c r="AR83" s="260">
        <v>3</v>
      </c>
      <c r="AS83" s="255" t="s">
        <v>149</v>
      </c>
      <c r="AT83" s="255">
        <v>3</v>
      </c>
      <c r="AU83" s="255">
        <v>3</v>
      </c>
      <c r="AV83" s="261" t="s">
        <v>281</v>
      </c>
    </row>
    <row r="84" spans="1:48" s="121" customFormat="1" ht="35.1" customHeight="1">
      <c r="A84" s="268" t="s">
        <v>577</v>
      </c>
      <c r="B84" s="263" t="s">
        <v>578</v>
      </c>
      <c r="C84" s="255">
        <f t="shared" si="1"/>
        <v>76</v>
      </c>
      <c r="D84" s="143" t="s">
        <v>105</v>
      </c>
      <c r="E84" s="143" t="s">
        <v>579</v>
      </c>
      <c r="F84" s="143"/>
      <c r="G84" s="143" t="s">
        <v>580</v>
      </c>
      <c r="H84" s="143" t="s">
        <v>579</v>
      </c>
      <c r="I84" s="143" t="s">
        <v>581</v>
      </c>
      <c r="J84" s="143" t="s">
        <v>79</v>
      </c>
      <c r="K84" s="143" t="s">
        <v>582</v>
      </c>
      <c r="L84" s="143" t="s">
        <v>173</v>
      </c>
      <c r="M84" s="143" t="s">
        <v>110</v>
      </c>
      <c r="N84" s="143" t="s">
        <v>111</v>
      </c>
      <c r="O84" s="143" t="s">
        <v>583</v>
      </c>
      <c r="P84" s="143" t="s">
        <v>584</v>
      </c>
      <c r="Q84" s="143" t="s">
        <v>585</v>
      </c>
      <c r="R84" s="143" t="s">
        <v>584</v>
      </c>
      <c r="S84" s="143" t="s">
        <v>111</v>
      </c>
      <c r="T84" s="143" t="s">
        <v>586</v>
      </c>
      <c r="U84" s="143" t="s">
        <v>116</v>
      </c>
      <c r="V84" s="143" t="s">
        <v>117</v>
      </c>
      <c r="W84" s="143" t="s">
        <v>118</v>
      </c>
      <c r="X84" s="143" t="s">
        <v>587</v>
      </c>
      <c r="Y84" s="143" t="s">
        <v>173</v>
      </c>
      <c r="Z84" s="143" t="s">
        <v>120</v>
      </c>
      <c r="AA84" s="143" t="s">
        <v>111</v>
      </c>
      <c r="AB84" s="256" t="s">
        <v>152</v>
      </c>
      <c r="AC84" s="257">
        <v>42855</v>
      </c>
      <c r="AD84" s="256" t="s">
        <v>122</v>
      </c>
      <c r="AE84" s="257" t="s">
        <v>146</v>
      </c>
      <c r="AF84" s="257" t="s">
        <v>147</v>
      </c>
      <c r="AG84" s="257" t="s">
        <v>243</v>
      </c>
      <c r="AH84" s="256" t="s">
        <v>493</v>
      </c>
      <c r="AI84" s="256" t="s">
        <v>588</v>
      </c>
      <c r="AJ84" s="256" t="s">
        <v>589</v>
      </c>
      <c r="AK84" s="256" t="s">
        <v>589</v>
      </c>
      <c r="AL84" s="256" t="s">
        <v>590</v>
      </c>
      <c r="AM84" s="256" t="s">
        <v>497</v>
      </c>
      <c r="AN84" s="256" t="s">
        <v>591</v>
      </c>
      <c r="AO84" s="258" t="s">
        <v>498</v>
      </c>
      <c r="AP84" s="259">
        <v>4</v>
      </c>
      <c r="AQ84" s="258" t="s">
        <v>280</v>
      </c>
      <c r="AR84" s="260">
        <v>4</v>
      </c>
      <c r="AS84" s="255" t="s">
        <v>149</v>
      </c>
      <c r="AT84" s="255">
        <v>3</v>
      </c>
      <c r="AU84" s="255">
        <v>4</v>
      </c>
      <c r="AV84" s="261" t="s">
        <v>592</v>
      </c>
    </row>
    <row r="85" spans="1:48" s="121" customFormat="1" ht="35.1" customHeight="1">
      <c r="A85" s="268" t="s">
        <v>577</v>
      </c>
      <c r="B85" s="263" t="s">
        <v>578</v>
      </c>
      <c r="C85" s="255">
        <f t="shared" si="1"/>
        <v>77</v>
      </c>
      <c r="D85" s="143" t="s">
        <v>105</v>
      </c>
      <c r="E85" s="143"/>
      <c r="F85" s="143" t="s">
        <v>593</v>
      </c>
      <c r="G85" s="143" t="s">
        <v>577</v>
      </c>
      <c r="H85" s="143" t="s">
        <v>593</v>
      </c>
      <c r="I85" s="143" t="e">
        <v>#N/A</v>
      </c>
      <c r="J85" s="143" t="s">
        <v>107</v>
      </c>
      <c r="K85" s="143" t="s">
        <v>594</v>
      </c>
      <c r="L85" s="143" t="s">
        <v>109</v>
      </c>
      <c r="M85" s="143" t="s">
        <v>110</v>
      </c>
      <c r="N85" s="143" t="s">
        <v>111</v>
      </c>
      <c r="O85" s="143" t="s">
        <v>583</v>
      </c>
      <c r="P85" s="143" t="s">
        <v>584</v>
      </c>
      <c r="Q85" s="143" t="s">
        <v>585</v>
      </c>
      <c r="R85" s="143" t="s">
        <v>584</v>
      </c>
      <c r="S85" s="143" t="s">
        <v>111</v>
      </c>
      <c r="T85" s="143" t="s">
        <v>586</v>
      </c>
      <c r="U85" s="143" t="s">
        <v>116</v>
      </c>
      <c r="V85" s="143" t="s">
        <v>117</v>
      </c>
      <c r="W85" s="143" t="s">
        <v>118</v>
      </c>
      <c r="X85" s="143" t="s">
        <v>173</v>
      </c>
      <c r="Y85" s="143" t="s">
        <v>595</v>
      </c>
      <c r="Z85" s="143" t="s">
        <v>120</v>
      </c>
      <c r="AA85" s="143" t="s">
        <v>111</v>
      </c>
      <c r="AB85" s="256" t="s">
        <v>152</v>
      </c>
      <c r="AC85" s="257">
        <v>42855</v>
      </c>
      <c r="AD85" s="256" t="s">
        <v>122</v>
      </c>
      <c r="AE85" s="257" t="s">
        <v>146</v>
      </c>
      <c r="AF85" s="257" t="s">
        <v>147</v>
      </c>
      <c r="AG85" s="257" t="s">
        <v>243</v>
      </c>
      <c r="AH85" s="256" t="s">
        <v>123</v>
      </c>
      <c r="AI85" s="256" t="s">
        <v>111</v>
      </c>
      <c r="AJ85" s="256" t="s">
        <v>111</v>
      </c>
      <c r="AK85" s="256" t="s">
        <v>111</v>
      </c>
      <c r="AL85" s="256" t="s">
        <v>111</v>
      </c>
      <c r="AM85" s="256" t="s">
        <v>111</v>
      </c>
      <c r="AN85" s="256" t="s">
        <v>111</v>
      </c>
      <c r="AO85" s="258" t="s">
        <v>124</v>
      </c>
      <c r="AP85" s="259">
        <v>2</v>
      </c>
      <c r="AQ85" s="258" t="s">
        <v>137</v>
      </c>
      <c r="AR85" s="260">
        <v>1</v>
      </c>
      <c r="AS85" s="255" t="s">
        <v>137</v>
      </c>
      <c r="AT85" s="255">
        <v>1</v>
      </c>
      <c r="AU85" s="255">
        <v>1</v>
      </c>
      <c r="AV85" s="261" t="s">
        <v>138</v>
      </c>
    </row>
    <row r="86" spans="1:48" s="121" customFormat="1" ht="35.1" customHeight="1">
      <c r="A86" s="268" t="s">
        <v>309</v>
      </c>
      <c r="B86" s="263" t="s">
        <v>310</v>
      </c>
      <c r="C86" s="255">
        <f t="shared" si="1"/>
        <v>78</v>
      </c>
      <c r="D86" s="143" t="s">
        <v>105</v>
      </c>
      <c r="E86" s="143" t="s">
        <v>311</v>
      </c>
      <c r="F86" s="143"/>
      <c r="G86" s="143" t="s">
        <v>312</v>
      </c>
      <c r="H86" s="143" t="s">
        <v>311</v>
      </c>
      <c r="I86" s="143" t="s">
        <v>313</v>
      </c>
      <c r="J86" s="143" t="s">
        <v>107</v>
      </c>
      <c r="K86" s="143" t="s">
        <v>314</v>
      </c>
      <c r="L86" s="143" t="s">
        <v>194</v>
      </c>
      <c r="M86" s="143" t="s">
        <v>110</v>
      </c>
      <c r="N86" s="143" t="s">
        <v>111</v>
      </c>
      <c r="O86" s="143" t="s">
        <v>596</v>
      </c>
      <c r="P86" s="143" t="s">
        <v>309</v>
      </c>
      <c r="Q86" s="143" t="s">
        <v>113</v>
      </c>
      <c r="R86" s="143" t="s">
        <v>597</v>
      </c>
      <c r="S86" s="143" t="s">
        <v>598</v>
      </c>
      <c r="T86" s="143" t="s">
        <v>599</v>
      </c>
      <c r="U86" s="143" t="s">
        <v>196</v>
      </c>
      <c r="V86" s="143" t="s">
        <v>117</v>
      </c>
      <c r="W86" s="143" t="s">
        <v>118</v>
      </c>
      <c r="X86" s="143" t="s">
        <v>134</v>
      </c>
      <c r="Y86" s="143" t="s">
        <v>600</v>
      </c>
      <c r="Z86" s="143" t="s">
        <v>120</v>
      </c>
      <c r="AA86" s="143" t="s">
        <v>111</v>
      </c>
      <c r="AB86" s="256" t="s">
        <v>121</v>
      </c>
      <c r="AC86" s="257" t="s">
        <v>601</v>
      </c>
      <c r="AD86" s="256" t="s">
        <v>122</v>
      </c>
      <c r="AE86" s="257" t="s">
        <v>146</v>
      </c>
      <c r="AF86" s="257" t="s">
        <v>147</v>
      </c>
      <c r="AG86" s="257" t="s">
        <v>243</v>
      </c>
      <c r="AH86" s="256" t="s">
        <v>123</v>
      </c>
      <c r="AI86" s="256" t="s">
        <v>111</v>
      </c>
      <c r="AJ86" s="256" t="s">
        <v>111</v>
      </c>
      <c r="AK86" s="256" t="s">
        <v>111</v>
      </c>
      <c r="AL86" s="256" t="s">
        <v>111</v>
      </c>
      <c r="AM86" s="256" t="s">
        <v>111</v>
      </c>
      <c r="AN86" s="256" t="s">
        <v>111</v>
      </c>
      <c r="AO86" s="258" t="s">
        <v>158</v>
      </c>
      <c r="AP86" s="259">
        <v>3</v>
      </c>
      <c r="AQ86" s="258" t="s">
        <v>280</v>
      </c>
      <c r="AR86" s="260">
        <v>4</v>
      </c>
      <c r="AS86" s="255" t="s">
        <v>149</v>
      </c>
      <c r="AT86" s="255">
        <v>3</v>
      </c>
      <c r="AU86" s="255">
        <v>3</v>
      </c>
      <c r="AV86" s="261" t="s">
        <v>281</v>
      </c>
    </row>
    <row r="87" spans="1:48" s="121" customFormat="1" ht="35.1" customHeight="1">
      <c r="A87" s="268" t="s">
        <v>309</v>
      </c>
      <c r="B87" s="263" t="s">
        <v>310</v>
      </c>
      <c r="C87" s="255">
        <f t="shared" si="1"/>
        <v>79</v>
      </c>
      <c r="D87" s="143" t="s">
        <v>105</v>
      </c>
      <c r="E87" s="143" t="s">
        <v>127</v>
      </c>
      <c r="F87" s="143"/>
      <c r="G87" s="143" t="s">
        <v>320</v>
      </c>
      <c r="H87" s="143" t="s">
        <v>127</v>
      </c>
      <c r="I87" s="143" t="s">
        <v>321</v>
      </c>
      <c r="J87" s="143" t="s">
        <v>107</v>
      </c>
      <c r="K87" s="143" t="s">
        <v>322</v>
      </c>
      <c r="L87" s="143" t="s">
        <v>194</v>
      </c>
      <c r="M87" s="143" t="s">
        <v>110</v>
      </c>
      <c r="N87" s="143" t="s">
        <v>111</v>
      </c>
      <c r="O87" s="143" t="s">
        <v>596</v>
      </c>
      <c r="P87" s="143" t="s">
        <v>309</v>
      </c>
      <c r="Q87" s="143" t="s">
        <v>113</v>
      </c>
      <c r="R87" s="143" t="s">
        <v>597</v>
      </c>
      <c r="S87" s="143" t="s">
        <v>598</v>
      </c>
      <c r="T87" s="143" t="s">
        <v>599</v>
      </c>
      <c r="U87" s="143" t="s">
        <v>196</v>
      </c>
      <c r="V87" s="143" t="s">
        <v>117</v>
      </c>
      <c r="W87" s="143" t="s">
        <v>118</v>
      </c>
      <c r="X87" s="143" t="s">
        <v>134</v>
      </c>
      <c r="Y87" s="143" t="s">
        <v>600</v>
      </c>
      <c r="Z87" s="143" t="s">
        <v>120</v>
      </c>
      <c r="AA87" s="143" t="s">
        <v>111</v>
      </c>
      <c r="AB87" s="256" t="s">
        <v>121</v>
      </c>
      <c r="AC87" s="257" t="s">
        <v>601</v>
      </c>
      <c r="AD87" s="256" t="s">
        <v>122</v>
      </c>
      <c r="AE87" s="257" t="s">
        <v>146</v>
      </c>
      <c r="AF87" s="257" t="s">
        <v>147</v>
      </c>
      <c r="AG87" s="257" t="s">
        <v>243</v>
      </c>
      <c r="AH87" s="256" t="s">
        <v>123</v>
      </c>
      <c r="AI87" s="256" t="s">
        <v>111</v>
      </c>
      <c r="AJ87" s="256" t="s">
        <v>111</v>
      </c>
      <c r="AK87" s="256" t="s">
        <v>111</v>
      </c>
      <c r="AL87" s="256" t="s">
        <v>111</v>
      </c>
      <c r="AM87" s="256" t="s">
        <v>111</v>
      </c>
      <c r="AN87" s="256" t="s">
        <v>111</v>
      </c>
      <c r="AO87" s="258" t="s">
        <v>158</v>
      </c>
      <c r="AP87" s="259">
        <v>3</v>
      </c>
      <c r="AQ87" s="258" t="s">
        <v>280</v>
      </c>
      <c r="AR87" s="260">
        <v>4</v>
      </c>
      <c r="AS87" s="255" t="s">
        <v>149</v>
      </c>
      <c r="AT87" s="255">
        <v>3</v>
      </c>
      <c r="AU87" s="255">
        <v>3</v>
      </c>
      <c r="AV87" s="261" t="s">
        <v>281</v>
      </c>
    </row>
    <row r="88" spans="1:48" s="121" customFormat="1" ht="35.1" customHeight="1">
      <c r="A88" s="268" t="s">
        <v>309</v>
      </c>
      <c r="B88" s="263" t="s">
        <v>310</v>
      </c>
      <c r="C88" s="255">
        <f t="shared" si="1"/>
        <v>80</v>
      </c>
      <c r="D88" s="143" t="s">
        <v>105</v>
      </c>
      <c r="E88" s="143"/>
      <c r="F88" s="143" t="s">
        <v>324</v>
      </c>
      <c r="G88" s="143" t="s">
        <v>309</v>
      </c>
      <c r="H88" s="143" t="s">
        <v>324</v>
      </c>
      <c r="I88" s="143" t="e">
        <v>#N/A</v>
      </c>
      <c r="J88" s="143" t="s">
        <v>107</v>
      </c>
      <c r="K88" s="143" t="s">
        <v>325</v>
      </c>
      <c r="L88" s="143" t="s">
        <v>326</v>
      </c>
      <c r="M88" s="143" t="s">
        <v>110</v>
      </c>
      <c r="N88" s="143" t="s">
        <v>111</v>
      </c>
      <c r="O88" s="143" t="s">
        <v>596</v>
      </c>
      <c r="P88" s="143" t="s">
        <v>309</v>
      </c>
      <c r="Q88" s="143" t="s">
        <v>113</v>
      </c>
      <c r="R88" s="143" t="s">
        <v>597</v>
      </c>
      <c r="S88" s="143" t="s">
        <v>598</v>
      </c>
      <c r="T88" s="143" t="s">
        <v>602</v>
      </c>
      <c r="U88" s="143" t="s">
        <v>196</v>
      </c>
      <c r="V88" s="143" t="s">
        <v>117</v>
      </c>
      <c r="W88" s="143" t="s">
        <v>118</v>
      </c>
      <c r="X88" s="143" t="s">
        <v>134</v>
      </c>
      <c r="Y88" s="143" t="s">
        <v>600</v>
      </c>
      <c r="Z88" s="143" t="s">
        <v>120</v>
      </c>
      <c r="AA88" s="143" t="s">
        <v>111</v>
      </c>
      <c r="AB88" s="256" t="s">
        <v>121</v>
      </c>
      <c r="AC88" s="257" t="s">
        <v>601</v>
      </c>
      <c r="AD88" s="256" t="s">
        <v>122</v>
      </c>
      <c r="AE88" s="257" t="s">
        <v>146</v>
      </c>
      <c r="AF88" s="257" t="s">
        <v>147</v>
      </c>
      <c r="AG88" s="257" t="s">
        <v>243</v>
      </c>
      <c r="AH88" s="256" t="s">
        <v>123</v>
      </c>
      <c r="AI88" s="256" t="s">
        <v>111</v>
      </c>
      <c r="AJ88" s="256" t="s">
        <v>111</v>
      </c>
      <c r="AK88" s="256" t="s">
        <v>111</v>
      </c>
      <c r="AL88" s="256" t="s">
        <v>111</v>
      </c>
      <c r="AM88" s="256" t="s">
        <v>111</v>
      </c>
      <c r="AN88" s="256" t="s">
        <v>111</v>
      </c>
      <c r="AO88" s="258" t="s">
        <v>158</v>
      </c>
      <c r="AP88" s="259">
        <v>3</v>
      </c>
      <c r="AQ88" s="258" t="s">
        <v>280</v>
      </c>
      <c r="AR88" s="260">
        <v>4</v>
      </c>
      <c r="AS88" s="255" t="s">
        <v>149</v>
      </c>
      <c r="AT88" s="255">
        <v>3</v>
      </c>
      <c r="AU88" s="255">
        <v>3</v>
      </c>
      <c r="AV88" s="261" t="s">
        <v>281</v>
      </c>
    </row>
    <row r="89" spans="1:48" s="121" customFormat="1" ht="35.1" customHeight="1">
      <c r="A89" s="268" t="s">
        <v>309</v>
      </c>
      <c r="B89" s="263" t="s">
        <v>310</v>
      </c>
      <c r="C89" s="255">
        <f t="shared" si="1"/>
        <v>81</v>
      </c>
      <c r="D89" s="143" t="s">
        <v>105</v>
      </c>
      <c r="E89" s="143"/>
      <c r="F89" s="143" t="s">
        <v>329</v>
      </c>
      <c r="G89" s="143" t="s">
        <v>309</v>
      </c>
      <c r="H89" s="143" t="s">
        <v>329</v>
      </c>
      <c r="I89" s="143" t="e">
        <v>#N/A</v>
      </c>
      <c r="J89" s="143" t="s">
        <v>107</v>
      </c>
      <c r="K89" s="143" t="s">
        <v>330</v>
      </c>
      <c r="L89" s="143" t="s">
        <v>331</v>
      </c>
      <c r="M89" s="143" t="s">
        <v>110</v>
      </c>
      <c r="N89" s="143" t="s">
        <v>111</v>
      </c>
      <c r="O89" s="143" t="s">
        <v>596</v>
      </c>
      <c r="P89" s="143" t="s">
        <v>309</v>
      </c>
      <c r="Q89" s="143" t="s">
        <v>113</v>
      </c>
      <c r="R89" s="143" t="s">
        <v>597</v>
      </c>
      <c r="S89" s="143" t="s">
        <v>598</v>
      </c>
      <c r="T89" s="143" t="s">
        <v>602</v>
      </c>
      <c r="U89" s="143" t="s">
        <v>196</v>
      </c>
      <c r="V89" s="143" t="s">
        <v>117</v>
      </c>
      <c r="W89" s="143" t="s">
        <v>118</v>
      </c>
      <c r="X89" s="143" t="s">
        <v>134</v>
      </c>
      <c r="Y89" s="143" t="s">
        <v>600</v>
      </c>
      <c r="Z89" s="143" t="s">
        <v>120</v>
      </c>
      <c r="AA89" s="143" t="s">
        <v>111</v>
      </c>
      <c r="AB89" s="256" t="s">
        <v>121</v>
      </c>
      <c r="AC89" s="257" t="s">
        <v>601</v>
      </c>
      <c r="AD89" s="256" t="s">
        <v>122</v>
      </c>
      <c r="AE89" s="257" t="s">
        <v>146</v>
      </c>
      <c r="AF89" s="257" t="s">
        <v>147</v>
      </c>
      <c r="AG89" s="257" t="s">
        <v>243</v>
      </c>
      <c r="AH89" s="256" t="s">
        <v>123</v>
      </c>
      <c r="AI89" s="256" t="s">
        <v>111</v>
      </c>
      <c r="AJ89" s="256" t="s">
        <v>111</v>
      </c>
      <c r="AK89" s="256" t="s">
        <v>111</v>
      </c>
      <c r="AL89" s="256" t="s">
        <v>111</v>
      </c>
      <c r="AM89" s="256" t="s">
        <v>111</v>
      </c>
      <c r="AN89" s="256" t="s">
        <v>111</v>
      </c>
      <c r="AO89" s="258" t="s">
        <v>158</v>
      </c>
      <c r="AP89" s="259">
        <v>3</v>
      </c>
      <c r="AQ89" s="258" t="s">
        <v>280</v>
      </c>
      <c r="AR89" s="260">
        <v>4</v>
      </c>
      <c r="AS89" s="255" t="s">
        <v>149</v>
      </c>
      <c r="AT89" s="255">
        <v>3</v>
      </c>
      <c r="AU89" s="255">
        <v>3</v>
      </c>
      <c r="AV89" s="261" t="s">
        <v>281</v>
      </c>
    </row>
    <row r="90" spans="1:48" s="121" customFormat="1" ht="35.1" customHeight="1">
      <c r="A90" s="268" t="s">
        <v>309</v>
      </c>
      <c r="B90" s="263" t="s">
        <v>310</v>
      </c>
      <c r="C90" s="255">
        <f t="shared" si="1"/>
        <v>82</v>
      </c>
      <c r="D90" s="143" t="s">
        <v>105</v>
      </c>
      <c r="E90" s="143"/>
      <c r="F90" s="143" t="s">
        <v>334</v>
      </c>
      <c r="G90" s="143" t="s">
        <v>309</v>
      </c>
      <c r="H90" s="143" t="s">
        <v>334</v>
      </c>
      <c r="I90" s="143" t="e">
        <v>#N/A</v>
      </c>
      <c r="J90" s="143" t="s">
        <v>130</v>
      </c>
      <c r="K90" s="143" t="s">
        <v>335</v>
      </c>
      <c r="L90" s="143" t="s">
        <v>336</v>
      </c>
      <c r="M90" s="143" t="s">
        <v>110</v>
      </c>
      <c r="N90" s="143" t="s">
        <v>111</v>
      </c>
      <c r="O90" s="143" t="s">
        <v>596</v>
      </c>
      <c r="P90" s="143" t="s">
        <v>309</v>
      </c>
      <c r="Q90" s="143" t="s">
        <v>113</v>
      </c>
      <c r="R90" s="143" t="s">
        <v>597</v>
      </c>
      <c r="S90" s="143" t="s">
        <v>598</v>
      </c>
      <c r="T90" s="143" t="s">
        <v>599</v>
      </c>
      <c r="U90" s="143" t="s">
        <v>196</v>
      </c>
      <c r="V90" s="143" t="s">
        <v>117</v>
      </c>
      <c r="W90" s="143" t="s">
        <v>118</v>
      </c>
      <c r="X90" s="143" t="s">
        <v>134</v>
      </c>
      <c r="Y90" s="143" t="s">
        <v>600</v>
      </c>
      <c r="Z90" s="143" t="s">
        <v>120</v>
      </c>
      <c r="AA90" s="143" t="s">
        <v>111</v>
      </c>
      <c r="AB90" s="256" t="s">
        <v>121</v>
      </c>
      <c r="AC90" s="257" t="s">
        <v>601</v>
      </c>
      <c r="AD90" s="256" t="s">
        <v>122</v>
      </c>
      <c r="AE90" s="257" t="s">
        <v>146</v>
      </c>
      <c r="AF90" s="257" t="s">
        <v>147</v>
      </c>
      <c r="AG90" s="257" t="s">
        <v>243</v>
      </c>
      <c r="AH90" s="256" t="s">
        <v>123</v>
      </c>
      <c r="AI90" s="256" t="s">
        <v>111</v>
      </c>
      <c r="AJ90" s="256" t="s">
        <v>111</v>
      </c>
      <c r="AK90" s="256" t="s">
        <v>111</v>
      </c>
      <c r="AL90" s="256" t="s">
        <v>111</v>
      </c>
      <c r="AM90" s="256" t="s">
        <v>111</v>
      </c>
      <c r="AN90" s="256" t="s">
        <v>111</v>
      </c>
      <c r="AO90" s="258" t="s">
        <v>158</v>
      </c>
      <c r="AP90" s="259">
        <v>3</v>
      </c>
      <c r="AQ90" s="258" t="s">
        <v>280</v>
      </c>
      <c r="AR90" s="260">
        <v>4</v>
      </c>
      <c r="AS90" s="255" t="s">
        <v>149</v>
      </c>
      <c r="AT90" s="255">
        <v>3</v>
      </c>
      <c r="AU90" s="255">
        <v>3</v>
      </c>
      <c r="AV90" s="261" t="s">
        <v>281</v>
      </c>
    </row>
    <row r="91" spans="1:48" s="121" customFormat="1" ht="35.1" customHeight="1">
      <c r="A91" s="268" t="s">
        <v>603</v>
      </c>
      <c r="B91" s="263" t="s">
        <v>604</v>
      </c>
      <c r="C91" s="255">
        <f t="shared" si="1"/>
        <v>83</v>
      </c>
      <c r="D91" s="143" t="s">
        <v>105</v>
      </c>
      <c r="E91" s="143" t="s">
        <v>605</v>
      </c>
      <c r="F91" s="143"/>
      <c r="G91" s="143" t="s">
        <v>606</v>
      </c>
      <c r="H91" s="143" t="s">
        <v>605</v>
      </c>
      <c r="I91" s="143" t="s">
        <v>607</v>
      </c>
      <c r="J91" s="143" t="s">
        <v>130</v>
      </c>
      <c r="K91" s="143" t="s">
        <v>608</v>
      </c>
      <c r="L91" s="143" t="s">
        <v>194</v>
      </c>
      <c r="M91" s="143" t="s">
        <v>609</v>
      </c>
      <c r="N91" s="143" t="s">
        <v>111</v>
      </c>
      <c r="O91" s="143" t="s">
        <v>610</v>
      </c>
      <c r="P91" s="143" t="s">
        <v>603</v>
      </c>
      <c r="Q91" s="143" t="s">
        <v>611</v>
      </c>
      <c r="R91" s="143" t="s">
        <v>603</v>
      </c>
      <c r="S91" s="143" t="s">
        <v>612</v>
      </c>
      <c r="T91" s="143" t="s">
        <v>613</v>
      </c>
      <c r="U91" s="143" t="s">
        <v>196</v>
      </c>
      <c r="V91" s="143"/>
      <c r="W91" s="143"/>
      <c r="X91" s="143" t="s">
        <v>614</v>
      </c>
      <c r="Y91" s="143" t="s">
        <v>615</v>
      </c>
      <c r="Z91" s="143" t="s">
        <v>120</v>
      </c>
      <c r="AA91" s="143"/>
      <c r="AB91" s="256" t="s">
        <v>152</v>
      </c>
      <c r="AC91" s="257">
        <v>43101</v>
      </c>
      <c r="AD91" s="256" t="s">
        <v>183</v>
      </c>
      <c r="AE91" s="257" t="s">
        <v>146</v>
      </c>
      <c r="AF91" s="257" t="s">
        <v>147</v>
      </c>
      <c r="AG91" s="257" t="s">
        <v>243</v>
      </c>
      <c r="AH91" s="256" t="s">
        <v>123</v>
      </c>
      <c r="AI91" s="256" t="s">
        <v>111</v>
      </c>
      <c r="AJ91" s="256" t="s">
        <v>111</v>
      </c>
      <c r="AK91" s="256" t="s">
        <v>111</v>
      </c>
      <c r="AL91" s="256" t="s">
        <v>111</v>
      </c>
      <c r="AM91" s="256" t="s">
        <v>111</v>
      </c>
      <c r="AN91" s="256" t="s">
        <v>111</v>
      </c>
      <c r="AO91" s="258" t="s">
        <v>124</v>
      </c>
      <c r="AP91" s="259">
        <v>2</v>
      </c>
      <c r="AQ91" s="258" t="s">
        <v>137</v>
      </c>
      <c r="AR91" s="260">
        <v>1</v>
      </c>
      <c r="AS91" s="255" t="s">
        <v>149</v>
      </c>
      <c r="AT91" s="255">
        <v>3</v>
      </c>
      <c r="AU91" s="255">
        <v>2</v>
      </c>
      <c r="AV91" s="261" t="s">
        <v>126</v>
      </c>
    </row>
    <row r="92" spans="1:48" s="121" customFormat="1" ht="35.1" customHeight="1">
      <c r="A92" s="268" t="s">
        <v>603</v>
      </c>
      <c r="B92" s="263" t="s">
        <v>604</v>
      </c>
      <c r="C92" s="255">
        <f t="shared" si="1"/>
        <v>84</v>
      </c>
      <c r="D92" s="143" t="s">
        <v>105</v>
      </c>
      <c r="E92" s="143" t="s">
        <v>616</v>
      </c>
      <c r="F92" s="143"/>
      <c r="G92" s="143" t="s">
        <v>617</v>
      </c>
      <c r="H92" s="143" t="s">
        <v>616</v>
      </c>
      <c r="I92" s="143" t="s">
        <v>618</v>
      </c>
      <c r="J92" s="143" t="s">
        <v>130</v>
      </c>
      <c r="K92" s="143" t="s">
        <v>619</v>
      </c>
      <c r="L92" s="143" t="s">
        <v>194</v>
      </c>
      <c r="M92" s="143" t="s">
        <v>110</v>
      </c>
      <c r="N92" s="143" t="s">
        <v>111</v>
      </c>
      <c r="O92" s="143" t="s">
        <v>610</v>
      </c>
      <c r="P92" s="143" t="s">
        <v>603</v>
      </c>
      <c r="Q92" s="143" t="s">
        <v>611</v>
      </c>
      <c r="R92" s="143" t="s">
        <v>603</v>
      </c>
      <c r="S92" s="143" t="s">
        <v>612</v>
      </c>
      <c r="T92" s="143" t="s">
        <v>613</v>
      </c>
      <c r="U92" s="143" t="s">
        <v>196</v>
      </c>
      <c r="V92" s="143"/>
      <c r="W92" s="143"/>
      <c r="X92" s="143" t="s">
        <v>614</v>
      </c>
      <c r="Y92" s="143" t="s">
        <v>615</v>
      </c>
      <c r="Z92" s="143" t="s">
        <v>120</v>
      </c>
      <c r="AA92" s="143" t="s">
        <v>111</v>
      </c>
      <c r="AB92" s="256" t="s">
        <v>152</v>
      </c>
      <c r="AC92" s="257">
        <v>43101</v>
      </c>
      <c r="AD92" s="256" t="s">
        <v>620</v>
      </c>
      <c r="AE92" s="257" t="s">
        <v>146</v>
      </c>
      <c r="AF92" s="257" t="s">
        <v>147</v>
      </c>
      <c r="AG92" s="257" t="s">
        <v>243</v>
      </c>
      <c r="AH92" s="256" t="s">
        <v>123</v>
      </c>
      <c r="AI92" s="256" t="s">
        <v>111</v>
      </c>
      <c r="AJ92" s="256" t="s">
        <v>111</v>
      </c>
      <c r="AK92" s="256" t="s">
        <v>111</v>
      </c>
      <c r="AL92" s="256" t="s">
        <v>111</v>
      </c>
      <c r="AM92" s="256" t="s">
        <v>111</v>
      </c>
      <c r="AN92" s="256" t="s">
        <v>111</v>
      </c>
      <c r="AO92" s="258" t="s">
        <v>124</v>
      </c>
      <c r="AP92" s="259">
        <v>2</v>
      </c>
      <c r="AQ92" s="258" t="s">
        <v>137</v>
      </c>
      <c r="AR92" s="260">
        <v>1</v>
      </c>
      <c r="AS92" s="255" t="s">
        <v>149</v>
      </c>
      <c r="AT92" s="255">
        <v>3</v>
      </c>
      <c r="AU92" s="255">
        <v>2</v>
      </c>
      <c r="AV92" s="261" t="s">
        <v>126</v>
      </c>
    </row>
    <row r="93" spans="1:48" s="121" customFormat="1" ht="35.1" customHeight="1">
      <c r="A93" s="268" t="s">
        <v>603</v>
      </c>
      <c r="B93" s="263" t="s">
        <v>604</v>
      </c>
      <c r="C93" s="255">
        <f t="shared" si="1"/>
        <v>85</v>
      </c>
      <c r="D93" s="143" t="s">
        <v>105</v>
      </c>
      <c r="E93" s="143"/>
      <c r="F93" s="143" t="s">
        <v>621</v>
      </c>
      <c r="G93" s="143" t="s">
        <v>603</v>
      </c>
      <c r="H93" s="143" t="s">
        <v>621</v>
      </c>
      <c r="I93" s="143" t="e">
        <v>#N/A</v>
      </c>
      <c r="J93" s="143" t="s">
        <v>130</v>
      </c>
      <c r="K93" s="143" t="s">
        <v>622</v>
      </c>
      <c r="L93" s="143" t="s">
        <v>194</v>
      </c>
      <c r="M93" s="143" t="s">
        <v>110</v>
      </c>
      <c r="N93" s="143" t="s">
        <v>111</v>
      </c>
      <c r="O93" s="143" t="s">
        <v>610</v>
      </c>
      <c r="P93" s="143" t="s">
        <v>603</v>
      </c>
      <c r="Q93" s="143" t="s">
        <v>611</v>
      </c>
      <c r="R93" s="143" t="s">
        <v>603</v>
      </c>
      <c r="S93" s="143" t="s">
        <v>612</v>
      </c>
      <c r="T93" s="143" t="s">
        <v>613</v>
      </c>
      <c r="U93" s="143" t="s">
        <v>196</v>
      </c>
      <c r="V93" s="143"/>
      <c r="W93" s="143"/>
      <c r="X93" s="143" t="s">
        <v>614</v>
      </c>
      <c r="Y93" s="143" t="s">
        <v>615</v>
      </c>
      <c r="Z93" s="143" t="s">
        <v>120</v>
      </c>
      <c r="AA93" s="143" t="s">
        <v>111</v>
      </c>
      <c r="AB93" s="256" t="s">
        <v>152</v>
      </c>
      <c r="AC93" s="257">
        <v>43101</v>
      </c>
      <c r="AD93" s="256" t="s">
        <v>623</v>
      </c>
      <c r="AE93" s="257" t="s">
        <v>146</v>
      </c>
      <c r="AF93" s="257" t="s">
        <v>147</v>
      </c>
      <c r="AG93" s="257" t="s">
        <v>243</v>
      </c>
      <c r="AH93" s="256" t="s">
        <v>123</v>
      </c>
      <c r="AI93" s="256" t="s">
        <v>111</v>
      </c>
      <c r="AJ93" s="256" t="s">
        <v>111</v>
      </c>
      <c r="AK93" s="256" t="s">
        <v>111</v>
      </c>
      <c r="AL93" s="256" t="s">
        <v>111</v>
      </c>
      <c r="AM93" s="256" t="s">
        <v>111</v>
      </c>
      <c r="AN93" s="256" t="s">
        <v>111</v>
      </c>
      <c r="AO93" s="258" t="s">
        <v>124</v>
      </c>
      <c r="AP93" s="259">
        <v>2</v>
      </c>
      <c r="AQ93" s="258" t="s">
        <v>137</v>
      </c>
      <c r="AR93" s="260">
        <v>1</v>
      </c>
      <c r="AS93" s="255" t="s">
        <v>149</v>
      </c>
      <c r="AT93" s="255">
        <v>3</v>
      </c>
      <c r="AU93" s="255">
        <v>2</v>
      </c>
      <c r="AV93" s="261" t="s">
        <v>126</v>
      </c>
    </row>
    <row r="94" spans="1:48" s="121" customFormat="1" ht="35.1" customHeight="1">
      <c r="A94" s="268" t="s">
        <v>603</v>
      </c>
      <c r="B94" s="263" t="s">
        <v>604</v>
      </c>
      <c r="C94" s="255">
        <f t="shared" si="1"/>
        <v>86</v>
      </c>
      <c r="D94" s="143" t="s">
        <v>105</v>
      </c>
      <c r="E94" s="143"/>
      <c r="F94" s="143" t="s">
        <v>624</v>
      </c>
      <c r="G94" s="143" t="s">
        <v>603</v>
      </c>
      <c r="H94" s="143" t="s">
        <v>624</v>
      </c>
      <c r="I94" s="143" t="e">
        <v>#N/A</v>
      </c>
      <c r="J94" s="143" t="s">
        <v>107</v>
      </c>
      <c r="K94" s="143" t="s">
        <v>625</v>
      </c>
      <c r="L94" s="143" t="s">
        <v>194</v>
      </c>
      <c r="M94" s="143" t="s">
        <v>110</v>
      </c>
      <c r="N94" s="143" t="s">
        <v>111</v>
      </c>
      <c r="O94" s="143" t="s">
        <v>610</v>
      </c>
      <c r="P94" s="143" t="s">
        <v>603</v>
      </c>
      <c r="Q94" s="143" t="s">
        <v>611</v>
      </c>
      <c r="R94" s="143" t="s">
        <v>603</v>
      </c>
      <c r="S94" s="143" t="s">
        <v>612</v>
      </c>
      <c r="T94" s="143" t="s">
        <v>613</v>
      </c>
      <c r="U94" s="143" t="s">
        <v>196</v>
      </c>
      <c r="V94" s="143"/>
      <c r="W94" s="143"/>
      <c r="X94" s="143" t="s">
        <v>173</v>
      </c>
      <c r="Y94" s="143" t="s">
        <v>626</v>
      </c>
      <c r="Z94" s="143" t="s">
        <v>120</v>
      </c>
      <c r="AA94" s="143" t="s">
        <v>111</v>
      </c>
      <c r="AB94" s="256" t="s">
        <v>152</v>
      </c>
      <c r="AC94" s="257">
        <v>43350</v>
      </c>
      <c r="AD94" s="256">
        <v>44323</v>
      </c>
      <c r="AE94" s="257" t="s">
        <v>146</v>
      </c>
      <c r="AF94" s="257" t="s">
        <v>147</v>
      </c>
      <c r="AG94" s="257" t="s">
        <v>243</v>
      </c>
      <c r="AH94" s="256" t="s">
        <v>123</v>
      </c>
      <c r="AI94" s="256" t="s">
        <v>111</v>
      </c>
      <c r="AJ94" s="256" t="s">
        <v>111</v>
      </c>
      <c r="AK94" s="256" t="s">
        <v>111</v>
      </c>
      <c r="AL94" s="256" t="s">
        <v>111</v>
      </c>
      <c r="AM94" s="256" t="s">
        <v>111</v>
      </c>
      <c r="AN94" s="256" t="s">
        <v>111</v>
      </c>
      <c r="AO94" s="258" t="s">
        <v>124</v>
      </c>
      <c r="AP94" s="259">
        <v>2</v>
      </c>
      <c r="AQ94" s="258" t="s">
        <v>137</v>
      </c>
      <c r="AR94" s="260">
        <v>1</v>
      </c>
      <c r="AS94" s="255" t="s">
        <v>125</v>
      </c>
      <c r="AT94" s="255">
        <v>2</v>
      </c>
      <c r="AU94" s="255">
        <v>2</v>
      </c>
      <c r="AV94" s="261" t="s">
        <v>126</v>
      </c>
    </row>
    <row r="95" spans="1:48" s="121" customFormat="1" ht="35.1" customHeight="1">
      <c r="A95" s="268" t="s">
        <v>603</v>
      </c>
      <c r="B95" s="263" t="s">
        <v>604</v>
      </c>
      <c r="C95" s="255">
        <f t="shared" si="1"/>
        <v>87</v>
      </c>
      <c r="D95" s="143" t="s">
        <v>105</v>
      </c>
      <c r="E95" s="143"/>
      <c r="F95" s="143" t="s">
        <v>627</v>
      </c>
      <c r="G95" s="143" t="s">
        <v>603</v>
      </c>
      <c r="H95" s="143" t="s">
        <v>627</v>
      </c>
      <c r="I95" s="143" t="e">
        <v>#N/A</v>
      </c>
      <c r="J95" s="143" t="s">
        <v>130</v>
      </c>
      <c r="K95" s="143" t="s">
        <v>628</v>
      </c>
      <c r="L95" s="143" t="s">
        <v>194</v>
      </c>
      <c r="M95" s="143" t="s">
        <v>110</v>
      </c>
      <c r="N95" s="143" t="s">
        <v>111</v>
      </c>
      <c r="O95" s="143" t="s">
        <v>610</v>
      </c>
      <c r="P95" s="143" t="s">
        <v>603</v>
      </c>
      <c r="Q95" s="143" t="s">
        <v>611</v>
      </c>
      <c r="R95" s="143" t="s">
        <v>603</v>
      </c>
      <c r="S95" s="143" t="s">
        <v>629</v>
      </c>
      <c r="T95" s="143" t="s">
        <v>613</v>
      </c>
      <c r="U95" s="143" t="s">
        <v>196</v>
      </c>
      <c r="V95" s="143"/>
      <c r="W95" s="143"/>
      <c r="X95" s="143" t="s">
        <v>630</v>
      </c>
      <c r="Y95" s="143" t="s">
        <v>626</v>
      </c>
      <c r="Z95" s="143" t="s">
        <v>120</v>
      </c>
      <c r="AA95" s="143" t="s">
        <v>111</v>
      </c>
      <c r="AB95" s="256" t="s">
        <v>152</v>
      </c>
      <c r="AC95" s="257">
        <v>43350</v>
      </c>
      <c r="AD95" s="256" t="s">
        <v>631</v>
      </c>
      <c r="AE95" s="257" t="s">
        <v>146</v>
      </c>
      <c r="AF95" s="257" t="s">
        <v>147</v>
      </c>
      <c r="AG95" s="257" t="s">
        <v>243</v>
      </c>
      <c r="AH95" s="256" t="s">
        <v>123</v>
      </c>
      <c r="AI95" s="256" t="s">
        <v>111</v>
      </c>
      <c r="AJ95" s="256" t="s">
        <v>111</v>
      </c>
      <c r="AK95" s="256" t="s">
        <v>111</v>
      </c>
      <c r="AL95" s="256" t="s">
        <v>111</v>
      </c>
      <c r="AM95" s="256" t="s">
        <v>111</v>
      </c>
      <c r="AN95" s="256" t="s">
        <v>111</v>
      </c>
      <c r="AO95" s="258" t="s">
        <v>124</v>
      </c>
      <c r="AP95" s="259">
        <v>2</v>
      </c>
      <c r="AQ95" s="258" t="s">
        <v>137</v>
      </c>
      <c r="AR95" s="260">
        <v>1</v>
      </c>
      <c r="AS95" s="255" t="s">
        <v>125</v>
      </c>
      <c r="AT95" s="255">
        <v>2</v>
      </c>
      <c r="AU95" s="255">
        <v>2</v>
      </c>
      <c r="AV95" s="261" t="s">
        <v>126</v>
      </c>
    </row>
    <row r="96" spans="1:48" s="121" customFormat="1" ht="35.1" customHeight="1">
      <c r="A96" s="268" t="s">
        <v>603</v>
      </c>
      <c r="B96" s="263" t="s">
        <v>604</v>
      </c>
      <c r="C96" s="255">
        <f t="shared" si="1"/>
        <v>88</v>
      </c>
      <c r="D96" s="143" t="s">
        <v>105</v>
      </c>
      <c r="E96" s="143"/>
      <c r="F96" s="143" t="s">
        <v>632</v>
      </c>
      <c r="G96" s="143" t="s">
        <v>603</v>
      </c>
      <c r="H96" s="143" t="s">
        <v>632</v>
      </c>
      <c r="I96" s="143" t="e">
        <v>#N/A</v>
      </c>
      <c r="J96" s="143" t="s">
        <v>130</v>
      </c>
      <c r="K96" s="143" t="s">
        <v>633</v>
      </c>
      <c r="L96" s="143" t="s">
        <v>194</v>
      </c>
      <c r="M96" s="143" t="s">
        <v>110</v>
      </c>
      <c r="N96" s="143" t="s">
        <v>111</v>
      </c>
      <c r="O96" s="143" t="s">
        <v>610</v>
      </c>
      <c r="P96" s="143" t="s">
        <v>603</v>
      </c>
      <c r="Q96" s="143" t="s">
        <v>611</v>
      </c>
      <c r="R96" s="143" t="s">
        <v>603</v>
      </c>
      <c r="S96" s="143" t="s">
        <v>629</v>
      </c>
      <c r="T96" s="143" t="s">
        <v>613</v>
      </c>
      <c r="U96" s="143" t="s">
        <v>196</v>
      </c>
      <c r="V96" s="143"/>
      <c r="W96" s="143"/>
      <c r="X96" s="143" t="s">
        <v>634</v>
      </c>
      <c r="Y96" s="143" t="s">
        <v>635</v>
      </c>
      <c r="Z96" s="143" t="s">
        <v>144</v>
      </c>
      <c r="AA96" s="143" t="s">
        <v>636</v>
      </c>
      <c r="AB96" s="256" t="s">
        <v>152</v>
      </c>
      <c r="AC96" s="257">
        <v>43350</v>
      </c>
      <c r="AD96" s="256" t="s">
        <v>637</v>
      </c>
      <c r="AE96" s="257" t="s">
        <v>146</v>
      </c>
      <c r="AF96" s="257" t="s">
        <v>147</v>
      </c>
      <c r="AG96" s="257" t="s">
        <v>243</v>
      </c>
      <c r="AH96" s="256" t="s">
        <v>123</v>
      </c>
      <c r="AI96" s="256" t="s">
        <v>111</v>
      </c>
      <c r="AJ96" s="256" t="s">
        <v>111</v>
      </c>
      <c r="AK96" s="256" t="s">
        <v>111</v>
      </c>
      <c r="AL96" s="256" t="s">
        <v>111</v>
      </c>
      <c r="AM96" s="256" t="s">
        <v>111</v>
      </c>
      <c r="AN96" s="256" t="s">
        <v>111</v>
      </c>
      <c r="AO96" s="258" t="s">
        <v>124</v>
      </c>
      <c r="AP96" s="259">
        <v>2</v>
      </c>
      <c r="AQ96" s="258" t="s">
        <v>125</v>
      </c>
      <c r="AR96" s="260">
        <v>2</v>
      </c>
      <c r="AS96" s="255" t="s">
        <v>125</v>
      </c>
      <c r="AT96" s="255">
        <v>2</v>
      </c>
      <c r="AU96" s="255">
        <v>2</v>
      </c>
      <c r="AV96" s="264" t="s">
        <v>126</v>
      </c>
    </row>
    <row r="97" spans="1:48" s="121" customFormat="1" ht="35.1" customHeight="1">
      <c r="A97" s="268" t="s">
        <v>388</v>
      </c>
      <c r="B97" s="263" t="s">
        <v>638</v>
      </c>
      <c r="C97" s="255">
        <f t="shared" si="1"/>
        <v>89</v>
      </c>
      <c r="D97" s="143" t="s">
        <v>105</v>
      </c>
      <c r="E97" s="143"/>
      <c r="F97" s="143" t="s">
        <v>639</v>
      </c>
      <c r="G97" s="143" t="s">
        <v>388</v>
      </c>
      <c r="H97" s="143" t="s">
        <v>639</v>
      </c>
      <c r="I97" s="143" t="e">
        <v>#N/A</v>
      </c>
      <c r="J97" s="143" t="s">
        <v>107</v>
      </c>
      <c r="K97" s="143" t="s">
        <v>640</v>
      </c>
      <c r="L97" s="143" t="s">
        <v>379</v>
      </c>
      <c r="M97" s="143" t="s">
        <v>110</v>
      </c>
      <c r="N97" s="143" t="s">
        <v>641</v>
      </c>
      <c r="O97" s="143" t="s">
        <v>642</v>
      </c>
      <c r="P97" s="143" t="s">
        <v>388</v>
      </c>
      <c r="Q97" s="143" t="s">
        <v>643</v>
      </c>
      <c r="R97" s="143" t="s">
        <v>644</v>
      </c>
      <c r="S97" s="143"/>
      <c r="T97" s="143" t="s">
        <v>388</v>
      </c>
      <c r="U97" s="143" t="s">
        <v>645</v>
      </c>
      <c r="V97" s="143" t="s">
        <v>117</v>
      </c>
      <c r="W97" s="143" t="s">
        <v>118</v>
      </c>
      <c r="X97" s="143" t="s">
        <v>173</v>
      </c>
      <c r="Y97" s="143" t="s">
        <v>646</v>
      </c>
      <c r="Z97" s="143" t="s">
        <v>120</v>
      </c>
      <c r="AA97" s="143" t="s">
        <v>111</v>
      </c>
      <c r="AB97" s="256" t="s">
        <v>152</v>
      </c>
      <c r="AC97" s="257" t="s">
        <v>487</v>
      </c>
      <c r="AD97" s="256" t="s">
        <v>122</v>
      </c>
      <c r="AE97" s="257" t="s">
        <v>146</v>
      </c>
      <c r="AF97" s="257" t="s">
        <v>147</v>
      </c>
      <c r="AG97" s="257" t="s">
        <v>339</v>
      </c>
      <c r="AH97" s="256" t="s">
        <v>123</v>
      </c>
      <c r="AI97" s="256" t="s">
        <v>111</v>
      </c>
      <c r="AJ97" s="256" t="s">
        <v>111</v>
      </c>
      <c r="AK97" s="256" t="s">
        <v>111</v>
      </c>
      <c r="AL97" s="256" t="s">
        <v>111</v>
      </c>
      <c r="AM97" s="256" t="s">
        <v>111</v>
      </c>
      <c r="AN97" s="256" t="s">
        <v>111</v>
      </c>
      <c r="AO97" s="258" t="s">
        <v>158</v>
      </c>
      <c r="AP97" s="259">
        <v>3</v>
      </c>
      <c r="AQ97" s="258" t="s">
        <v>149</v>
      </c>
      <c r="AR97" s="260">
        <v>3</v>
      </c>
      <c r="AS97" s="255" t="s">
        <v>149</v>
      </c>
      <c r="AT97" s="255">
        <v>3</v>
      </c>
      <c r="AU97" s="255">
        <v>3</v>
      </c>
      <c r="AV97" s="264" t="s">
        <v>281</v>
      </c>
    </row>
    <row r="98" spans="1:48" s="121" customFormat="1" ht="35.1" customHeight="1">
      <c r="A98" s="268" t="s">
        <v>388</v>
      </c>
      <c r="B98" s="263" t="s">
        <v>638</v>
      </c>
      <c r="C98" s="255">
        <f t="shared" si="1"/>
        <v>90</v>
      </c>
      <c r="D98" s="143" t="s">
        <v>105</v>
      </c>
      <c r="E98" s="143"/>
      <c r="F98" s="143" t="s">
        <v>647</v>
      </c>
      <c r="G98" s="143" t="s">
        <v>388</v>
      </c>
      <c r="H98" s="143" t="s">
        <v>647</v>
      </c>
      <c r="I98" s="143" t="e">
        <v>#N/A</v>
      </c>
      <c r="J98" s="143" t="s">
        <v>107</v>
      </c>
      <c r="K98" s="143" t="s">
        <v>648</v>
      </c>
      <c r="L98" s="143" t="s">
        <v>194</v>
      </c>
      <c r="M98" s="143" t="s">
        <v>110</v>
      </c>
      <c r="N98" s="143" t="s">
        <v>641</v>
      </c>
      <c r="O98" s="143" t="s">
        <v>642</v>
      </c>
      <c r="P98" s="143" t="s">
        <v>388</v>
      </c>
      <c r="Q98" s="143" t="s">
        <v>643</v>
      </c>
      <c r="R98" s="143" t="s">
        <v>644</v>
      </c>
      <c r="S98" s="143" t="s">
        <v>649</v>
      </c>
      <c r="T98" s="143" t="s">
        <v>388</v>
      </c>
      <c r="U98" s="143" t="s">
        <v>645</v>
      </c>
      <c r="V98" s="143" t="s">
        <v>117</v>
      </c>
      <c r="W98" s="143" t="s">
        <v>118</v>
      </c>
      <c r="X98" s="143" t="s">
        <v>173</v>
      </c>
      <c r="Y98" s="143" t="s">
        <v>650</v>
      </c>
      <c r="Z98" s="143" t="s">
        <v>120</v>
      </c>
      <c r="AA98" s="143" t="s">
        <v>111</v>
      </c>
      <c r="AB98" s="256" t="s">
        <v>121</v>
      </c>
      <c r="AC98" s="257" t="s">
        <v>487</v>
      </c>
      <c r="AD98" s="256" t="s">
        <v>122</v>
      </c>
      <c r="AE98" s="257" t="s">
        <v>146</v>
      </c>
      <c r="AF98" s="257" t="s">
        <v>147</v>
      </c>
      <c r="AG98" s="257" t="s">
        <v>339</v>
      </c>
      <c r="AH98" s="256" t="s">
        <v>123</v>
      </c>
      <c r="AI98" s="256" t="s">
        <v>111</v>
      </c>
      <c r="AJ98" s="256" t="s">
        <v>111</v>
      </c>
      <c r="AK98" s="256" t="s">
        <v>111</v>
      </c>
      <c r="AL98" s="256" t="s">
        <v>111</v>
      </c>
      <c r="AM98" s="256" t="s">
        <v>111</v>
      </c>
      <c r="AN98" s="256" t="s">
        <v>111</v>
      </c>
      <c r="AO98" s="258" t="s">
        <v>158</v>
      </c>
      <c r="AP98" s="259">
        <v>3</v>
      </c>
      <c r="AQ98" s="258" t="s">
        <v>280</v>
      </c>
      <c r="AR98" s="260">
        <v>4</v>
      </c>
      <c r="AS98" s="255" t="s">
        <v>149</v>
      </c>
      <c r="AT98" s="255">
        <v>3</v>
      </c>
      <c r="AU98" s="255">
        <v>3</v>
      </c>
      <c r="AV98" s="264" t="s">
        <v>281</v>
      </c>
    </row>
    <row r="99" spans="1:48" s="121" customFormat="1" ht="35.1" customHeight="1">
      <c r="A99" s="268" t="s">
        <v>388</v>
      </c>
      <c r="B99" s="263" t="s">
        <v>638</v>
      </c>
      <c r="C99" s="255">
        <f t="shared" si="1"/>
        <v>91</v>
      </c>
      <c r="D99" s="143" t="s">
        <v>105</v>
      </c>
      <c r="E99" s="143"/>
      <c r="F99" s="143" t="s">
        <v>651</v>
      </c>
      <c r="G99" s="143" t="s">
        <v>388</v>
      </c>
      <c r="H99" s="143" t="s">
        <v>651</v>
      </c>
      <c r="I99" s="143" t="e">
        <v>#N/A</v>
      </c>
      <c r="J99" s="143" t="s">
        <v>130</v>
      </c>
      <c r="K99" s="143" t="s">
        <v>652</v>
      </c>
      <c r="L99" s="143" t="s">
        <v>194</v>
      </c>
      <c r="M99" s="143" t="s">
        <v>110</v>
      </c>
      <c r="N99" s="143" t="s">
        <v>641</v>
      </c>
      <c r="O99" s="143" t="s">
        <v>642</v>
      </c>
      <c r="P99" s="143" t="s">
        <v>388</v>
      </c>
      <c r="Q99" s="143" t="s">
        <v>643</v>
      </c>
      <c r="R99" s="143" t="s">
        <v>423</v>
      </c>
      <c r="S99" s="143" t="s">
        <v>649</v>
      </c>
      <c r="T99" s="143" t="s">
        <v>388</v>
      </c>
      <c r="U99" s="143" t="s">
        <v>645</v>
      </c>
      <c r="V99" s="143" t="s">
        <v>117</v>
      </c>
      <c r="W99" s="143" t="s">
        <v>118</v>
      </c>
      <c r="X99" s="143" t="s">
        <v>653</v>
      </c>
      <c r="Y99" s="143" t="s">
        <v>654</v>
      </c>
      <c r="Z99" s="143" t="s">
        <v>120</v>
      </c>
      <c r="AA99" s="143" t="s">
        <v>111</v>
      </c>
      <c r="AB99" s="256" t="s">
        <v>152</v>
      </c>
      <c r="AC99" s="257" t="s">
        <v>487</v>
      </c>
      <c r="AD99" s="256" t="s">
        <v>122</v>
      </c>
      <c r="AE99" s="257" t="s">
        <v>146</v>
      </c>
      <c r="AF99" s="257" t="s">
        <v>147</v>
      </c>
      <c r="AG99" s="257" t="s">
        <v>339</v>
      </c>
      <c r="AH99" s="256" t="s">
        <v>123</v>
      </c>
      <c r="AI99" s="256" t="s">
        <v>111</v>
      </c>
      <c r="AJ99" s="256" t="s">
        <v>111</v>
      </c>
      <c r="AK99" s="256" t="s">
        <v>111</v>
      </c>
      <c r="AL99" s="256" t="s">
        <v>111</v>
      </c>
      <c r="AM99" s="256" t="s">
        <v>111</v>
      </c>
      <c r="AN99" s="256" t="s">
        <v>111</v>
      </c>
      <c r="AO99" s="258" t="s">
        <v>158</v>
      </c>
      <c r="AP99" s="259">
        <v>3</v>
      </c>
      <c r="AQ99" s="258" t="s">
        <v>280</v>
      </c>
      <c r="AR99" s="260">
        <v>4</v>
      </c>
      <c r="AS99" s="255" t="s">
        <v>149</v>
      </c>
      <c r="AT99" s="255">
        <v>3</v>
      </c>
      <c r="AU99" s="255">
        <v>3</v>
      </c>
      <c r="AV99" s="264" t="s">
        <v>281</v>
      </c>
    </row>
    <row r="100" spans="1:48" s="121" customFormat="1" ht="35.1" customHeight="1">
      <c r="A100" s="268" t="s">
        <v>172</v>
      </c>
      <c r="B100" s="263" t="s">
        <v>189</v>
      </c>
      <c r="C100" s="255">
        <f t="shared" si="1"/>
        <v>92</v>
      </c>
      <c r="D100" s="143" t="s">
        <v>105</v>
      </c>
      <c r="E100" s="143"/>
      <c r="F100" s="143" t="s">
        <v>655</v>
      </c>
      <c r="G100" s="143" t="s">
        <v>172</v>
      </c>
      <c r="H100" s="143" t="s">
        <v>655</v>
      </c>
      <c r="I100" s="143" t="e">
        <v>#N/A</v>
      </c>
      <c r="J100" s="143" t="s">
        <v>107</v>
      </c>
      <c r="K100" s="143" t="s">
        <v>656</v>
      </c>
      <c r="L100" s="143" t="s">
        <v>169</v>
      </c>
      <c r="M100" s="143" t="s">
        <v>110</v>
      </c>
      <c r="N100" s="143" t="s">
        <v>111</v>
      </c>
      <c r="O100" s="143" t="s">
        <v>657</v>
      </c>
      <c r="P100" s="143" t="s">
        <v>172</v>
      </c>
      <c r="Q100" s="143" t="s">
        <v>171</v>
      </c>
      <c r="R100" s="143" t="s">
        <v>172</v>
      </c>
      <c r="S100" s="143" t="s">
        <v>201</v>
      </c>
      <c r="T100" s="143" t="s">
        <v>658</v>
      </c>
      <c r="U100" s="143" t="s">
        <v>196</v>
      </c>
      <c r="V100" s="143" t="s">
        <v>117</v>
      </c>
      <c r="W100" s="143" t="s">
        <v>118</v>
      </c>
      <c r="X100" s="143" t="s">
        <v>173</v>
      </c>
      <c r="Y100" s="143" t="s">
        <v>659</v>
      </c>
      <c r="Z100" s="143" t="s">
        <v>144</v>
      </c>
      <c r="AA100" s="143" t="s">
        <v>659</v>
      </c>
      <c r="AB100" s="256" t="s">
        <v>454</v>
      </c>
      <c r="AC100" s="257">
        <v>42369</v>
      </c>
      <c r="AD100" s="256">
        <v>44770</v>
      </c>
      <c r="AE100" s="257" t="s">
        <v>118</v>
      </c>
      <c r="AF100" s="257" t="s">
        <v>111</v>
      </c>
      <c r="AG100" s="257"/>
      <c r="AH100" s="256" t="s">
        <v>176</v>
      </c>
      <c r="AI100" s="256" t="s">
        <v>111</v>
      </c>
      <c r="AJ100" s="256" t="s">
        <v>111</v>
      </c>
      <c r="AK100" s="256" t="s">
        <v>111</v>
      </c>
      <c r="AL100" s="256" t="s">
        <v>111</v>
      </c>
      <c r="AM100" s="256" t="s">
        <v>111</v>
      </c>
      <c r="AN100" s="256" t="s">
        <v>111</v>
      </c>
      <c r="AO100" s="258" t="s">
        <v>124</v>
      </c>
      <c r="AP100" s="259">
        <v>2</v>
      </c>
      <c r="AQ100" s="258" t="s">
        <v>125</v>
      </c>
      <c r="AR100" s="260">
        <v>2</v>
      </c>
      <c r="AS100" s="255" t="s">
        <v>125</v>
      </c>
      <c r="AT100" s="255">
        <v>2</v>
      </c>
      <c r="AU100" s="255">
        <v>2</v>
      </c>
      <c r="AV100" s="264" t="s">
        <v>126</v>
      </c>
    </row>
    <row r="101" spans="1:48" s="121" customFormat="1" ht="35.1" customHeight="1">
      <c r="A101" s="268" t="s">
        <v>172</v>
      </c>
      <c r="B101" s="263" t="s">
        <v>189</v>
      </c>
      <c r="C101" s="255">
        <f t="shared" si="1"/>
        <v>93</v>
      </c>
      <c r="D101" s="143" t="s">
        <v>105</v>
      </c>
      <c r="E101" s="143"/>
      <c r="F101" s="143" t="s">
        <v>660</v>
      </c>
      <c r="G101" s="143" t="s">
        <v>172</v>
      </c>
      <c r="H101" s="143" t="s">
        <v>660</v>
      </c>
      <c r="I101" s="143" t="e">
        <v>#N/A</v>
      </c>
      <c r="J101" s="143" t="s">
        <v>107</v>
      </c>
      <c r="K101" s="143" t="s">
        <v>661</v>
      </c>
      <c r="L101" s="143" t="s">
        <v>169</v>
      </c>
      <c r="M101" s="143" t="s">
        <v>110</v>
      </c>
      <c r="N101" s="143" t="s">
        <v>111</v>
      </c>
      <c r="O101" s="143" t="s">
        <v>657</v>
      </c>
      <c r="P101" s="143" t="s">
        <v>172</v>
      </c>
      <c r="Q101" s="143" t="s">
        <v>171</v>
      </c>
      <c r="R101" s="143" t="s">
        <v>172</v>
      </c>
      <c r="S101" s="143" t="s">
        <v>201</v>
      </c>
      <c r="T101" s="143" t="s">
        <v>662</v>
      </c>
      <c r="U101" s="143" t="s">
        <v>196</v>
      </c>
      <c r="V101" s="143" t="s">
        <v>117</v>
      </c>
      <c r="W101" s="143" t="s">
        <v>118</v>
      </c>
      <c r="X101" s="143" t="s">
        <v>173</v>
      </c>
      <c r="Y101" s="143" t="s">
        <v>663</v>
      </c>
      <c r="Z101" s="143" t="s">
        <v>144</v>
      </c>
      <c r="AA101" s="143" t="s">
        <v>663</v>
      </c>
      <c r="AB101" s="256" t="s">
        <v>454</v>
      </c>
      <c r="AC101" s="257">
        <v>39539</v>
      </c>
      <c r="AD101" s="256" t="s">
        <v>183</v>
      </c>
      <c r="AE101" s="257" t="s">
        <v>118</v>
      </c>
      <c r="AF101" s="257" t="s">
        <v>111</v>
      </c>
      <c r="AG101" s="257"/>
      <c r="AH101" s="256" t="s">
        <v>176</v>
      </c>
      <c r="AI101" s="256" t="s">
        <v>111</v>
      </c>
      <c r="AJ101" s="256" t="s">
        <v>111</v>
      </c>
      <c r="AK101" s="256" t="s">
        <v>111</v>
      </c>
      <c r="AL101" s="256" t="s">
        <v>111</v>
      </c>
      <c r="AM101" s="256" t="s">
        <v>111</v>
      </c>
      <c r="AN101" s="256" t="s">
        <v>111</v>
      </c>
      <c r="AO101" s="258" t="s">
        <v>124</v>
      </c>
      <c r="AP101" s="259">
        <v>2</v>
      </c>
      <c r="AQ101" s="258" t="s">
        <v>137</v>
      </c>
      <c r="AR101" s="260">
        <v>1</v>
      </c>
      <c r="AS101" s="255" t="s">
        <v>125</v>
      </c>
      <c r="AT101" s="255">
        <v>2</v>
      </c>
      <c r="AU101" s="255">
        <v>2</v>
      </c>
      <c r="AV101" s="264" t="s">
        <v>126</v>
      </c>
    </row>
    <row r="102" spans="1:48" s="121" customFormat="1" ht="35.1" customHeight="1">
      <c r="A102" s="268" t="s">
        <v>172</v>
      </c>
      <c r="B102" s="263" t="s">
        <v>189</v>
      </c>
      <c r="C102" s="255">
        <f t="shared" si="1"/>
        <v>94</v>
      </c>
      <c r="D102" s="143" t="s">
        <v>105</v>
      </c>
      <c r="E102" s="143"/>
      <c r="F102" s="143" t="s">
        <v>664</v>
      </c>
      <c r="G102" s="143" t="s">
        <v>172</v>
      </c>
      <c r="H102" s="143" t="s">
        <v>664</v>
      </c>
      <c r="I102" s="143" t="e">
        <v>#N/A</v>
      </c>
      <c r="J102" s="143" t="s">
        <v>107</v>
      </c>
      <c r="K102" s="143" t="s">
        <v>665</v>
      </c>
      <c r="L102" s="143" t="s">
        <v>169</v>
      </c>
      <c r="M102" s="143" t="s">
        <v>110</v>
      </c>
      <c r="N102" s="143" t="s">
        <v>111</v>
      </c>
      <c r="O102" s="143" t="s">
        <v>657</v>
      </c>
      <c r="P102" s="143" t="s">
        <v>172</v>
      </c>
      <c r="Q102" s="143" t="s">
        <v>171</v>
      </c>
      <c r="R102" s="143" t="s">
        <v>172</v>
      </c>
      <c r="S102" s="143" t="s">
        <v>181</v>
      </c>
      <c r="T102" s="143" t="s">
        <v>666</v>
      </c>
      <c r="U102" s="143" t="s">
        <v>196</v>
      </c>
      <c r="V102" s="143" t="s">
        <v>117</v>
      </c>
      <c r="W102" s="143" t="s">
        <v>118</v>
      </c>
      <c r="X102" s="143" t="s">
        <v>173</v>
      </c>
      <c r="Y102" s="143" t="s">
        <v>667</v>
      </c>
      <c r="Z102" s="143" t="s">
        <v>120</v>
      </c>
      <c r="AA102" s="143" t="s">
        <v>173</v>
      </c>
      <c r="AB102" s="256" t="s">
        <v>454</v>
      </c>
      <c r="AC102" s="257">
        <v>43830</v>
      </c>
      <c r="AD102" s="256" t="s">
        <v>183</v>
      </c>
      <c r="AE102" s="257" t="s">
        <v>118</v>
      </c>
      <c r="AF102" s="257" t="s">
        <v>111</v>
      </c>
      <c r="AG102" s="257"/>
      <c r="AH102" s="256" t="s">
        <v>176</v>
      </c>
      <c r="AI102" s="256" t="s">
        <v>111</v>
      </c>
      <c r="AJ102" s="256" t="s">
        <v>111</v>
      </c>
      <c r="AK102" s="256" t="s">
        <v>111</v>
      </c>
      <c r="AL102" s="256" t="s">
        <v>111</v>
      </c>
      <c r="AM102" s="256" t="s">
        <v>111</v>
      </c>
      <c r="AN102" s="256" t="s">
        <v>111</v>
      </c>
      <c r="AO102" s="258" t="s">
        <v>124</v>
      </c>
      <c r="AP102" s="259">
        <v>2</v>
      </c>
      <c r="AQ102" s="258" t="s">
        <v>137</v>
      </c>
      <c r="AR102" s="260">
        <v>1</v>
      </c>
      <c r="AS102" s="255" t="s">
        <v>125</v>
      </c>
      <c r="AT102" s="255">
        <v>2</v>
      </c>
      <c r="AU102" s="255">
        <v>2</v>
      </c>
      <c r="AV102" s="264" t="s">
        <v>126</v>
      </c>
    </row>
    <row r="103" spans="1:48" s="121" customFormat="1" ht="35.1" customHeight="1">
      <c r="A103" s="268" t="s">
        <v>172</v>
      </c>
      <c r="B103" s="263" t="s">
        <v>189</v>
      </c>
      <c r="C103" s="255">
        <f t="shared" si="1"/>
        <v>95</v>
      </c>
      <c r="D103" s="143" t="s">
        <v>105</v>
      </c>
      <c r="E103" s="143"/>
      <c r="F103" s="143" t="s">
        <v>668</v>
      </c>
      <c r="G103" s="143" t="s">
        <v>172</v>
      </c>
      <c r="H103" s="143" t="s">
        <v>668</v>
      </c>
      <c r="I103" s="143" t="e">
        <v>#N/A</v>
      </c>
      <c r="J103" s="143" t="s">
        <v>107</v>
      </c>
      <c r="K103" s="143" t="s">
        <v>669</v>
      </c>
      <c r="L103" s="143" t="s">
        <v>169</v>
      </c>
      <c r="M103" s="143" t="s">
        <v>110</v>
      </c>
      <c r="N103" s="143" t="s">
        <v>111</v>
      </c>
      <c r="O103" s="143" t="s">
        <v>657</v>
      </c>
      <c r="P103" s="143" t="s">
        <v>172</v>
      </c>
      <c r="Q103" s="143" t="s">
        <v>171</v>
      </c>
      <c r="R103" s="143" t="s">
        <v>172</v>
      </c>
      <c r="S103" s="143" t="s">
        <v>201</v>
      </c>
      <c r="T103" s="143" t="s">
        <v>658</v>
      </c>
      <c r="U103" s="143" t="s">
        <v>196</v>
      </c>
      <c r="V103" s="143" t="s">
        <v>117</v>
      </c>
      <c r="W103" s="143" t="s">
        <v>118</v>
      </c>
      <c r="X103" s="143" t="s">
        <v>173</v>
      </c>
      <c r="Y103" s="143" t="s">
        <v>659</v>
      </c>
      <c r="Z103" s="143" t="s">
        <v>144</v>
      </c>
      <c r="AA103" s="143" t="s">
        <v>659</v>
      </c>
      <c r="AB103" s="256" t="s">
        <v>454</v>
      </c>
      <c r="AC103" s="257">
        <v>43273</v>
      </c>
      <c r="AD103" s="256">
        <v>44770</v>
      </c>
      <c r="AE103" s="257" t="s">
        <v>118</v>
      </c>
      <c r="AF103" s="257" t="s">
        <v>111</v>
      </c>
      <c r="AG103" s="257"/>
      <c r="AH103" s="256" t="s">
        <v>176</v>
      </c>
      <c r="AI103" s="256" t="s">
        <v>111</v>
      </c>
      <c r="AJ103" s="256" t="s">
        <v>111</v>
      </c>
      <c r="AK103" s="256" t="s">
        <v>111</v>
      </c>
      <c r="AL103" s="256" t="s">
        <v>111</v>
      </c>
      <c r="AM103" s="256" t="s">
        <v>111</v>
      </c>
      <c r="AN103" s="256" t="s">
        <v>111</v>
      </c>
      <c r="AO103" s="258" t="s">
        <v>124</v>
      </c>
      <c r="AP103" s="259">
        <v>2</v>
      </c>
      <c r="AQ103" s="258" t="s">
        <v>137</v>
      </c>
      <c r="AR103" s="260">
        <v>1</v>
      </c>
      <c r="AS103" s="255" t="s">
        <v>125</v>
      </c>
      <c r="AT103" s="255">
        <v>2</v>
      </c>
      <c r="AU103" s="255">
        <v>2</v>
      </c>
      <c r="AV103" s="264" t="s">
        <v>126</v>
      </c>
    </row>
    <row r="104" spans="1:48" s="121" customFormat="1" ht="35.1" customHeight="1">
      <c r="A104" s="268" t="s">
        <v>172</v>
      </c>
      <c r="B104" s="263" t="s">
        <v>189</v>
      </c>
      <c r="C104" s="255">
        <f t="shared" si="1"/>
        <v>96</v>
      </c>
      <c r="D104" s="143" t="s">
        <v>105</v>
      </c>
      <c r="E104" s="143"/>
      <c r="F104" s="143" t="s">
        <v>670</v>
      </c>
      <c r="G104" s="143" t="s">
        <v>172</v>
      </c>
      <c r="H104" s="143" t="s">
        <v>670</v>
      </c>
      <c r="I104" s="143" t="e">
        <v>#N/A</v>
      </c>
      <c r="J104" s="143" t="s">
        <v>107</v>
      </c>
      <c r="K104" s="143" t="s">
        <v>671</v>
      </c>
      <c r="L104" s="143" t="s">
        <v>169</v>
      </c>
      <c r="M104" s="143" t="s">
        <v>110</v>
      </c>
      <c r="N104" s="143" t="s">
        <v>111</v>
      </c>
      <c r="O104" s="143" t="s">
        <v>657</v>
      </c>
      <c r="P104" s="143" t="s">
        <v>172</v>
      </c>
      <c r="Q104" s="143" t="s">
        <v>171</v>
      </c>
      <c r="R104" s="143" t="s">
        <v>172</v>
      </c>
      <c r="S104" s="143" t="s">
        <v>201</v>
      </c>
      <c r="T104" s="143" t="s">
        <v>672</v>
      </c>
      <c r="U104" s="143" t="s">
        <v>196</v>
      </c>
      <c r="V104" s="143" t="s">
        <v>117</v>
      </c>
      <c r="W104" s="143" t="s">
        <v>118</v>
      </c>
      <c r="X104" s="143" t="s">
        <v>173</v>
      </c>
      <c r="Y104" s="143" t="s">
        <v>663</v>
      </c>
      <c r="Z104" s="143" t="s">
        <v>144</v>
      </c>
      <c r="AA104" s="143" t="s">
        <v>663</v>
      </c>
      <c r="AB104" s="256" t="s">
        <v>454</v>
      </c>
      <c r="AC104" s="257">
        <v>41152</v>
      </c>
      <c r="AD104" s="256" t="s">
        <v>183</v>
      </c>
      <c r="AE104" s="257" t="s">
        <v>118</v>
      </c>
      <c r="AF104" s="257" t="s">
        <v>111</v>
      </c>
      <c r="AG104" s="257"/>
      <c r="AH104" s="256" t="s">
        <v>176</v>
      </c>
      <c r="AI104" s="256" t="s">
        <v>111</v>
      </c>
      <c r="AJ104" s="256" t="s">
        <v>111</v>
      </c>
      <c r="AK104" s="256" t="s">
        <v>111</v>
      </c>
      <c r="AL104" s="256" t="s">
        <v>111</v>
      </c>
      <c r="AM104" s="256" t="s">
        <v>111</v>
      </c>
      <c r="AN104" s="256" t="s">
        <v>111</v>
      </c>
      <c r="AO104" s="258" t="s">
        <v>124</v>
      </c>
      <c r="AP104" s="259">
        <v>2</v>
      </c>
      <c r="AQ104" s="258" t="s">
        <v>137</v>
      </c>
      <c r="AR104" s="260">
        <v>1</v>
      </c>
      <c r="AS104" s="255" t="s">
        <v>125</v>
      </c>
      <c r="AT104" s="255">
        <v>2</v>
      </c>
      <c r="AU104" s="255">
        <v>2</v>
      </c>
      <c r="AV104" s="264" t="s">
        <v>126</v>
      </c>
    </row>
    <row r="105" spans="1:48" s="121" customFormat="1" ht="35.1" customHeight="1">
      <c r="A105" s="268" t="s">
        <v>172</v>
      </c>
      <c r="B105" s="263" t="s">
        <v>189</v>
      </c>
      <c r="C105" s="255">
        <f t="shared" si="1"/>
        <v>97</v>
      </c>
      <c r="D105" s="143" t="s">
        <v>105</v>
      </c>
      <c r="E105" s="143"/>
      <c r="F105" s="143" t="s">
        <v>673</v>
      </c>
      <c r="G105" s="143" t="s">
        <v>172</v>
      </c>
      <c r="H105" s="143" t="s">
        <v>673</v>
      </c>
      <c r="I105" s="143" t="e">
        <v>#N/A</v>
      </c>
      <c r="J105" s="143" t="s">
        <v>107</v>
      </c>
      <c r="K105" s="143" t="s">
        <v>674</v>
      </c>
      <c r="L105" s="143" t="s">
        <v>169</v>
      </c>
      <c r="M105" s="143" t="s">
        <v>110</v>
      </c>
      <c r="N105" s="143" t="s">
        <v>111</v>
      </c>
      <c r="O105" s="143" t="s">
        <v>657</v>
      </c>
      <c r="P105" s="143" t="s">
        <v>172</v>
      </c>
      <c r="Q105" s="143" t="s">
        <v>171</v>
      </c>
      <c r="R105" s="143" t="s">
        <v>172</v>
      </c>
      <c r="S105" s="143" t="s">
        <v>201</v>
      </c>
      <c r="T105" s="143" t="s">
        <v>675</v>
      </c>
      <c r="U105" s="143" t="s">
        <v>196</v>
      </c>
      <c r="V105" s="143" t="s">
        <v>117</v>
      </c>
      <c r="W105" s="143" t="s">
        <v>118</v>
      </c>
      <c r="X105" s="143" t="s">
        <v>173</v>
      </c>
      <c r="Y105" s="143" t="s">
        <v>676</v>
      </c>
      <c r="Z105" s="143" t="s">
        <v>144</v>
      </c>
      <c r="AA105" s="143" t="s">
        <v>676</v>
      </c>
      <c r="AB105" s="256" t="s">
        <v>454</v>
      </c>
      <c r="AC105" s="257">
        <v>43281</v>
      </c>
      <c r="AD105" s="256">
        <v>45016</v>
      </c>
      <c r="AE105" s="257" t="s">
        <v>118</v>
      </c>
      <c r="AF105" s="257" t="s">
        <v>111</v>
      </c>
      <c r="AG105" s="257"/>
      <c r="AH105" s="256" t="s">
        <v>176</v>
      </c>
      <c r="AI105" s="256" t="s">
        <v>111</v>
      </c>
      <c r="AJ105" s="256" t="s">
        <v>111</v>
      </c>
      <c r="AK105" s="256" t="s">
        <v>111</v>
      </c>
      <c r="AL105" s="256" t="s">
        <v>111</v>
      </c>
      <c r="AM105" s="256" t="s">
        <v>111</v>
      </c>
      <c r="AN105" s="256" t="s">
        <v>111</v>
      </c>
      <c r="AO105" s="258" t="s">
        <v>124</v>
      </c>
      <c r="AP105" s="259">
        <v>2</v>
      </c>
      <c r="AQ105" s="258" t="s">
        <v>125</v>
      </c>
      <c r="AR105" s="260">
        <v>2</v>
      </c>
      <c r="AS105" s="255" t="s">
        <v>125</v>
      </c>
      <c r="AT105" s="255">
        <v>2</v>
      </c>
      <c r="AU105" s="255">
        <v>2</v>
      </c>
      <c r="AV105" s="264" t="s">
        <v>126</v>
      </c>
    </row>
    <row r="106" spans="1:48" s="121" customFormat="1" ht="35.1" customHeight="1">
      <c r="A106" s="268" t="s">
        <v>172</v>
      </c>
      <c r="B106" s="263" t="s">
        <v>189</v>
      </c>
      <c r="C106" s="255">
        <f t="shared" si="1"/>
        <v>98</v>
      </c>
      <c r="D106" s="143" t="s">
        <v>105</v>
      </c>
      <c r="E106" s="143"/>
      <c r="F106" s="143" t="s">
        <v>677</v>
      </c>
      <c r="G106" s="143" t="s">
        <v>172</v>
      </c>
      <c r="H106" s="143" t="s">
        <v>677</v>
      </c>
      <c r="I106" s="143" t="e">
        <v>#N/A</v>
      </c>
      <c r="J106" s="143" t="s">
        <v>107</v>
      </c>
      <c r="K106" s="143" t="s">
        <v>678</v>
      </c>
      <c r="L106" s="143" t="s">
        <v>169</v>
      </c>
      <c r="M106" s="143" t="s">
        <v>110</v>
      </c>
      <c r="N106" s="143" t="s">
        <v>111</v>
      </c>
      <c r="O106" s="143" t="s">
        <v>657</v>
      </c>
      <c r="P106" s="143" t="s">
        <v>172</v>
      </c>
      <c r="Q106" s="143" t="s">
        <v>171</v>
      </c>
      <c r="R106" s="143" t="s">
        <v>172</v>
      </c>
      <c r="S106" s="143" t="s">
        <v>201</v>
      </c>
      <c r="T106" s="143" t="s">
        <v>202</v>
      </c>
      <c r="U106" s="143" t="s">
        <v>196</v>
      </c>
      <c r="V106" s="143" t="s">
        <v>117</v>
      </c>
      <c r="W106" s="143" t="s">
        <v>118</v>
      </c>
      <c r="X106" s="143" t="s">
        <v>173</v>
      </c>
      <c r="Y106" s="143" t="s">
        <v>679</v>
      </c>
      <c r="Z106" s="143" t="s">
        <v>144</v>
      </c>
      <c r="AA106" s="143" t="s">
        <v>679</v>
      </c>
      <c r="AB106" s="256" t="s">
        <v>136</v>
      </c>
      <c r="AC106" s="257">
        <v>41274</v>
      </c>
      <c r="AD106" s="256" t="s">
        <v>183</v>
      </c>
      <c r="AE106" s="257" t="s">
        <v>118</v>
      </c>
      <c r="AF106" s="257" t="s">
        <v>111</v>
      </c>
      <c r="AG106" s="257"/>
      <c r="AH106" s="256" t="s">
        <v>176</v>
      </c>
      <c r="AI106" s="256" t="s">
        <v>111</v>
      </c>
      <c r="AJ106" s="256" t="s">
        <v>111</v>
      </c>
      <c r="AK106" s="256" t="s">
        <v>111</v>
      </c>
      <c r="AL106" s="256" t="s">
        <v>111</v>
      </c>
      <c r="AM106" s="256" t="s">
        <v>111</v>
      </c>
      <c r="AN106" s="256" t="s">
        <v>111</v>
      </c>
      <c r="AO106" s="258" t="s">
        <v>124</v>
      </c>
      <c r="AP106" s="259">
        <v>2</v>
      </c>
      <c r="AQ106" s="258" t="s">
        <v>125</v>
      </c>
      <c r="AR106" s="260">
        <v>2</v>
      </c>
      <c r="AS106" s="255" t="s">
        <v>125</v>
      </c>
      <c r="AT106" s="255">
        <v>2</v>
      </c>
      <c r="AU106" s="255">
        <v>2</v>
      </c>
      <c r="AV106" s="264" t="s">
        <v>126</v>
      </c>
    </row>
    <row r="107" spans="1:48" s="121" customFormat="1" ht="35.1" customHeight="1">
      <c r="A107" s="268" t="s">
        <v>172</v>
      </c>
      <c r="B107" s="263" t="s">
        <v>189</v>
      </c>
      <c r="C107" s="255">
        <f t="shared" si="1"/>
        <v>99</v>
      </c>
      <c r="D107" s="143" t="s">
        <v>105</v>
      </c>
      <c r="E107" s="143"/>
      <c r="F107" s="143" t="s">
        <v>680</v>
      </c>
      <c r="G107" s="143" t="s">
        <v>172</v>
      </c>
      <c r="H107" s="143" t="s">
        <v>680</v>
      </c>
      <c r="I107" s="143" t="e">
        <v>#N/A</v>
      </c>
      <c r="J107" s="143" t="s">
        <v>107</v>
      </c>
      <c r="K107" s="143" t="s">
        <v>678</v>
      </c>
      <c r="L107" s="143" t="s">
        <v>169</v>
      </c>
      <c r="M107" s="143" t="s">
        <v>110</v>
      </c>
      <c r="N107" s="143" t="s">
        <v>111</v>
      </c>
      <c r="O107" s="143" t="s">
        <v>657</v>
      </c>
      <c r="P107" s="143" t="s">
        <v>172</v>
      </c>
      <c r="Q107" s="143" t="s">
        <v>171</v>
      </c>
      <c r="R107" s="143" t="s">
        <v>172</v>
      </c>
      <c r="S107" s="143" t="s">
        <v>201</v>
      </c>
      <c r="T107" s="143" t="s">
        <v>202</v>
      </c>
      <c r="U107" s="143" t="s">
        <v>196</v>
      </c>
      <c r="V107" s="143" t="s">
        <v>117</v>
      </c>
      <c r="W107" s="143" t="s">
        <v>118</v>
      </c>
      <c r="X107" s="143" t="s">
        <v>173</v>
      </c>
      <c r="Y107" s="143" t="s">
        <v>681</v>
      </c>
      <c r="Z107" s="143" t="s">
        <v>144</v>
      </c>
      <c r="AA107" s="143" t="s">
        <v>681</v>
      </c>
      <c r="AB107" s="256" t="s">
        <v>219</v>
      </c>
      <c r="AC107" s="257">
        <v>42825</v>
      </c>
      <c r="AD107" s="256" t="s">
        <v>183</v>
      </c>
      <c r="AE107" s="257" t="s">
        <v>118</v>
      </c>
      <c r="AF107" s="257" t="s">
        <v>111</v>
      </c>
      <c r="AG107" s="257"/>
      <c r="AH107" s="256" t="s">
        <v>176</v>
      </c>
      <c r="AI107" s="256" t="s">
        <v>111</v>
      </c>
      <c r="AJ107" s="256" t="s">
        <v>111</v>
      </c>
      <c r="AK107" s="256" t="s">
        <v>111</v>
      </c>
      <c r="AL107" s="256" t="s">
        <v>111</v>
      </c>
      <c r="AM107" s="256" t="s">
        <v>111</v>
      </c>
      <c r="AN107" s="256" t="s">
        <v>111</v>
      </c>
      <c r="AO107" s="258" t="s">
        <v>124</v>
      </c>
      <c r="AP107" s="259">
        <v>2</v>
      </c>
      <c r="AQ107" s="258" t="s">
        <v>125</v>
      </c>
      <c r="AR107" s="260">
        <v>2</v>
      </c>
      <c r="AS107" s="255" t="s">
        <v>125</v>
      </c>
      <c r="AT107" s="255">
        <v>2</v>
      </c>
      <c r="AU107" s="255">
        <v>2</v>
      </c>
      <c r="AV107" s="264" t="s">
        <v>126</v>
      </c>
    </row>
    <row r="108" spans="1:48" s="121" customFormat="1" ht="35.1" customHeight="1">
      <c r="A108" s="268" t="s">
        <v>172</v>
      </c>
      <c r="B108" s="263" t="s">
        <v>189</v>
      </c>
      <c r="C108" s="255">
        <f t="shared" si="1"/>
        <v>100</v>
      </c>
      <c r="D108" s="143" t="s">
        <v>105</v>
      </c>
      <c r="E108" s="143"/>
      <c r="F108" s="143" t="s">
        <v>682</v>
      </c>
      <c r="G108" s="143" t="s">
        <v>172</v>
      </c>
      <c r="H108" s="143" t="s">
        <v>682</v>
      </c>
      <c r="I108" s="143" t="e">
        <v>#N/A</v>
      </c>
      <c r="J108" s="143" t="s">
        <v>107</v>
      </c>
      <c r="K108" s="143" t="s">
        <v>678</v>
      </c>
      <c r="L108" s="143" t="s">
        <v>169</v>
      </c>
      <c r="M108" s="143" t="s">
        <v>110</v>
      </c>
      <c r="N108" s="143" t="s">
        <v>111</v>
      </c>
      <c r="O108" s="143" t="s">
        <v>657</v>
      </c>
      <c r="P108" s="143" t="s">
        <v>172</v>
      </c>
      <c r="Q108" s="143" t="s">
        <v>171</v>
      </c>
      <c r="R108" s="143" t="s">
        <v>172</v>
      </c>
      <c r="S108" s="143" t="s">
        <v>201</v>
      </c>
      <c r="T108" s="143" t="s">
        <v>683</v>
      </c>
      <c r="U108" s="143" t="s">
        <v>196</v>
      </c>
      <c r="V108" s="143" t="s">
        <v>117</v>
      </c>
      <c r="W108" s="143" t="s">
        <v>118</v>
      </c>
      <c r="X108" s="143" t="s">
        <v>173</v>
      </c>
      <c r="Y108" s="143" t="s">
        <v>681</v>
      </c>
      <c r="Z108" s="143" t="s">
        <v>144</v>
      </c>
      <c r="AA108" s="143" t="s">
        <v>681</v>
      </c>
      <c r="AB108" s="256" t="s">
        <v>219</v>
      </c>
      <c r="AC108" s="257">
        <v>43190</v>
      </c>
      <c r="AD108" s="256" t="s">
        <v>183</v>
      </c>
      <c r="AE108" s="257" t="s">
        <v>118</v>
      </c>
      <c r="AF108" s="257" t="s">
        <v>111</v>
      </c>
      <c r="AG108" s="257"/>
      <c r="AH108" s="256" t="s">
        <v>176</v>
      </c>
      <c r="AI108" s="256" t="s">
        <v>111</v>
      </c>
      <c r="AJ108" s="256" t="s">
        <v>111</v>
      </c>
      <c r="AK108" s="256" t="s">
        <v>111</v>
      </c>
      <c r="AL108" s="256" t="s">
        <v>111</v>
      </c>
      <c r="AM108" s="256" t="s">
        <v>111</v>
      </c>
      <c r="AN108" s="256" t="s">
        <v>111</v>
      </c>
      <c r="AO108" s="258" t="s">
        <v>124</v>
      </c>
      <c r="AP108" s="259">
        <v>2</v>
      </c>
      <c r="AQ108" s="258" t="s">
        <v>125</v>
      </c>
      <c r="AR108" s="260">
        <v>2</v>
      </c>
      <c r="AS108" s="255" t="s">
        <v>125</v>
      </c>
      <c r="AT108" s="255">
        <v>2</v>
      </c>
      <c r="AU108" s="255">
        <v>2</v>
      </c>
      <c r="AV108" s="264" t="s">
        <v>126</v>
      </c>
    </row>
    <row r="109" spans="1:48" s="121" customFormat="1" ht="35.1" customHeight="1">
      <c r="A109" s="268" t="s">
        <v>233</v>
      </c>
      <c r="B109" s="263" t="s">
        <v>234</v>
      </c>
      <c r="C109" s="255">
        <f t="shared" si="1"/>
        <v>101</v>
      </c>
      <c r="D109" s="143" t="s">
        <v>105</v>
      </c>
      <c r="E109" s="143" t="s">
        <v>251</v>
      </c>
      <c r="F109" s="143"/>
      <c r="G109" s="143" t="s">
        <v>252</v>
      </c>
      <c r="H109" s="143" t="s">
        <v>251</v>
      </c>
      <c r="I109" s="143" t="s">
        <v>253</v>
      </c>
      <c r="J109" s="143" t="s">
        <v>130</v>
      </c>
      <c r="K109" s="143" t="s">
        <v>684</v>
      </c>
      <c r="L109" s="143" t="s">
        <v>194</v>
      </c>
      <c r="M109" s="143" t="s">
        <v>110</v>
      </c>
      <c r="N109" s="143" t="s">
        <v>111</v>
      </c>
      <c r="O109" s="143" t="s">
        <v>657</v>
      </c>
      <c r="P109" s="143" t="s">
        <v>233</v>
      </c>
      <c r="Q109" s="143" t="s">
        <v>171</v>
      </c>
      <c r="R109" s="143" t="s">
        <v>233</v>
      </c>
      <c r="S109" s="143" t="s">
        <v>181</v>
      </c>
      <c r="T109" s="143" t="s">
        <v>248</v>
      </c>
      <c r="U109" s="143" t="s">
        <v>196</v>
      </c>
      <c r="V109" s="143" t="s">
        <v>117</v>
      </c>
      <c r="W109" s="143" t="s">
        <v>118</v>
      </c>
      <c r="X109" s="143" t="s">
        <v>240</v>
      </c>
      <c r="Y109" s="143" t="s">
        <v>685</v>
      </c>
      <c r="Z109" s="143" t="s">
        <v>120</v>
      </c>
      <c r="AA109" s="143" t="s">
        <v>173</v>
      </c>
      <c r="AB109" s="256" t="s">
        <v>152</v>
      </c>
      <c r="AC109" s="257">
        <v>43725</v>
      </c>
      <c r="AD109" s="256" t="s">
        <v>183</v>
      </c>
      <c r="AE109" s="257" t="s">
        <v>118</v>
      </c>
      <c r="AF109" s="257" t="s">
        <v>111</v>
      </c>
      <c r="AG109" s="257"/>
      <c r="AH109" s="256" t="s">
        <v>176</v>
      </c>
      <c r="AI109" s="256" t="s">
        <v>111</v>
      </c>
      <c r="AJ109" s="256" t="s">
        <v>111</v>
      </c>
      <c r="AK109" s="256" t="s">
        <v>111</v>
      </c>
      <c r="AL109" s="256" t="s">
        <v>111</v>
      </c>
      <c r="AM109" s="256" t="s">
        <v>111</v>
      </c>
      <c r="AN109" s="256" t="s">
        <v>111</v>
      </c>
      <c r="AO109" s="258" t="s">
        <v>124</v>
      </c>
      <c r="AP109" s="259">
        <v>2</v>
      </c>
      <c r="AQ109" s="258" t="s">
        <v>137</v>
      </c>
      <c r="AR109" s="260">
        <v>1</v>
      </c>
      <c r="AS109" s="255" t="s">
        <v>137</v>
      </c>
      <c r="AT109" s="255">
        <v>1</v>
      </c>
      <c r="AU109" s="255">
        <v>1</v>
      </c>
      <c r="AV109" s="264" t="s">
        <v>138</v>
      </c>
    </row>
    <row r="110" spans="1:48" s="121" customFormat="1" ht="35.1" customHeight="1">
      <c r="A110" s="268" t="s">
        <v>233</v>
      </c>
      <c r="B110" s="263" t="s">
        <v>234</v>
      </c>
      <c r="C110" s="255">
        <f t="shared" si="1"/>
        <v>102</v>
      </c>
      <c r="D110" s="143" t="s">
        <v>105</v>
      </c>
      <c r="E110" s="143" t="s">
        <v>686</v>
      </c>
      <c r="F110" s="143"/>
      <c r="G110" s="143" t="s">
        <v>687</v>
      </c>
      <c r="H110" s="143" t="s">
        <v>686</v>
      </c>
      <c r="I110" s="143" t="s">
        <v>688</v>
      </c>
      <c r="J110" s="143" t="s">
        <v>107</v>
      </c>
      <c r="K110" s="143" t="s">
        <v>689</v>
      </c>
      <c r="L110" s="143" t="s">
        <v>169</v>
      </c>
      <c r="M110" s="143" t="s">
        <v>110</v>
      </c>
      <c r="N110" s="143" t="s">
        <v>111</v>
      </c>
      <c r="O110" s="143" t="s">
        <v>657</v>
      </c>
      <c r="P110" s="143" t="s">
        <v>233</v>
      </c>
      <c r="Q110" s="143" t="s">
        <v>171</v>
      </c>
      <c r="R110" s="143" t="s">
        <v>233</v>
      </c>
      <c r="S110" s="143" t="s">
        <v>173</v>
      </c>
      <c r="T110" s="143" t="s">
        <v>248</v>
      </c>
      <c r="U110" s="143" t="s">
        <v>196</v>
      </c>
      <c r="V110" s="143" t="s">
        <v>117</v>
      </c>
      <c r="W110" s="143" t="s">
        <v>118</v>
      </c>
      <c r="X110" s="143" t="s">
        <v>173</v>
      </c>
      <c r="Y110" s="143" t="s">
        <v>690</v>
      </c>
      <c r="Z110" s="143" t="s">
        <v>144</v>
      </c>
      <c r="AA110" s="143" t="s">
        <v>691</v>
      </c>
      <c r="AB110" s="256" t="s">
        <v>454</v>
      </c>
      <c r="AC110" s="257">
        <v>43709</v>
      </c>
      <c r="AD110" s="256">
        <v>44926</v>
      </c>
      <c r="AE110" s="257" t="s">
        <v>118</v>
      </c>
      <c r="AF110" s="257" t="s">
        <v>111</v>
      </c>
      <c r="AG110" s="257"/>
      <c r="AH110" s="256" t="s">
        <v>176</v>
      </c>
      <c r="AI110" s="256" t="s">
        <v>111</v>
      </c>
      <c r="AJ110" s="256" t="s">
        <v>111</v>
      </c>
      <c r="AK110" s="256" t="s">
        <v>111</v>
      </c>
      <c r="AL110" s="256" t="s">
        <v>111</v>
      </c>
      <c r="AM110" s="256" t="s">
        <v>111</v>
      </c>
      <c r="AN110" s="256" t="s">
        <v>111</v>
      </c>
      <c r="AO110" s="258" t="s">
        <v>124</v>
      </c>
      <c r="AP110" s="259">
        <v>2</v>
      </c>
      <c r="AQ110" s="258" t="s">
        <v>137</v>
      </c>
      <c r="AR110" s="260">
        <v>1</v>
      </c>
      <c r="AS110" s="255" t="s">
        <v>125</v>
      </c>
      <c r="AT110" s="255">
        <v>2</v>
      </c>
      <c r="AU110" s="255">
        <v>2</v>
      </c>
      <c r="AV110" s="264" t="s">
        <v>126</v>
      </c>
    </row>
    <row r="111" spans="1:48" s="121" customFormat="1" ht="35.1" customHeight="1">
      <c r="A111" s="268" t="s">
        <v>233</v>
      </c>
      <c r="B111" s="263" t="s">
        <v>234</v>
      </c>
      <c r="C111" s="255">
        <f t="shared" si="1"/>
        <v>103</v>
      </c>
      <c r="D111" s="143" t="s">
        <v>105</v>
      </c>
      <c r="E111" s="143" t="s">
        <v>692</v>
      </c>
      <c r="F111" s="143"/>
      <c r="G111" s="143" t="s">
        <v>693</v>
      </c>
      <c r="H111" s="143" t="s">
        <v>692</v>
      </c>
      <c r="I111" s="143" t="s">
        <v>694</v>
      </c>
      <c r="J111" s="143" t="s">
        <v>107</v>
      </c>
      <c r="K111" s="143" t="s">
        <v>695</v>
      </c>
      <c r="L111" s="143" t="s">
        <v>194</v>
      </c>
      <c r="M111" s="143" t="s">
        <v>110</v>
      </c>
      <c r="N111" s="143" t="s">
        <v>111</v>
      </c>
      <c r="O111" s="143" t="s">
        <v>657</v>
      </c>
      <c r="P111" s="143" t="s">
        <v>233</v>
      </c>
      <c r="Q111" s="143" t="s">
        <v>171</v>
      </c>
      <c r="R111" s="143" t="s">
        <v>233</v>
      </c>
      <c r="S111" s="143" t="s">
        <v>181</v>
      </c>
      <c r="T111" s="143" t="s">
        <v>248</v>
      </c>
      <c r="U111" s="143" t="s">
        <v>196</v>
      </c>
      <c r="V111" s="143" t="s">
        <v>117</v>
      </c>
      <c r="W111" s="143" t="s">
        <v>118</v>
      </c>
      <c r="X111" s="143" t="s">
        <v>240</v>
      </c>
      <c r="Y111" s="143" t="s">
        <v>696</v>
      </c>
      <c r="Z111" s="143" t="s">
        <v>120</v>
      </c>
      <c r="AA111" s="143" t="s">
        <v>173</v>
      </c>
      <c r="AB111" s="256" t="s">
        <v>454</v>
      </c>
      <c r="AC111" s="257">
        <v>43903</v>
      </c>
      <c r="AD111" s="256" t="s">
        <v>183</v>
      </c>
      <c r="AE111" s="257" t="s">
        <v>118</v>
      </c>
      <c r="AF111" s="257" t="s">
        <v>111</v>
      </c>
      <c r="AG111" s="257"/>
      <c r="AH111" s="256" t="s">
        <v>176</v>
      </c>
      <c r="AI111" s="256" t="s">
        <v>111</v>
      </c>
      <c r="AJ111" s="256" t="s">
        <v>111</v>
      </c>
      <c r="AK111" s="256" t="s">
        <v>111</v>
      </c>
      <c r="AL111" s="256" t="s">
        <v>111</v>
      </c>
      <c r="AM111" s="256" t="s">
        <v>111</v>
      </c>
      <c r="AN111" s="256" t="s">
        <v>111</v>
      </c>
      <c r="AO111" s="258" t="s">
        <v>124</v>
      </c>
      <c r="AP111" s="259">
        <v>2</v>
      </c>
      <c r="AQ111" s="258" t="s">
        <v>149</v>
      </c>
      <c r="AR111" s="260">
        <v>3</v>
      </c>
      <c r="AS111" s="255" t="s">
        <v>137</v>
      </c>
      <c r="AT111" s="255">
        <v>1</v>
      </c>
      <c r="AU111" s="255">
        <v>2</v>
      </c>
      <c r="AV111" s="264" t="s">
        <v>126</v>
      </c>
    </row>
    <row r="112" spans="1:48" s="121" customFormat="1" ht="35.1" customHeight="1">
      <c r="A112" s="268" t="s">
        <v>233</v>
      </c>
      <c r="B112" s="263" t="s">
        <v>234</v>
      </c>
      <c r="C112" s="255">
        <f t="shared" si="1"/>
        <v>104</v>
      </c>
      <c r="D112" s="143" t="s">
        <v>105</v>
      </c>
      <c r="E112" s="143"/>
      <c r="F112" s="143" t="s">
        <v>697</v>
      </c>
      <c r="G112" s="143" t="s">
        <v>233</v>
      </c>
      <c r="H112" s="143" t="s">
        <v>697</v>
      </c>
      <c r="I112" s="143" t="e">
        <v>#N/A</v>
      </c>
      <c r="J112" s="143" t="s">
        <v>107</v>
      </c>
      <c r="K112" s="143" t="s">
        <v>698</v>
      </c>
      <c r="L112" s="143" t="s">
        <v>169</v>
      </c>
      <c r="M112" s="143" t="s">
        <v>110</v>
      </c>
      <c r="N112" s="143" t="s">
        <v>111</v>
      </c>
      <c r="O112" s="143" t="s">
        <v>657</v>
      </c>
      <c r="P112" s="143" t="s">
        <v>233</v>
      </c>
      <c r="Q112" s="143" t="s">
        <v>171</v>
      </c>
      <c r="R112" s="143" t="s">
        <v>233</v>
      </c>
      <c r="S112" s="143" t="s">
        <v>181</v>
      </c>
      <c r="T112" s="143" t="s">
        <v>699</v>
      </c>
      <c r="U112" s="143" t="s">
        <v>196</v>
      </c>
      <c r="V112" s="143" t="s">
        <v>117</v>
      </c>
      <c r="W112" s="143" t="s">
        <v>118</v>
      </c>
      <c r="X112" s="143" t="s">
        <v>173</v>
      </c>
      <c r="Y112" s="143" t="s">
        <v>700</v>
      </c>
      <c r="Z112" s="143" t="s">
        <v>144</v>
      </c>
      <c r="AA112" s="143" t="s">
        <v>700</v>
      </c>
      <c r="AB112" s="256" t="s">
        <v>226</v>
      </c>
      <c r="AC112" s="257" t="s">
        <v>701</v>
      </c>
      <c r="AD112" s="256">
        <v>44926</v>
      </c>
      <c r="AE112" s="257" t="s">
        <v>118</v>
      </c>
      <c r="AF112" s="257" t="s">
        <v>111</v>
      </c>
      <c r="AG112" s="257"/>
      <c r="AH112" s="256" t="s">
        <v>702</v>
      </c>
      <c r="AI112" s="256" t="s">
        <v>111</v>
      </c>
      <c r="AJ112" s="256" t="s">
        <v>111</v>
      </c>
      <c r="AK112" s="256" t="s">
        <v>111</v>
      </c>
      <c r="AL112" s="256" t="s">
        <v>111</v>
      </c>
      <c r="AM112" s="256" t="s">
        <v>111</v>
      </c>
      <c r="AN112" s="256" t="s">
        <v>111</v>
      </c>
      <c r="AO112" s="258" t="s">
        <v>124</v>
      </c>
      <c r="AP112" s="259">
        <v>2</v>
      </c>
      <c r="AQ112" s="258" t="s">
        <v>137</v>
      </c>
      <c r="AR112" s="260">
        <v>1</v>
      </c>
      <c r="AS112" s="255" t="s">
        <v>137</v>
      </c>
      <c r="AT112" s="255">
        <v>1</v>
      </c>
      <c r="AU112" s="255">
        <v>1</v>
      </c>
      <c r="AV112" s="264" t="s">
        <v>138</v>
      </c>
    </row>
    <row r="113" spans="1:48" s="121" customFormat="1" ht="35.1" customHeight="1">
      <c r="A113" s="268" t="s">
        <v>423</v>
      </c>
      <c r="B113" s="263" t="s">
        <v>424</v>
      </c>
      <c r="C113" s="255">
        <f t="shared" si="1"/>
        <v>105</v>
      </c>
      <c r="D113" s="143" t="s">
        <v>105</v>
      </c>
      <c r="E113" s="143" t="s">
        <v>159</v>
      </c>
      <c r="F113" s="143"/>
      <c r="G113" s="143" t="s">
        <v>703</v>
      </c>
      <c r="H113" s="143" t="s">
        <v>159</v>
      </c>
      <c r="I113" s="143" t="s">
        <v>704</v>
      </c>
      <c r="J113" s="143" t="s">
        <v>130</v>
      </c>
      <c r="K113" s="143" t="s">
        <v>705</v>
      </c>
      <c r="L113" s="143" t="s">
        <v>194</v>
      </c>
      <c r="M113" s="143" t="s">
        <v>110</v>
      </c>
      <c r="N113" s="143" t="s">
        <v>111</v>
      </c>
      <c r="O113" s="143" t="s">
        <v>706</v>
      </c>
      <c r="P113" s="143" t="s">
        <v>423</v>
      </c>
      <c r="Q113" s="143" t="s">
        <v>430</v>
      </c>
      <c r="R113" s="143" t="s">
        <v>423</v>
      </c>
      <c r="S113" s="143" t="s">
        <v>707</v>
      </c>
      <c r="T113" s="143" t="s">
        <v>432</v>
      </c>
      <c r="U113" s="143" t="s">
        <v>433</v>
      </c>
      <c r="V113" s="143" t="s">
        <v>117</v>
      </c>
      <c r="W113" s="143" t="s">
        <v>118</v>
      </c>
      <c r="X113" s="143" t="s">
        <v>708</v>
      </c>
      <c r="Y113" s="143" t="s">
        <v>143</v>
      </c>
      <c r="Z113" s="143" t="s">
        <v>120</v>
      </c>
      <c r="AA113" s="143" t="s">
        <v>111</v>
      </c>
      <c r="AB113" s="256" t="s">
        <v>121</v>
      </c>
      <c r="AC113" s="257">
        <v>40847</v>
      </c>
      <c r="AD113" s="256" t="s">
        <v>122</v>
      </c>
      <c r="AE113" s="257" t="s">
        <v>709</v>
      </c>
      <c r="AF113" s="257" t="s">
        <v>147</v>
      </c>
      <c r="AG113" s="257" t="s">
        <v>286</v>
      </c>
      <c r="AH113" s="256" t="s">
        <v>123</v>
      </c>
      <c r="AI113" s="256" t="s">
        <v>111</v>
      </c>
      <c r="AJ113" s="256" t="s">
        <v>111</v>
      </c>
      <c r="AK113" s="256" t="s">
        <v>111</v>
      </c>
      <c r="AL113" s="256" t="s">
        <v>111</v>
      </c>
      <c r="AM113" s="256" t="s">
        <v>111</v>
      </c>
      <c r="AN113" s="256" t="s">
        <v>111</v>
      </c>
      <c r="AO113" s="258" t="s">
        <v>124</v>
      </c>
      <c r="AP113" s="259">
        <v>2</v>
      </c>
      <c r="AQ113" s="258" t="s">
        <v>149</v>
      </c>
      <c r="AR113" s="260">
        <v>3</v>
      </c>
      <c r="AS113" s="255" t="s">
        <v>137</v>
      </c>
      <c r="AT113" s="255">
        <v>1</v>
      </c>
      <c r="AU113" s="255">
        <v>2</v>
      </c>
      <c r="AV113" s="264" t="s">
        <v>126</v>
      </c>
    </row>
    <row r="114" spans="1:48" s="121" customFormat="1" ht="35.1" customHeight="1">
      <c r="A114" s="268" t="s">
        <v>423</v>
      </c>
      <c r="B114" s="263" t="s">
        <v>424</v>
      </c>
      <c r="C114" s="255">
        <f t="shared" si="1"/>
        <v>106</v>
      </c>
      <c r="D114" s="143" t="s">
        <v>105</v>
      </c>
      <c r="E114" s="143" t="s">
        <v>710</v>
      </c>
      <c r="F114" s="143"/>
      <c r="G114" s="143" t="s">
        <v>711</v>
      </c>
      <c r="H114" s="143" t="s">
        <v>710</v>
      </c>
      <c r="I114" s="143" t="s">
        <v>712</v>
      </c>
      <c r="J114" s="143" t="s">
        <v>130</v>
      </c>
      <c r="K114" s="143" t="s">
        <v>713</v>
      </c>
      <c r="L114" s="143" t="s">
        <v>194</v>
      </c>
      <c r="M114" s="143" t="s">
        <v>110</v>
      </c>
      <c r="N114" s="143" t="s">
        <v>111</v>
      </c>
      <c r="O114" s="143" t="s">
        <v>706</v>
      </c>
      <c r="P114" s="143" t="s">
        <v>423</v>
      </c>
      <c r="Q114" s="143" t="s">
        <v>430</v>
      </c>
      <c r="R114" s="143" t="s">
        <v>423</v>
      </c>
      <c r="S114" s="143" t="s">
        <v>258</v>
      </c>
      <c r="T114" s="143" t="s">
        <v>432</v>
      </c>
      <c r="U114" s="143" t="s">
        <v>433</v>
      </c>
      <c r="V114" s="143" t="s">
        <v>117</v>
      </c>
      <c r="W114" s="143" t="s">
        <v>118</v>
      </c>
      <c r="X114" s="143" t="s">
        <v>708</v>
      </c>
      <c r="Y114" s="143" t="s">
        <v>714</v>
      </c>
      <c r="Z114" s="143" t="s">
        <v>120</v>
      </c>
      <c r="AA114" s="143" t="s">
        <v>111</v>
      </c>
      <c r="AB114" s="256" t="s">
        <v>136</v>
      </c>
      <c r="AC114" s="257">
        <v>43101</v>
      </c>
      <c r="AD114" s="256" t="s">
        <v>122</v>
      </c>
      <c r="AE114" s="257" t="s">
        <v>446</v>
      </c>
      <c r="AF114" s="257" t="s">
        <v>111</v>
      </c>
      <c r="AG114" s="257"/>
      <c r="AH114" s="256" t="s">
        <v>123</v>
      </c>
      <c r="AI114" s="256" t="s">
        <v>111</v>
      </c>
      <c r="AJ114" s="256" t="s">
        <v>111</v>
      </c>
      <c r="AK114" s="256" t="s">
        <v>111</v>
      </c>
      <c r="AL114" s="256" t="s">
        <v>111</v>
      </c>
      <c r="AM114" s="256" t="s">
        <v>111</v>
      </c>
      <c r="AN114" s="256" t="s">
        <v>111</v>
      </c>
      <c r="AO114" s="258" t="s">
        <v>124</v>
      </c>
      <c r="AP114" s="259">
        <v>2</v>
      </c>
      <c r="AQ114" s="258" t="s">
        <v>125</v>
      </c>
      <c r="AR114" s="260">
        <v>2</v>
      </c>
      <c r="AS114" s="255" t="s">
        <v>137</v>
      </c>
      <c r="AT114" s="255">
        <v>1</v>
      </c>
      <c r="AU114" s="255">
        <v>2</v>
      </c>
      <c r="AV114" s="264" t="s">
        <v>126</v>
      </c>
    </row>
    <row r="115" spans="1:48" s="121" customFormat="1" ht="35.1" customHeight="1">
      <c r="A115" s="268" t="s">
        <v>423</v>
      </c>
      <c r="B115" s="263" t="s">
        <v>424</v>
      </c>
      <c r="C115" s="255">
        <f t="shared" si="1"/>
        <v>107</v>
      </c>
      <c r="D115" s="143" t="s">
        <v>105</v>
      </c>
      <c r="E115" s="143" t="s">
        <v>715</v>
      </c>
      <c r="F115" s="143"/>
      <c r="G115" s="143" t="s">
        <v>716</v>
      </c>
      <c r="H115" s="143" t="s">
        <v>715</v>
      </c>
      <c r="I115" s="143" t="s">
        <v>717</v>
      </c>
      <c r="J115" s="143" t="s">
        <v>107</v>
      </c>
      <c r="K115" s="143" t="s">
        <v>718</v>
      </c>
      <c r="L115" s="143" t="s">
        <v>169</v>
      </c>
      <c r="M115" s="143" t="s">
        <v>110</v>
      </c>
      <c r="N115" s="143" t="s">
        <v>111</v>
      </c>
      <c r="O115" s="143" t="s">
        <v>706</v>
      </c>
      <c r="P115" s="143" t="s">
        <v>423</v>
      </c>
      <c r="Q115" s="143" t="s">
        <v>430</v>
      </c>
      <c r="R115" s="143" t="s">
        <v>423</v>
      </c>
      <c r="S115" s="143" t="s">
        <v>258</v>
      </c>
      <c r="T115" s="143" t="s">
        <v>432</v>
      </c>
      <c r="U115" s="143" t="s">
        <v>433</v>
      </c>
      <c r="V115" s="143" t="s">
        <v>117</v>
      </c>
      <c r="W115" s="143" t="s">
        <v>118</v>
      </c>
      <c r="X115" s="143" t="s">
        <v>173</v>
      </c>
      <c r="Y115" s="143" t="s">
        <v>719</v>
      </c>
      <c r="Z115" s="143" t="s">
        <v>144</v>
      </c>
      <c r="AA115" s="143" t="s">
        <v>719</v>
      </c>
      <c r="AB115" s="256" t="s">
        <v>219</v>
      </c>
      <c r="AC115" s="257">
        <v>43101</v>
      </c>
      <c r="AD115" s="256">
        <v>44926</v>
      </c>
      <c r="AE115" s="257" t="s">
        <v>446</v>
      </c>
      <c r="AF115" s="257" t="s">
        <v>111</v>
      </c>
      <c r="AG115" s="257"/>
      <c r="AH115" s="256" t="s">
        <v>123</v>
      </c>
      <c r="AI115" s="256" t="s">
        <v>111</v>
      </c>
      <c r="AJ115" s="256" t="s">
        <v>111</v>
      </c>
      <c r="AK115" s="256" t="s">
        <v>111</v>
      </c>
      <c r="AL115" s="256" t="s">
        <v>111</v>
      </c>
      <c r="AM115" s="256" t="s">
        <v>111</v>
      </c>
      <c r="AN115" s="256" t="s">
        <v>111</v>
      </c>
      <c r="AO115" s="258" t="s">
        <v>124</v>
      </c>
      <c r="AP115" s="259">
        <v>2</v>
      </c>
      <c r="AQ115" s="258" t="s">
        <v>149</v>
      </c>
      <c r="AR115" s="260">
        <v>3</v>
      </c>
      <c r="AS115" s="255" t="s">
        <v>137</v>
      </c>
      <c r="AT115" s="255">
        <v>1</v>
      </c>
      <c r="AU115" s="255">
        <v>2</v>
      </c>
      <c r="AV115" s="264" t="s">
        <v>126</v>
      </c>
    </row>
    <row r="116" spans="1:48" s="121" customFormat="1" ht="35.1" customHeight="1">
      <c r="A116" s="268" t="s">
        <v>423</v>
      </c>
      <c r="B116" s="263" t="s">
        <v>424</v>
      </c>
      <c r="C116" s="255">
        <f t="shared" si="1"/>
        <v>108</v>
      </c>
      <c r="D116" s="143" t="s">
        <v>105</v>
      </c>
      <c r="E116" s="143" t="s">
        <v>127</v>
      </c>
      <c r="F116" s="143"/>
      <c r="G116" s="143" t="s">
        <v>720</v>
      </c>
      <c r="H116" s="143" t="s">
        <v>127</v>
      </c>
      <c r="I116" s="143" t="s">
        <v>721</v>
      </c>
      <c r="J116" s="143" t="s">
        <v>107</v>
      </c>
      <c r="K116" s="143" t="s">
        <v>722</v>
      </c>
      <c r="L116" s="143" t="s">
        <v>169</v>
      </c>
      <c r="M116" s="143" t="s">
        <v>110</v>
      </c>
      <c r="N116" s="143" t="s">
        <v>111</v>
      </c>
      <c r="O116" s="143" t="s">
        <v>706</v>
      </c>
      <c r="P116" s="143" t="s">
        <v>423</v>
      </c>
      <c r="Q116" s="143" t="s">
        <v>430</v>
      </c>
      <c r="R116" s="143" t="s">
        <v>423</v>
      </c>
      <c r="S116" s="143" t="s">
        <v>258</v>
      </c>
      <c r="T116" s="143" t="s">
        <v>432</v>
      </c>
      <c r="U116" s="143" t="s">
        <v>433</v>
      </c>
      <c r="V116" s="143" t="s">
        <v>117</v>
      </c>
      <c r="W116" s="143" t="s">
        <v>118</v>
      </c>
      <c r="X116" s="143" t="s">
        <v>173</v>
      </c>
      <c r="Y116" s="143" t="s">
        <v>719</v>
      </c>
      <c r="Z116" s="143" t="s">
        <v>144</v>
      </c>
      <c r="AA116" s="143" t="s">
        <v>719</v>
      </c>
      <c r="AB116" s="256" t="s">
        <v>395</v>
      </c>
      <c r="AC116" s="257">
        <v>43101</v>
      </c>
      <c r="AD116" s="256">
        <v>44196</v>
      </c>
      <c r="AE116" s="257" t="s">
        <v>446</v>
      </c>
      <c r="AF116" s="257" t="s">
        <v>111</v>
      </c>
      <c r="AG116" s="257"/>
      <c r="AH116" s="256" t="s">
        <v>123</v>
      </c>
      <c r="AI116" s="256" t="s">
        <v>111</v>
      </c>
      <c r="AJ116" s="256" t="s">
        <v>111</v>
      </c>
      <c r="AK116" s="256" t="s">
        <v>111</v>
      </c>
      <c r="AL116" s="256" t="s">
        <v>111</v>
      </c>
      <c r="AM116" s="256" t="s">
        <v>111</v>
      </c>
      <c r="AN116" s="256" t="s">
        <v>111</v>
      </c>
      <c r="AO116" s="258" t="s">
        <v>124</v>
      </c>
      <c r="AP116" s="259">
        <v>2</v>
      </c>
      <c r="AQ116" s="258" t="s">
        <v>149</v>
      </c>
      <c r="AR116" s="260">
        <v>3</v>
      </c>
      <c r="AS116" s="255" t="s">
        <v>137</v>
      </c>
      <c r="AT116" s="255">
        <v>1</v>
      </c>
      <c r="AU116" s="255">
        <v>2</v>
      </c>
      <c r="AV116" s="264" t="s">
        <v>126</v>
      </c>
    </row>
    <row r="117" spans="1:48" s="121" customFormat="1" ht="35.1" customHeight="1">
      <c r="A117" s="268" t="s">
        <v>723</v>
      </c>
      <c r="B117" s="263" t="s">
        <v>724</v>
      </c>
      <c r="C117" s="255">
        <f t="shared" si="1"/>
        <v>109</v>
      </c>
      <c r="D117" s="143" t="s">
        <v>105</v>
      </c>
      <c r="E117" s="143"/>
      <c r="F117" s="143" t="s">
        <v>725</v>
      </c>
      <c r="G117" s="143" t="s">
        <v>723</v>
      </c>
      <c r="H117" s="143" t="s">
        <v>725</v>
      </c>
      <c r="I117" s="143" t="e">
        <v>#N/A</v>
      </c>
      <c r="J117" s="143" t="s">
        <v>130</v>
      </c>
      <c r="K117" s="143" t="s">
        <v>725</v>
      </c>
      <c r="L117" s="143" t="s">
        <v>194</v>
      </c>
      <c r="M117" s="143" t="s">
        <v>110</v>
      </c>
      <c r="N117" s="143" t="s">
        <v>641</v>
      </c>
      <c r="O117" s="143" t="s">
        <v>726</v>
      </c>
      <c r="P117" s="143" t="s">
        <v>723</v>
      </c>
      <c r="Q117" s="143" t="s">
        <v>727</v>
      </c>
      <c r="R117" s="143" t="s">
        <v>723</v>
      </c>
      <c r="S117" s="143"/>
      <c r="T117" s="143" t="s">
        <v>728</v>
      </c>
      <c r="U117" s="143" t="s">
        <v>116</v>
      </c>
      <c r="V117" s="143" t="s">
        <v>117</v>
      </c>
      <c r="W117" s="143" t="s">
        <v>118</v>
      </c>
      <c r="X117" s="143" t="s">
        <v>729</v>
      </c>
      <c r="Y117" s="143" t="s">
        <v>730</v>
      </c>
      <c r="Z117" s="143" t="s">
        <v>120</v>
      </c>
      <c r="AA117" s="143" t="s">
        <v>111</v>
      </c>
      <c r="AB117" s="256" t="s">
        <v>136</v>
      </c>
      <c r="AC117" s="257" t="s">
        <v>601</v>
      </c>
      <c r="AD117" s="256" t="s">
        <v>122</v>
      </c>
      <c r="AE117" s="257" t="s">
        <v>118</v>
      </c>
      <c r="AF117" s="257" t="s">
        <v>111</v>
      </c>
      <c r="AG117" s="257"/>
      <c r="AH117" s="256" t="s">
        <v>123</v>
      </c>
      <c r="AI117" s="256" t="s">
        <v>111</v>
      </c>
      <c r="AJ117" s="256" t="s">
        <v>111</v>
      </c>
      <c r="AK117" s="256" t="s">
        <v>111</v>
      </c>
      <c r="AL117" s="256" t="s">
        <v>111</v>
      </c>
      <c r="AM117" s="256" t="s">
        <v>111</v>
      </c>
      <c r="AN117" s="256" t="s">
        <v>111</v>
      </c>
      <c r="AO117" s="258" t="s">
        <v>124</v>
      </c>
      <c r="AP117" s="259">
        <v>2</v>
      </c>
      <c r="AQ117" s="258" t="s">
        <v>149</v>
      </c>
      <c r="AR117" s="260">
        <v>3</v>
      </c>
      <c r="AS117" s="255" t="s">
        <v>125</v>
      </c>
      <c r="AT117" s="255">
        <v>2</v>
      </c>
      <c r="AU117" s="255">
        <v>2</v>
      </c>
      <c r="AV117" s="264" t="s">
        <v>126</v>
      </c>
    </row>
    <row r="118" spans="1:48" s="121" customFormat="1" ht="35.1" customHeight="1">
      <c r="A118" s="268" t="s">
        <v>723</v>
      </c>
      <c r="B118" s="263" t="s">
        <v>724</v>
      </c>
      <c r="C118" s="255">
        <f t="shared" si="1"/>
        <v>110</v>
      </c>
      <c r="D118" s="143" t="s">
        <v>105</v>
      </c>
      <c r="E118" s="143"/>
      <c r="F118" s="143" t="s">
        <v>731</v>
      </c>
      <c r="G118" s="143" t="s">
        <v>723</v>
      </c>
      <c r="H118" s="143" t="s">
        <v>731</v>
      </c>
      <c r="I118" s="143" t="e">
        <v>#N/A</v>
      </c>
      <c r="J118" s="143" t="s">
        <v>130</v>
      </c>
      <c r="K118" s="143" t="s">
        <v>732</v>
      </c>
      <c r="L118" s="143" t="s">
        <v>194</v>
      </c>
      <c r="M118" s="143" t="s">
        <v>110</v>
      </c>
      <c r="N118" s="143" t="s">
        <v>111</v>
      </c>
      <c r="O118" s="143" t="s">
        <v>726</v>
      </c>
      <c r="P118" s="143" t="s">
        <v>723</v>
      </c>
      <c r="Q118" s="143" t="s">
        <v>727</v>
      </c>
      <c r="R118" s="143" t="s">
        <v>723</v>
      </c>
      <c r="S118" s="143"/>
      <c r="T118" s="143" t="s">
        <v>728</v>
      </c>
      <c r="U118" s="143" t="s">
        <v>116</v>
      </c>
      <c r="V118" s="143" t="s">
        <v>117</v>
      </c>
      <c r="W118" s="143" t="s">
        <v>118</v>
      </c>
      <c r="X118" s="143" t="s">
        <v>729</v>
      </c>
      <c r="Y118" s="143" t="s">
        <v>733</v>
      </c>
      <c r="Z118" s="143" t="s">
        <v>120</v>
      </c>
      <c r="AA118" s="143" t="s">
        <v>111</v>
      </c>
      <c r="AB118" s="256" t="s">
        <v>152</v>
      </c>
      <c r="AC118" s="257" t="s">
        <v>601</v>
      </c>
      <c r="AD118" s="256" t="s">
        <v>122</v>
      </c>
      <c r="AE118" s="257" t="s">
        <v>146</v>
      </c>
      <c r="AF118" s="257" t="s">
        <v>147</v>
      </c>
      <c r="AG118" s="257" t="s">
        <v>243</v>
      </c>
      <c r="AH118" s="256" t="s">
        <v>123</v>
      </c>
      <c r="AI118" s="256" t="s">
        <v>111</v>
      </c>
      <c r="AJ118" s="256" t="s">
        <v>111</v>
      </c>
      <c r="AK118" s="256" t="s">
        <v>111</v>
      </c>
      <c r="AL118" s="256" t="s">
        <v>111</v>
      </c>
      <c r="AM118" s="256" t="s">
        <v>111</v>
      </c>
      <c r="AN118" s="256" t="s">
        <v>111</v>
      </c>
      <c r="AO118" s="258" t="s">
        <v>124</v>
      </c>
      <c r="AP118" s="259">
        <v>2</v>
      </c>
      <c r="AQ118" s="258" t="s">
        <v>149</v>
      </c>
      <c r="AR118" s="260">
        <v>3</v>
      </c>
      <c r="AS118" s="255" t="s">
        <v>125</v>
      </c>
      <c r="AT118" s="255">
        <v>2</v>
      </c>
      <c r="AU118" s="255">
        <v>2</v>
      </c>
      <c r="AV118" s="264" t="s">
        <v>126</v>
      </c>
    </row>
    <row r="119" spans="1:48" s="121" customFormat="1" ht="35.1" customHeight="1">
      <c r="A119" s="268" t="s">
        <v>723</v>
      </c>
      <c r="B119" s="263" t="s">
        <v>724</v>
      </c>
      <c r="C119" s="255">
        <f t="shared" si="1"/>
        <v>111</v>
      </c>
      <c r="D119" s="143" t="s">
        <v>105</v>
      </c>
      <c r="E119" s="143"/>
      <c r="F119" s="143" t="s">
        <v>734</v>
      </c>
      <c r="G119" s="143" t="s">
        <v>723</v>
      </c>
      <c r="H119" s="143" t="s">
        <v>734</v>
      </c>
      <c r="I119" s="143" t="e">
        <v>#N/A</v>
      </c>
      <c r="J119" s="143" t="s">
        <v>107</v>
      </c>
      <c r="K119" s="143" t="s">
        <v>735</v>
      </c>
      <c r="L119" s="143" t="s">
        <v>109</v>
      </c>
      <c r="M119" s="143" t="s">
        <v>110</v>
      </c>
      <c r="N119" s="143" t="s">
        <v>641</v>
      </c>
      <c r="O119" s="143" t="s">
        <v>726</v>
      </c>
      <c r="P119" s="143" t="s">
        <v>723</v>
      </c>
      <c r="Q119" s="143" t="s">
        <v>727</v>
      </c>
      <c r="R119" s="143" t="s">
        <v>723</v>
      </c>
      <c r="S119" s="143"/>
      <c r="T119" s="143" t="s">
        <v>728</v>
      </c>
      <c r="U119" s="143" t="s">
        <v>116</v>
      </c>
      <c r="V119" s="143" t="s">
        <v>117</v>
      </c>
      <c r="W119" s="143" t="s">
        <v>118</v>
      </c>
      <c r="X119" s="143" t="s">
        <v>173</v>
      </c>
      <c r="Y119" s="143" t="s">
        <v>733</v>
      </c>
      <c r="Z119" s="143" t="s">
        <v>120</v>
      </c>
      <c r="AA119" s="143" t="s">
        <v>111</v>
      </c>
      <c r="AB119" s="256" t="s">
        <v>136</v>
      </c>
      <c r="AC119" s="257" t="s">
        <v>601</v>
      </c>
      <c r="AD119" s="256" t="s">
        <v>122</v>
      </c>
      <c r="AE119" s="257" t="s">
        <v>118</v>
      </c>
      <c r="AF119" s="257" t="s">
        <v>111</v>
      </c>
      <c r="AG119" s="257"/>
      <c r="AH119" s="256" t="s">
        <v>123</v>
      </c>
      <c r="AI119" s="256" t="s">
        <v>111</v>
      </c>
      <c r="AJ119" s="256" t="s">
        <v>111</v>
      </c>
      <c r="AK119" s="256" t="s">
        <v>111</v>
      </c>
      <c r="AL119" s="256" t="s">
        <v>111</v>
      </c>
      <c r="AM119" s="256" t="s">
        <v>111</v>
      </c>
      <c r="AN119" s="256" t="s">
        <v>111</v>
      </c>
      <c r="AO119" s="258" t="s">
        <v>124</v>
      </c>
      <c r="AP119" s="259">
        <v>2</v>
      </c>
      <c r="AQ119" s="258" t="s">
        <v>149</v>
      </c>
      <c r="AR119" s="260">
        <v>3</v>
      </c>
      <c r="AS119" s="255" t="s">
        <v>125</v>
      </c>
      <c r="AT119" s="255">
        <v>2</v>
      </c>
      <c r="AU119" s="255">
        <v>2</v>
      </c>
      <c r="AV119" s="264" t="s">
        <v>126</v>
      </c>
    </row>
    <row r="120" spans="1:48" s="121" customFormat="1" ht="35.1" customHeight="1">
      <c r="A120" s="268" t="s">
        <v>723</v>
      </c>
      <c r="B120" s="263" t="s">
        <v>724</v>
      </c>
      <c r="C120" s="255">
        <f t="shared" si="1"/>
        <v>112</v>
      </c>
      <c r="D120" s="143" t="s">
        <v>105</v>
      </c>
      <c r="E120" s="143"/>
      <c r="F120" s="143" t="s">
        <v>736</v>
      </c>
      <c r="G120" s="143" t="s">
        <v>723</v>
      </c>
      <c r="H120" s="143" t="s">
        <v>736</v>
      </c>
      <c r="I120" s="143" t="e">
        <v>#N/A</v>
      </c>
      <c r="J120" s="143" t="s">
        <v>130</v>
      </c>
      <c r="K120" s="143" t="s">
        <v>737</v>
      </c>
      <c r="L120" s="143" t="s">
        <v>169</v>
      </c>
      <c r="M120" s="143" t="s">
        <v>110</v>
      </c>
      <c r="N120" s="143" t="s">
        <v>111</v>
      </c>
      <c r="O120" s="143" t="s">
        <v>726</v>
      </c>
      <c r="P120" s="143" t="s">
        <v>723</v>
      </c>
      <c r="Q120" s="143" t="s">
        <v>727</v>
      </c>
      <c r="R120" s="143" t="s">
        <v>723</v>
      </c>
      <c r="S120" s="143"/>
      <c r="T120" s="143" t="s">
        <v>728</v>
      </c>
      <c r="U120" s="143" t="s">
        <v>116</v>
      </c>
      <c r="V120" s="143" t="s">
        <v>117</v>
      </c>
      <c r="W120" s="143" t="s">
        <v>118</v>
      </c>
      <c r="X120" s="143" t="s">
        <v>729</v>
      </c>
      <c r="Y120" s="143" t="s">
        <v>733</v>
      </c>
      <c r="Z120" s="143" t="s">
        <v>120</v>
      </c>
      <c r="AA120" s="143" t="s">
        <v>111</v>
      </c>
      <c r="AB120" s="256" t="s">
        <v>152</v>
      </c>
      <c r="AC120" s="257" t="s">
        <v>601</v>
      </c>
      <c r="AD120" s="256" t="s">
        <v>122</v>
      </c>
      <c r="AE120" s="257" t="s">
        <v>146</v>
      </c>
      <c r="AF120" s="257" t="s">
        <v>147</v>
      </c>
      <c r="AG120" s="257" t="s">
        <v>243</v>
      </c>
      <c r="AH120" s="256" t="s">
        <v>123</v>
      </c>
      <c r="AI120" s="256" t="s">
        <v>111</v>
      </c>
      <c r="AJ120" s="256" t="s">
        <v>111</v>
      </c>
      <c r="AK120" s="256" t="s">
        <v>111</v>
      </c>
      <c r="AL120" s="256" t="s">
        <v>111</v>
      </c>
      <c r="AM120" s="256" t="s">
        <v>111</v>
      </c>
      <c r="AN120" s="256" t="s">
        <v>111</v>
      </c>
      <c r="AO120" s="258" t="s">
        <v>124</v>
      </c>
      <c r="AP120" s="259">
        <v>2</v>
      </c>
      <c r="AQ120" s="258" t="s">
        <v>149</v>
      </c>
      <c r="AR120" s="260">
        <v>3</v>
      </c>
      <c r="AS120" s="255" t="s">
        <v>125</v>
      </c>
      <c r="AT120" s="255">
        <v>2</v>
      </c>
      <c r="AU120" s="255">
        <v>2</v>
      </c>
      <c r="AV120" s="264" t="s">
        <v>126</v>
      </c>
    </row>
    <row r="121" spans="1:48" s="121" customFormat="1" ht="35.1" customHeight="1">
      <c r="A121" s="268" t="s">
        <v>738</v>
      </c>
      <c r="B121" s="263" t="s">
        <v>739</v>
      </c>
      <c r="C121" s="255">
        <f t="shared" si="1"/>
        <v>113</v>
      </c>
      <c r="D121" s="143" t="s">
        <v>105</v>
      </c>
      <c r="E121" s="143"/>
      <c r="F121" s="143" t="s">
        <v>740</v>
      </c>
      <c r="G121" s="143" t="s">
        <v>738</v>
      </c>
      <c r="H121" s="143" t="s">
        <v>740</v>
      </c>
      <c r="I121" s="143" t="e">
        <v>#N/A</v>
      </c>
      <c r="J121" s="143" t="s">
        <v>107</v>
      </c>
      <c r="K121" s="143" t="s">
        <v>741</v>
      </c>
      <c r="L121" s="143" t="s">
        <v>194</v>
      </c>
      <c r="M121" s="143" t="s">
        <v>110</v>
      </c>
      <c r="N121" s="143" t="s">
        <v>111</v>
      </c>
      <c r="O121" s="143" t="s">
        <v>726</v>
      </c>
      <c r="P121" s="143" t="s">
        <v>738</v>
      </c>
      <c r="Q121" s="143" t="s">
        <v>727</v>
      </c>
      <c r="R121" s="143" t="s">
        <v>742</v>
      </c>
      <c r="S121" s="143" t="s">
        <v>258</v>
      </c>
      <c r="T121" s="143" t="s">
        <v>743</v>
      </c>
      <c r="U121" s="143" t="s">
        <v>196</v>
      </c>
      <c r="V121" s="143" t="s">
        <v>117</v>
      </c>
      <c r="W121" s="143" t="s">
        <v>118</v>
      </c>
      <c r="X121" s="143" t="s">
        <v>173</v>
      </c>
      <c r="Y121" s="143" t="s">
        <v>707</v>
      </c>
      <c r="Z121" s="143" t="s">
        <v>120</v>
      </c>
      <c r="AA121" s="143" t="s">
        <v>111</v>
      </c>
      <c r="AB121" s="256" t="s">
        <v>152</v>
      </c>
      <c r="AC121" s="257">
        <v>41927</v>
      </c>
      <c r="AD121" s="256" t="s">
        <v>122</v>
      </c>
      <c r="AE121" s="257" t="s">
        <v>146</v>
      </c>
      <c r="AF121" s="257" t="s">
        <v>147</v>
      </c>
      <c r="AG121" s="257" t="s">
        <v>243</v>
      </c>
      <c r="AH121" s="256" t="s">
        <v>153</v>
      </c>
      <c r="AI121" s="256" t="s">
        <v>744</v>
      </c>
      <c r="AJ121" s="256" t="s">
        <v>745</v>
      </c>
      <c r="AK121" s="256" t="s">
        <v>746</v>
      </c>
      <c r="AL121" s="256" t="s">
        <v>342</v>
      </c>
      <c r="AM121" s="256" t="s">
        <v>497</v>
      </c>
      <c r="AN121" s="256" t="s">
        <v>747</v>
      </c>
      <c r="AO121" s="258" t="s">
        <v>158</v>
      </c>
      <c r="AP121" s="259">
        <v>3</v>
      </c>
      <c r="AQ121" s="258" t="s">
        <v>125</v>
      </c>
      <c r="AR121" s="260">
        <v>2</v>
      </c>
      <c r="AS121" s="255" t="s">
        <v>137</v>
      </c>
      <c r="AT121" s="255">
        <v>1</v>
      </c>
      <c r="AU121" s="255">
        <v>2</v>
      </c>
      <c r="AV121" s="264" t="s">
        <v>126</v>
      </c>
    </row>
    <row r="122" spans="1:48" s="121" customFormat="1" ht="35.1" customHeight="1">
      <c r="A122" s="268" t="s">
        <v>742</v>
      </c>
      <c r="B122" s="263" t="s">
        <v>748</v>
      </c>
      <c r="C122" s="255">
        <f t="shared" si="1"/>
        <v>114</v>
      </c>
      <c r="D122" s="143" t="s">
        <v>105</v>
      </c>
      <c r="E122" s="143"/>
      <c r="F122" s="143" t="s">
        <v>749</v>
      </c>
      <c r="G122" s="143" t="s">
        <v>742</v>
      </c>
      <c r="H122" s="143" t="s">
        <v>749</v>
      </c>
      <c r="I122" s="143" t="e">
        <v>#N/A</v>
      </c>
      <c r="J122" s="143" t="s">
        <v>107</v>
      </c>
      <c r="K122" s="143" t="s">
        <v>750</v>
      </c>
      <c r="L122" s="143" t="s">
        <v>194</v>
      </c>
      <c r="M122" s="143" t="s">
        <v>110</v>
      </c>
      <c r="N122" s="143" t="s">
        <v>111</v>
      </c>
      <c r="O122" s="143" t="s">
        <v>726</v>
      </c>
      <c r="P122" s="143" t="s">
        <v>738</v>
      </c>
      <c r="Q122" s="143" t="s">
        <v>727</v>
      </c>
      <c r="R122" s="143" t="s">
        <v>644</v>
      </c>
      <c r="S122" s="143" t="s">
        <v>751</v>
      </c>
      <c r="T122" s="143" t="s">
        <v>752</v>
      </c>
      <c r="U122" s="143" t="s">
        <v>645</v>
      </c>
      <c r="V122" s="143" t="s">
        <v>117</v>
      </c>
      <c r="W122" s="143" t="s">
        <v>118</v>
      </c>
      <c r="X122" s="143" t="s">
        <v>173</v>
      </c>
      <c r="Y122" s="143" t="s">
        <v>753</v>
      </c>
      <c r="Z122" s="143" t="s">
        <v>144</v>
      </c>
      <c r="AA122" s="143" t="s">
        <v>753</v>
      </c>
      <c r="AB122" s="256" t="s">
        <v>754</v>
      </c>
      <c r="AC122" s="257">
        <v>37662</v>
      </c>
      <c r="AD122" s="256" t="s">
        <v>755</v>
      </c>
      <c r="AE122" s="257" t="s">
        <v>146</v>
      </c>
      <c r="AF122" s="257" t="s">
        <v>147</v>
      </c>
      <c r="AG122" s="257" t="s">
        <v>243</v>
      </c>
      <c r="AH122" s="256" t="s">
        <v>123</v>
      </c>
      <c r="AI122" s="256" t="s">
        <v>111</v>
      </c>
      <c r="AJ122" s="256" t="s">
        <v>111</v>
      </c>
      <c r="AK122" s="256" t="s">
        <v>111</v>
      </c>
      <c r="AL122" s="256" t="s">
        <v>111</v>
      </c>
      <c r="AM122" s="256" t="s">
        <v>111</v>
      </c>
      <c r="AN122" s="256" t="s">
        <v>111</v>
      </c>
      <c r="AO122" s="258" t="s">
        <v>124</v>
      </c>
      <c r="AP122" s="259">
        <v>2</v>
      </c>
      <c r="AQ122" s="258" t="s">
        <v>125</v>
      </c>
      <c r="AR122" s="260">
        <v>2</v>
      </c>
      <c r="AS122" s="255" t="s">
        <v>125</v>
      </c>
      <c r="AT122" s="255">
        <v>2</v>
      </c>
      <c r="AU122" s="255">
        <v>2</v>
      </c>
      <c r="AV122" s="264" t="s">
        <v>126</v>
      </c>
    </row>
    <row r="123" spans="1:48" s="121" customFormat="1" ht="35.1" customHeight="1">
      <c r="A123" s="268" t="s">
        <v>742</v>
      </c>
      <c r="B123" s="263" t="s">
        <v>748</v>
      </c>
      <c r="C123" s="255">
        <f t="shared" si="1"/>
        <v>115</v>
      </c>
      <c r="D123" s="143" t="s">
        <v>105</v>
      </c>
      <c r="E123" s="143"/>
      <c r="F123" s="143" t="s">
        <v>756</v>
      </c>
      <c r="G123" s="143" t="s">
        <v>742</v>
      </c>
      <c r="H123" s="143" t="s">
        <v>756</v>
      </c>
      <c r="I123" s="143" t="e">
        <v>#N/A</v>
      </c>
      <c r="J123" s="143" t="s">
        <v>107</v>
      </c>
      <c r="K123" s="143" t="s">
        <v>757</v>
      </c>
      <c r="L123" s="143" t="s">
        <v>194</v>
      </c>
      <c r="M123" s="143" t="s">
        <v>110</v>
      </c>
      <c r="N123" s="143" t="s">
        <v>111</v>
      </c>
      <c r="O123" s="143" t="s">
        <v>726</v>
      </c>
      <c r="P123" s="143" t="s">
        <v>738</v>
      </c>
      <c r="Q123" s="143" t="s">
        <v>727</v>
      </c>
      <c r="R123" s="143" t="s">
        <v>644</v>
      </c>
      <c r="S123" s="143" t="s">
        <v>751</v>
      </c>
      <c r="T123" s="143" t="s">
        <v>752</v>
      </c>
      <c r="U123" s="143" t="s">
        <v>645</v>
      </c>
      <c r="V123" s="143" t="s">
        <v>117</v>
      </c>
      <c r="W123" s="143" t="s">
        <v>118</v>
      </c>
      <c r="X123" s="143" t="s">
        <v>173</v>
      </c>
      <c r="Y123" s="143" t="s">
        <v>753</v>
      </c>
      <c r="Z123" s="143" t="s">
        <v>144</v>
      </c>
      <c r="AA123" s="143" t="s">
        <v>753</v>
      </c>
      <c r="AB123" s="256" t="s">
        <v>754</v>
      </c>
      <c r="AC123" s="257">
        <v>43013</v>
      </c>
      <c r="AD123" s="256" t="s">
        <v>755</v>
      </c>
      <c r="AE123" s="257" t="s">
        <v>146</v>
      </c>
      <c r="AF123" s="257" t="s">
        <v>147</v>
      </c>
      <c r="AG123" s="257" t="s">
        <v>243</v>
      </c>
      <c r="AH123" s="256" t="s">
        <v>123</v>
      </c>
      <c r="AI123" s="256" t="s">
        <v>111</v>
      </c>
      <c r="AJ123" s="256" t="s">
        <v>111</v>
      </c>
      <c r="AK123" s="256" t="s">
        <v>111</v>
      </c>
      <c r="AL123" s="256" t="s">
        <v>111</v>
      </c>
      <c r="AM123" s="256" t="s">
        <v>111</v>
      </c>
      <c r="AN123" s="256" t="s">
        <v>111</v>
      </c>
      <c r="AO123" s="258" t="s">
        <v>124</v>
      </c>
      <c r="AP123" s="259">
        <v>2</v>
      </c>
      <c r="AQ123" s="258" t="s">
        <v>125</v>
      </c>
      <c r="AR123" s="260">
        <v>2</v>
      </c>
      <c r="AS123" s="255" t="s">
        <v>125</v>
      </c>
      <c r="AT123" s="255">
        <v>2</v>
      </c>
      <c r="AU123" s="255">
        <v>2</v>
      </c>
      <c r="AV123" s="264" t="s">
        <v>126</v>
      </c>
    </row>
    <row r="124" spans="1:48" s="121" customFormat="1" ht="35.1" customHeight="1">
      <c r="A124" s="268" t="s">
        <v>758</v>
      </c>
      <c r="B124" s="263" t="s">
        <v>759</v>
      </c>
      <c r="C124" s="255">
        <f t="shared" si="1"/>
        <v>116</v>
      </c>
      <c r="D124" s="143" t="s">
        <v>105</v>
      </c>
      <c r="E124" s="143"/>
      <c r="F124" s="143" t="s">
        <v>760</v>
      </c>
      <c r="G124" s="143" t="s">
        <v>758</v>
      </c>
      <c r="H124" s="143" t="s">
        <v>760</v>
      </c>
      <c r="I124" s="143" t="e">
        <v>#N/A</v>
      </c>
      <c r="J124" s="143" t="s">
        <v>107</v>
      </c>
      <c r="K124" s="143" t="s">
        <v>761</v>
      </c>
      <c r="L124" s="143" t="s">
        <v>194</v>
      </c>
      <c r="M124" s="143" t="s">
        <v>110</v>
      </c>
      <c r="N124" s="143" t="s">
        <v>111</v>
      </c>
      <c r="O124" s="143" t="s">
        <v>726</v>
      </c>
      <c r="P124" s="143" t="s">
        <v>758</v>
      </c>
      <c r="Q124" s="143" t="s">
        <v>762</v>
      </c>
      <c r="R124" s="143" t="s">
        <v>763</v>
      </c>
      <c r="S124" s="143" t="s">
        <v>764</v>
      </c>
      <c r="T124" s="143" t="s">
        <v>765</v>
      </c>
      <c r="U124" s="143" t="s">
        <v>196</v>
      </c>
      <c r="V124" s="143" t="s">
        <v>117</v>
      </c>
      <c r="W124" s="143" t="s">
        <v>118</v>
      </c>
      <c r="X124" s="143" t="s">
        <v>173</v>
      </c>
      <c r="Y124" s="143" t="s">
        <v>766</v>
      </c>
      <c r="Z124" s="143" t="s">
        <v>120</v>
      </c>
      <c r="AA124" s="143" t="s">
        <v>111</v>
      </c>
      <c r="AB124" s="256" t="s">
        <v>121</v>
      </c>
      <c r="AC124" s="257">
        <v>41732</v>
      </c>
      <c r="AD124" s="256" t="s">
        <v>122</v>
      </c>
      <c r="AE124" s="257" t="s">
        <v>146</v>
      </c>
      <c r="AF124" s="257" t="s">
        <v>147</v>
      </c>
      <c r="AG124" s="257" t="s">
        <v>243</v>
      </c>
      <c r="AH124" s="256" t="s">
        <v>123</v>
      </c>
      <c r="AI124" s="256" t="s">
        <v>111</v>
      </c>
      <c r="AJ124" s="256" t="s">
        <v>111</v>
      </c>
      <c r="AK124" s="256" t="s">
        <v>111</v>
      </c>
      <c r="AL124" s="256" t="s">
        <v>111</v>
      </c>
      <c r="AM124" s="256" t="s">
        <v>111</v>
      </c>
      <c r="AN124" s="256" t="s">
        <v>111</v>
      </c>
      <c r="AO124" s="258" t="s">
        <v>158</v>
      </c>
      <c r="AP124" s="259">
        <v>3</v>
      </c>
      <c r="AQ124" s="258" t="s">
        <v>125</v>
      </c>
      <c r="AR124" s="260">
        <v>2</v>
      </c>
      <c r="AS124" s="255" t="s">
        <v>125</v>
      </c>
      <c r="AT124" s="255">
        <v>2</v>
      </c>
      <c r="AU124" s="255">
        <v>2</v>
      </c>
      <c r="AV124" s="264" t="s">
        <v>126</v>
      </c>
    </row>
    <row r="125" spans="1:48" s="121" customFormat="1" ht="35.1" customHeight="1">
      <c r="A125" s="268" t="s">
        <v>758</v>
      </c>
      <c r="B125" s="263" t="s">
        <v>759</v>
      </c>
      <c r="C125" s="255">
        <f t="shared" si="1"/>
        <v>117</v>
      </c>
      <c r="D125" s="143" t="s">
        <v>105</v>
      </c>
      <c r="E125" s="143"/>
      <c r="F125" s="143" t="s">
        <v>767</v>
      </c>
      <c r="G125" s="143" t="s">
        <v>758</v>
      </c>
      <c r="H125" s="143" t="s">
        <v>767</v>
      </c>
      <c r="I125" s="143" t="e">
        <v>#N/A</v>
      </c>
      <c r="J125" s="143" t="s">
        <v>107</v>
      </c>
      <c r="K125" s="143" t="s">
        <v>768</v>
      </c>
      <c r="L125" s="143" t="s">
        <v>379</v>
      </c>
      <c r="M125" s="143" t="s">
        <v>110</v>
      </c>
      <c r="N125" s="143" t="s">
        <v>769</v>
      </c>
      <c r="O125" s="143" t="s">
        <v>726</v>
      </c>
      <c r="P125" s="143" t="s">
        <v>758</v>
      </c>
      <c r="Q125" s="143" t="s">
        <v>762</v>
      </c>
      <c r="R125" s="143" t="s">
        <v>763</v>
      </c>
      <c r="S125" s="143" t="s">
        <v>764</v>
      </c>
      <c r="T125" s="143" t="s">
        <v>770</v>
      </c>
      <c r="U125" s="143" t="s">
        <v>196</v>
      </c>
      <c r="V125" s="143" t="s">
        <v>117</v>
      </c>
      <c r="W125" s="143" t="s">
        <v>118</v>
      </c>
      <c r="X125" s="143" t="s">
        <v>173</v>
      </c>
      <c r="Y125" s="143" t="s">
        <v>771</v>
      </c>
      <c r="Z125" s="143" t="s">
        <v>120</v>
      </c>
      <c r="AA125" s="143" t="s">
        <v>111</v>
      </c>
      <c r="AB125" s="256" t="s">
        <v>121</v>
      </c>
      <c r="AC125" s="257">
        <v>35431</v>
      </c>
      <c r="AD125" s="256" t="s">
        <v>122</v>
      </c>
      <c r="AE125" s="257" t="s">
        <v>146</v>
      </c>
      <c r="AF125" s="257" t="s">
        <v>147</v>
      </c>
      <c r="AG125" s="257" t="s">
        <v>339</v>
      </c>
      <c r="AH125" s="256" t="s">
        <v>153</v>
      </c>
      <c r="AI125" s="256" t="s">
        <v>772</v>
      </c>
      <c r="AJ125" s="256" t="s">
        <v>773</v>
      </c>
      <c r="AK125" s="256" t="s">
        <v>774</v>
      </c>
      <c r="AL125" s="256" t="s">
        <v>342</v>
      </c>
      <c r="AM125" s="256">
        <v>44105</v>
      </c>
      <c r="AN125" s="256" t="s">
        <v>775</v>
      </c>
      <c r="AO125" s="258" t="s">
        <v>158</v>
      </c>
      <c r="AP125" s="259">
        <v>3</v>
      </c>
      <c r="AQ125" s="258" t="s">
        <v>280</v>
      </c>
      <c r="AR125" s="260">
        <v>4</v>
      </c>
      <c r="AS125" s="255" t="s">
        <v>280</v>
      </c>
      <c r="AT125" s="255">
        <v>4</v>
      </c>
      <c r="AU125" s="255">
        <v>4</v>
      </c>
      <c r="AV125" s="264" t="s">
        <v>592</v>
      </c>
    </row>
    <row r="126" spans="1:48" s="121" customFormat="1" ht="35.1" customHeight="1">
      <c r="A126" s="268" t="s">
        <v>758</v>
      </c>
      <c r="B126" s="263" t="s">
        <v>759</v>
      </c>
      <c r="C126" s="255">
        <f t="shared" si="1"/>
        <v>118</v>
      </c>
      <c r="D126" s="143" t="s">
        <v>105</v>
      </c>
      <c r="E126" s="143"/>
      <c r="F126" s="143" t="s">
        <v>776</v>
      </c>
      <c r="G126" s="143" t="s">
        <v>758</v>
      </c>
      <c r="H126" s="143" t="s">
        <v>776</v>
      </c>
      <c r="I126" s="143" t="e">
        <v>#N/A</v>
      </c>
      <c r="J126" s="143" t="s">
        <v>79</v>
      </c>
      <c r="K126" s="143" t="s">
        <v>777</v>
      </c>
      <c r="L126" s="143" t="s">
        <v>173</v>
      </c>
      <c r="M126" s="143" t="s">
        <v>110</v>
      </c>
      <c r="N126" s="143" t="s">
        <v>769</v>
      </c>
      <c r="O126" s="143" t="s">
        <v>726</v>
      </c>
      <c r="P126" s="143" t="s">
        <v>758</v>
      </c>
      <c r="Q126" s="143" t="s">
        <v>762</v>
      </c>
      <c r="R126" s="143" t="s">
        <v>388</v>
      </c>
      <c r="S126" s="143" t="s">
        <v>111</v>
      </c>
      <c r="T126" s="143" t="s">
        <v>423</v>
      </c>
      <c r="U126" s="143" t="s">
        <v>196</v>
      </c>
      <c r="V126" s="143" t="s">
        <v>117</v>
      </c>
      <c r="W126" s="143" t="s">
        <v>118</v>
      </c>
      <c r="X126" s="143" t="s">
        <v>778</v>
      </c>
      <c r="Y126" s="143" t="s">
        <v>173</v>
      </c>
      <c r="Z126" s="143" t="s">
        <v>120</v>
      </c>
      <c r="AA126" s="143" t="s">
        <v>111</v>
      </c>
      <c r="AB126" s="256" t="s">
        <v>226</v>
      </c>
      <c r="AC126" s="257" t="s">
        <v>436</v>
      </c>
      <c r="AD126" s="256">
        <v>43830</v>
      </c>
      <c r="AE126" s="257" t="s">
        <v>146</v>
      </c>
      <c r="AF126" s="257" t="s">
        <v>147</v>
      </c>
      <c r="AG126" s="257" t="s">
        <v>339</v>
      </c>
      <c r="AH126" s="256" t="s">
        <v>153</v>
      </c>
      <c r="AI126" s="256" t="s">
        <v>772</v>
      </c>
      <c r="AJ126" s="256" t="s">
        <v>773</v>
      </c>
      <c r="AK126" s="256" t="s">
        <v>774</v>
      </c>
      <c r="AL126" s="256" t="s">
        <v>342</v>
      </c>
      <c r="AM126" s="256">
        <v>44105</v>
      </c>
      <c r="AN126" s="256" t="s">
        <v>775</v>
      </c>
      <c r="AO126" s="258" t="s">
        <v>158</v>
      </c>
      <c r="AP126" s="259">
        <v>3</v>
      </c>
      <c r="AQ126" s="258" t="s">
        <v>280</v>
      </c>
      <c r="AR126" s="260">
        <v>4</v>
      </c>
      <c r="AS126" s="255" t="s">
        <v>280</v>
      </c>
      <c r="AT126" s="255">
        <v>4</v>
      </c>
      <c r="AU126" s="255">
        <v>4</v>
      </c>
      <c r="AV126" s="264" t="s">
        <v>592</v>
      </c>
    </row>
    <row r="127" spans="1:48" s="121" customFormat="1" ht="35.1" customHeight="1">
      <c r="A127" s="268" t="s">
        <v>758</v>
      </c>
      <c r="B127" s="263" t="s">
        <v>759</v>
      </c>
      <c r="C127" s="255">
        <f t="shared" si="1"/>
        <v>119</v>
      </c>
      <c r="D127" s="143" t="s">
        <v>105</v>
      </c>
      <c r="E127" s="143" t="s">
        <v>159</v>
      </c>
      <c r="F127" s="143"/>
      <c r="G127" s="143" t="s">
        <v>779</v>
      </c>
      <c r="H127" s="143" t="s">
        <v>159</v>
      </c>
      <c r="I127" s="143" t="s">
        <v>780</v>
      </c>
      <c r="J127" s="143" t="s">
        <v>130</v>
      </c>
      <c r="K127" s="143" t="s">
        <v>781</v>
      </c>
      <c r="L127" s="143" t="s">
        <v>169</v>
      </c>
      <c r="M127" s="143" t="s">
        <v>110</v>
      </c>
      <c r="N127" s="143" t="s">
        <v>111</v>
      </c>
      <c r="O127" s="143" t="s">
        <v>726</v>
      </c>
      <c r="P127" s="143" t="s">
        <v>758</v>
      </c>
      <c r="Q127" s="143" t="s">
        <v>762</v>
      </c>
      <c r="R127" s="143" t="s">
        <v>782</v>
      </c>
      <c r="S127" s="143" t="s">
        <v>707</v>
      </c>
      <c r="T127" s="143" t="s">
        <v>783</v>
      </c>
      <c r="U127" s="143" t="s">
        <v>116</v>
      </c>
      <c r="V127" s="143" t="s">
        <v>117</v>
      </c>
      <c r="W127" s="143" t="s">
        <v>118</v>
      </c>
      <c r="X127" s="143" t="s">
        <v>784</v>
      </c>
      <c r="Y127" s="143" t="s">
        <v>730</v>
      </c>
      <c r="Z127" s="143" t="s">
        <v>120</v>
      </c>
      <c r="AA127" s="143" t="s">
        <v>111</v>
      </c>
      <c r="AB127" s="256" t="s">
        <v>121</v>
      </c>
      <c r="AC127" s="257">
        <v>41275</v>
      </c>
      <c r="AD127" s="256" t="s">
        <v>122</v>
      </c>
      <c r="AE127" s="257" t="s">
        <v>146</v>
      </c>
      <c r="AF127" s="257" t="s">
        <v>147</v>
      </c>
      <c r="AG127" s="257" t="s">
        <v>339</v>
      </c>
      <c r="AH127" s="256" t="s">
        <v>153</v>
      </c>
      <c r="AI127" s="256" t="s">
        <v>772</v>
      </c>
      <c r="AJ127" s="256" t="s">
        <v>773</v>
      </c>
      <c r="AK127" s="256" t="s">
        <v>774</v>
      </c>
      <c r="AL127" s="256" t="s">
        <v>342</v>
      </c>
      <c r="AM127" s="256">
        <v>44105</v>
      </c>
      <c r="AN127" s="256" t="s">
        <v>775</v>
      </c>
      <c r="AO127" s="258" t="s">
        <v>158</v>
      </c>
      <c r="AP127" s="259">
        <v>3</v>
      </c>
      <c r="AQ127" s="258" t="s">
        <v>149</v>
      </c>
      <c r="AR127" s="260">
        <v>3</v>
      </c>
      <c r="AS127" s="255" t="s">
        <v>125</v>
      </c>
      <c r="AT127" s="255">
        <v>2</v>
      </c>
      <c r="AU127" s="255">
        <v>3</v>
      </c>
      <c r="AV127" s="264" t="s">
        <v>281</v>
      </c>
    </row>
    <row r="128" spans="1:48" s="121" customFormat="1" ht="35.1" customHeight="1">
      <c r="A128" s="268" t="s">
        <v>758</v>
      </c>
      <c r="B128" s="263" t="s">
        <v>759</v>
      </c>
      <c r="C128" s="255">
        <f t="shared" si="1"/>
        <v>120</v>
      </c>
      <c r="D128" s="143" t="s">
        <v>105</v>
      </c>
      <c r="E128" s="143" t="s">
        <v>785</v>
      </c>
      <c r="F128" s="143"/>
      <c r="G128" s="143" t="s">
        <v>786</v>
      </c>
      <c r="H128" s="143" t="s">
        <v>785</v>
      </c>
      <c r="I128" s="143" t="s">
        <v>787</v>
      </c>
      <c r="J128" s="143" t="s">
        <v>79</v>
      </c>
      <c r="K128" s="143" t="s">
        <v>788</v>
      </c>
      <c r="L128" s="143" t="s">
        <v>173</v>
      </c>
      <c r="M128" s="143" t="s">
        <v>110</v>
      </c>
      <c r="N128" s="143" t="s">
        <v>769</v>
      </c>
      <c r="O128" s="143" t="s">
        <v>726</v>
      </c>
      <c r="P128" s="143" t="s">
        <v>758</v>
      </c>
      <c r="Q128" s="143" t="s">
        <v>762</v>
      </c>
      <c r="R128" s="143" t="s">
        <v>782</v>
      </c>
      <c r="S128" s="143" t="s">
        <v>258</v>
      </c>
      <c r="T128" s="143" t="s">
        <v>783</v>
      </c>
      <c r="U128" s="143" t="s">
        <v>116</v>
      </c>
      <c r="V128" s="143" t="s">
        <v>117</v>
      </c>
      <c r="W128" s="143" t="s">
        <v>118</v>
      </c>
      <c r="X128" s="143" t="s">
        <v>784</v>
      </c>
      <c r="Y128" s="143" t="s">
        <v>111</v>
      </c>
      <c r="Z128" s="143" t="s">
        <v>120</v>
      </c>
      <c r="AA128" s="143" t="s">
        <v>111</v>
      </c>
      <c r="AB128" s="256" t="s">
        <v>121</v>
      </c>
      <c r="AC128" s="257">
        <v>41275</v>
      </c>
      <c r="AD128" s="256" t="s">
        <v>122</v>
      </c>
      <c r="AE128" s="257" t="s">
        <v>146</v>
      </c>
      <c r="AF128" s="257" t="s">
        <v>147</v>
      </c>
      <c r="AG128" s="257" t="s">
        <v>339</v>
      </c>
      <c r="AH128" s="256" t="s">
        <v>153</v>
      </c>
      <c r="AI128" s="256" t="s">
        <v>772</v>
      </c>
      <c r="AJ128" s="256" t="s">
        <v>773</v>
      </c>
      <c r="AK128" s="256" t="s">
        <v>774</v>
      </c>
      <c r="AL128" s="256" t="s">
        <v>342</v>
      </c>
      <c r="AM128" s="256">
        <v>44105</v>
      </c>
      <c r="AN128" s="256" t="s">
        <v>775</v>
      </c>
      <c r="AO128" s="258" t="s">
        <v>158</v>
      </c>
      <c r="AP128" s="259">
        <v>3</v>
      </c>
      <c r="AQ128" s="258" t="s">
        <v>149</v>
      </c>
      <c r="AR128" s="260">
        <v>3</v>
      </c>
      <c r="AS128" s="255" t="s">
        <v>149</v>
      </c>
      <c r="AT128" s="255">
        <v>3</v>
      </c>
      <c r="AU128" s="255">
        <v>3</v>
      </c>
      <c r="AV128" s="264" t="s">
        <v>281</v>
      </c>
    </row>
    <row r="129" spans="1:48" s="121" customFormat="1" ht="35.1" customHeight="1">
      <c r="A129" s="268" t="s">
        <v>758</v>
      </c>
      <c r="B129" s="263" t="s">
        <v>759</v>
      </c>
      <c r="C129" s="255">
        <f t="shared" si="1"/>
        <v>121</v>
      </c>
      <c r="D129" s="143" t="s">
        <v>105</v>
      </c>
      <c r="E129" s="143" t="s">
        <v>789</v>
      </c>
      <c r="F129" s="143"/>
      <c r="G129" s="143" t="s">
        <v>790</v>
      </c>
      <c r="H129" s="143" t="s">
        <v>789</v>
      </c>
      <c r="I129" s="143" t="s">
        <v>791</v>
      </c>
      <c r="J129" s="143" t="s">
        <v>79</v>
      </c>
      <c r="K129" s="143" t="s">
        <v>792</v>
      </c>
      <c r="L129" s="143" t="s">
        <v>173</v>
      </c>
      <c r="M129" s="143" t="s">
        <v>110</v>
      </c>
      <c r="N129" s="143" t="s">
        <v>769</v>
      </c>
      <c r="O129" s="143" t="s">
        <v>726</v>
      </c>
      <c r="P129" s="143" t="s">
        <v>758</v>
      </c>
      <c r="Q129" s="143" t="s">
        <v>762</v>
      </c>
      <c r="R129" s="143" t="s">
        <v>782</v>
      </c>
      <c r="S129" s="143" t="s">
        <v>258</v>
      </c>
      <c r="T129" s="143" t="s">
        <v>783</v>
      </c>
      <c r="U129" s="143" t="s">
        <v>116</v>
      </c>
      <c r="V129" s="143" t="s">
        <v>117</v>
      </c>
      <c r="W129" s="143" t="s">
        <v>118</v>
      </c>
      <c r="X129" s="143" t="s">
        <v>784</v>
      </c>
      <c r="Y129" s="143" t="s">
        <v>111</v>
      </c>
      <c r="Z129" s="143" t="s">
        <v>120</v>
      </c>
      <c r="AA129" s="143" t="s">
        <v>111</v>
      </c>
      <c r="AB129" s="256" t="s">
        <v>121</v>
      </c>
      <c r="AC129" s="257">
        <v>41275</v>
      </c>
      <c r="AD129" s="256" t="s">
        <v>122</v>
      </c>
      <c r="AE129" s="257" t="s">
        <v>146</v>
      </c>
      <c r="AF129" s="257" t="s">
        <v>147</v>
      </c>
      <c r="AG129" s="257" t="s">
        <v>339</v>
      </c>
      <c r="AH129" s="256" t="s">
        <v>153</v>
      </c>
      <c r="AI129" s="256" t="s">
        <v>772</v>
      </c>
      <c r="AJ129" s="256" t="s">
        <v>773</v>
      </c>
      <c r="AK129" s="256" t="s">
        <v>774</v>
      </c>
      <c r="AL129" s="256" t="s">
        <v>342</v>
      </c>
      <c r="AM129" s="256">
        <v>44105</v>
      </c>
      <c r="AN129" s="256" t="s">
        <v>775</v>
      </c>
      <c r="AO129" s="258" t="s">
        <v>158</v>
      </c>
      <c r="AP129" s="259">
        <v>3</v>
      </c>
      <c r="AQ129" s="258" t="s">
        <v>149</v>
      </c>
      <c r="AR129" s="260">
        <v>3</v>
      </c>
      <c r="AS129" s="255" t="s">
        <v>149</v>
      </c>
      <c r="AT129" s="255">
        <v>3</v>
      </c>
      <c r="AU129" s="255">
        <v>3</v>
      </c>
      <c r="AV129" s="264" t="s">
        <v>281</v>
      </c>
    </row>
    <row r="130" spans="1:48" s="121" customFormat="1" ht="35.1" customHeight="1">
      <c r="A130" s="268" t="s">
        <v>758</v>
      </c>
      <c r="B130" s="263" t="s">
        <v>759</v>
      </c>
      <c r="C130" s="255">
        <f t="shared" si="1"/>
        <v>122</v>
      </c>
      <c r="D130" s="143" t="s">
        <v>105</v>
      </c>
      <c r="E130" s="143" t="s">
        <v>793</v>
      </c>
      <c r="F130" s="143"/>
      <c r="G130" s="143" t="s">
        <v>794</v>
      </c>
      <c r="H130" s="143" t="s">
        <v>793</v>
      </c>
      <c r="I130" s="143" t="s">
        <v>795</v>
      </c>
      <c r="J130" s="143" t="s">
        <v>79</v>
      </c>
      <c r="K130" s="143" t="s">
        <v>792</v>
      </c>
      <c r="L130" s="143" t="s">
        <v>173</v>
      </c>
      <c r="M130" s="143" t="s">
        <v>110</v>
      </c>
      <c r="N130" s="143" t="s">
        <v>769</v>
      </c>
      <c r="O130" s="143" t="s">
        <v>726</v>
      </c>
      <c r="P130" s="143" t="s">
        <v>758</v>
      </c>
      <c r="Q130" s="143" t="s">
        <v>762</v>
      </c>
      <c r="R130" s="143" t="s">
        <v>782</v>
      </c>
      <c r="S130" s="143" t="s">
        <v>258</v>
      </c>
      <c r="T130" s="143" t="s">
        <v>783</v>
      </c>
      <c r="U130" s="143" t="s">
        <v>116</v>
      </c>
      <c r="V130" s="143" t="s">
        <v>117</v>
      </c>
      <c r="W130" s="143" t="s">
        <v>118</v>
      </c>
      <c r="X130" s="143" t="s">
        <v>784</v>
      </c>
      <c r="Y130" s="143" t="s">
        <v>111</v>
      </c>
      <c r="Z130" s="143" t="s">
        <v>120</v>
      </c>
      <c r="AA130" s="143" t="s">
        <v>111</v>
      </c>
      <c r="AB130" s="256" t="s">
        <v>121</v>
      </c>
      <c r="AC130" s="257">
        <v>41275</v>
      </c>
      <c r="AD130" s="256" t="s">
        <v>122</v>
      </c>
      <c r="AE130" s="257" t="s">
        <v>146</v>
      </c>
      <c r="AF130" s="257" t="s">
        <v>147</v>
      </c>
      <c r="AG130" s="257" t="s">
        <v>339</v>
      </c>
      <c r="AH130" s="256" t="s">
        <v>153</v>
      </c>
      <c r="AI130" s="256" t="s">
        <v>772</v>
      </c>
      <c r="AJ130" s="256" t="s">
        <v>773</v>
      </c>
      <c r="AK130" s="256" t="s">
        <v>774</v>
      </c>
      <c r="AL130" s="256" t="s">
        <v>342</v>
      </c>
      <c r="AM130" s="256">
        <v>44105</v>
      </c>
      <c r="AN130" s="256" t="s">
        <v>775</v>
      </c>
      <c r="AO130" s="258" t="s">
        <v>158</v>
      </c>
      <c r="AP130" s="259">
        <v>3</v>
      </c>
      <c r="AQ130" s="258" t="s">
        <v>149</v>
      </c>
      <c r="AR130" s="260">
        <v>3</v>
      </c>
      <c r="AS130" s="255" t="s">
        <v>149</v>
      </c>
      <c r="AT130" s="255">
        <v>3</v>
      </c>
      <c r="AU130" s="255">
        <v>3</v>
      </c>
      <c r="AV130" s="264" t="s">
        <v>281</v>
      </c>
    </row>
    <row r="131" spans="1:48" s="121" customFormat="1" ht="35.1" customHeight="1">
      <c r="A131" s="268" t="s">
        <v>758</v>
      </c>
      <c r="B131" s="263" t="s">
        <v>759</v>
      </c>
      <c r="C131" s="255">
        <f t="shared" si="1"/>
        <v>123</v>
      </c>
      <c r="D131" s="143" t="s">
        <v>105</v>
      </c>
      <c r="E131" s="143" t="s">
        <v>127</v>
      </c>
      <c r="F131" s="143"/>
      <c r="G131" s="143" t="s">
        <v>796</v>
      </c>
      <c r="H131" s="143" t="s">
        <v>127</v>
      </c>
      <c r="I131" s="143" t="s">
        <v>797</v>
      </c>
      <c r="J131" s="143" t="s">
        <v>79</v>
      </c>
      <c r="K131" s="143" t="s">
        <v>798</v>
      </c>
      <c r="L131" s="143" t="s">
        <v>173</v>
      </c>
      <c r="M131" s="143" t="s">
        <v>110</v>
      </c>
      <c r="N131" s="143" t="s">
        <v>111</v>
      </c>
      <c r="O131" s="143" t="s">
        <v>726</v>
      </c>
      <c r="P131" s="143" t="s">
        <v>758</v>
      </c>
      <c r="Q131" s="143" t="s">
        <v>762</v>
      </c>
      <c r="R131" s="143" t="s">
        <v>782</v>
      </c>
      <c r="S131" s="143" t="s">
        <v>258</v>
      </c>
      <c r="T131" s="143" t="s">
        <v>783</v>
      </c>
      <c r="U131" s="143" t="s">
        <v>116</v>
      </c>
      <c r="V131" s="143" t="s">
        <v>117</v>
      </c>
      <c r="W131" s="143" t="s">
        <v>118</v>
      </c>
      <c r="X131" s="143" t="s">
        <v>784</v>
      </c>
      <c r="Y131" s="143" t="s">
        <v>111</v>
      </c>
      <c r="Z131" s="143" t="s">
        <v>120</v>
      </c>
      <c r="AA131" s="143" t="s">
        <v>111</v>
      </c>
      <c r="AB131" s="256" t="s">
        <v>121</v>
      </c>
      <c r="AC131" s="257">
        <v>41275</v>
      </c>
      <c r="AD131" s="256" t="s">
        <v>122</v>
      </c>
      <c r="AE131" s="257" t="s">
        <v>146</v>
      </c>
      <c r="AF131" s="257" t="s">
        <v>147</v>
      </c>
      <c r="AG131" s="257" t="s">
        <v>243</v>
      </c>
      <c r="AH131" s="256" t="s">
        <v>153</v>
      </c>
      <c r="AI131" s="256" t="s">
        <v>772</v>
      </c>
      <c r="AJ131" s="256" t="s">
        <v>773</v>
      </c>
      <c r="AK131" s="256" t="s">
        <v>774</v>
      </c>
      <c r="AL131" s="256" t="s">
        <v>342</v>
      </c>
      <c r="AM131" s="256">
        <v>44105</v>
      </c>
      <c r="AN131" s="256" t="s">
        <v>775</v>
      </c>
      <c r="AO131" s="258" t="s">
        <v>158</v>
      </c>
      <c r="AP131" s="259">
        <v>3</v>
      </c>
      <c r="AQ131" s="258" t="s">
        <v>149</v>
      </c>
      <c r="AR131" s="260">
        <v>3</v>
      </c>
      <c r="AS131" s="255" t="s">
        <v>149</v>
      </c>
      <c r="AT131" s="255">
        <v>3</v>
      </c>
      <c r="AU131" s="255">
        <v>3</v>
      </c>
      <c r="AV131" s="264" t="s">
        <v>281</v>
      </c>
    </row>
    <row r="132" spans="1:48" s="121" customFormat="1" ht="35.1" customHeight="1">
      <c r="A132" s="268" t="s">
        <v>758</v>
      </c>
      <c r="B132" s="263" t="s">
        <v>759</v>
      </c>
      <c r="C132" s="255">
        <f t="shared" si="1"/>
        <v>124</v>
      </c>
      <c r="D132" s="143" t="s">
        <v>105</v>
      </c>
      <c r="E132" s="143" t="s">
        <v>799</v>
      </c>
      <c r="F132" s="143"/>
      <c r="G132" s="143" t="s">
        <v>800</v>
      </c>
      <c r="H132" s="143" t="s">
        <v>799</v>
      </c>
      <c r="I132" s="143" t="s">
        <v>801</v>
      </c>
      <c r="J132" s="143" t="s">
        <v>79</v>
      </c>
      <c r="K132" s="143" t="s">
        <v>802</v>
      </c>
      <c r="L132" s="143" t="s">
        <v>173</v>
      </c>
      <c r="M132" s="143" t="s">
        <v>110</v>
      </c>
      <c r="N132" s="143" t="s">
        <v>769</v>
      </c>
      <c r="O132" s="143" t="s">
        <v>726</v>
      </c>
      <c r="P132" s="143" t="s">
        <v>758</v>
      </c>
      <c r="Q132" s="143" t="s">
        <v>762</v>
      </c>
      <c r="R132" s="143" t="s">
        <v>782</v>
      </c>
      <c r="S132" s="143" t="s">
        <v>258</v>
      </c>
      <c r="T132" s="143" t="s">
        <v>783</v>
      </c>
      <c r="U132" s="143" t="s">
        <v>116</v>
      </c>
      <c r="V132" s="143" t="s">
        <v>117</v>
      </c>
      <c r="W132" s="143" t="s">
        <v>118</v>
      </c>
      <c r="X132" s="143" t="s">
        <v>784</v>
      </c>
      <c r="Y132" s="143" t="s">
        <v>111</v>
      </c>
      <c r="Z132" s="143" t="s">
        <v>120</v>
      </c>
      <c r="AA132" s="143" t="s">
        <v>111</v>
      </c>
      <c r="AB132" s="256" t="s">
        <v>121</v>
      </c>
      <c r="AC132" s="257">
        <v>41275</v>
      </c>
      <c r="AD132" s="256" t="s">
        <v>122</v>
      </c>
      <c r="AE132" s="257" t="s">
        <v>146</v>
      </c>
      <c r="AF132" s="257" t="s">
        <v>147</v>
      </c>
      <c r="AG132" s="257" t="s">
        <v>339</v>
      </c>
      <c r="AH132" s="256" t="s">
        <v>153</v>
      </c>
      <c r="AI132" s="256" t="s">
        <v>772</v>
      </c>
      <c r="AJ132" s="256" t="s">
        <v>773</v>
      </c>
      <c r="AK132" s="256" t="s">
        <v>774</v>
      </c>
      <c r="AL132" s="256" t="s">
        <v>342</v>
      </c>
      <c r="AM132" s="256">
        <v>44105</v>
      </c>
      <c r="AN132" s="256" t="s">
        <v>775</v>
      </c>
      <c r="AO132" s="258" t="s">
        <v>158</v>
      </c>
      <c r="AP132" s="259">
        <v>3</v>
      </c>
      <c r="AQ132" s="258" t="s">
        <v>149</v>
      </c>
      <c r="AR132" s="260">
        <v>3</v>
      </c>
      <c r="AS132" s="255" t="s">
        <v>149</v>
      </c>
      <c r="AT132" s="255">
        <v>3</v>
      </c>
      <c r="AU132" s="255">
        <v>3</v>
      </c>
      <c r="AV132" s="264" t="s">
        <v>281</v>
      </c>
    </row>
    <row r="133" spans="1:48" s="121" customFormat="1" ht="35.1" customHeight="1">
      <c r="A133" s="268" t="s">
        <v>758</v>
      </c>
      <c r="B133" s="263" t="s">
        <v>759</v>
      </c>
      <c r="C133" s="255">
        <f t="shared" si="1"/>
        <v>125</v>
      </c>
      <c r="D133" s="143" t="s">
        <v>105</v>
      </c>
      <c r="E133" s="143" t="s">
        <v>803</v>
      </c>
      <c r="F133" s="143"/>
      <c r="G133" s="143" t="s">
        <v>804</v>
      </c>
      <c r="H133" s="143" t="s">
        <v>803</v>
      </c>
      <c r="I133" s="143" t="s">
        <v>805</v>
      </c>
      <c r="J133" s="143" t="s">
        <v>79</v>
      </c>
      <c r="K133" s="143" t="s">
        <v>806</v>
      </c>
      <c r="L133" s="143" t="s">
        <v>173</v>
      </c>
      <c r="M133" s="143" t="s">
        <v>110</v>
      </c>
      <c r="N133" s="143" t="s">
        <v>111</v>
      </c>
      <c r="O133" s="143" t="s">
        <v>726</v>
      </c>
      <c r="P133" s="143" t="s">
        <v>758</v>
      </c>
      <c r="Q133" s="143" t="s">
        <v>762</v>
      </c>
      <c r="R133" s="143" t="s">
        <v>782</v>
      </c>
      <c r="S133" s="143" t="s">
        <v>258</v>
      </c>
      <c r="T133" s="143" t="s">
        <v>783</v>
      </c>
      <c r="U133" s="143" t="s">
        <v>116</v>
      </c>
      <c r="V133" s="143" t="s">
        <v>117</v>
      </c>
      <c r="W133" s="143" t="s">
        <v>118</v>
      </c>
      <c r="X133" s="143" t="s">
        <v>784</v>
      </c>
      <c r="Y133" s="143" t="s">
        <v>111</v>
      </c>
      <c r="Z133" s="143" t="s">
        <v>120</v>
      </c>
      <c r="AA133" s="143" t="s">
        <v>111</v>
      </c>
      <c r="AB133" s="256" t="s">
        <v>121</v>
      </c>
      <c r="AC133" s="257">
        <v>41275</v>
      </c>
      <c r="AD133" s="256" t="s">
        <v>122</v>
      </c>
      <c r="AE133" s="257" t="s">
        <v>146</v>
      </c>
      <c r="AF133" s="257" t="s">
        <v>147</v>
      </c>
      <c r="AG133" s="257" t="s">
        <v>243</v>
      </c>
      <c r="AH133" s="256" t="s">
        <v>153</v>
      </c>
      <c r="AI133" s="256" t="s">
        <v>772</v>
      </c>
      <c r="AJ133" s="256" t="s">
        <v>773</v>
      </c>
      <c r="AK133" s="256" t="s">
        <v>774</v>
      </c>
      <c r="AL133" s="256" t="s">
        <v>342</v>
      </c>
      <c r="AM133" s="256">
        <v>44105</v>
      </c>
      <c r="AN133" s="256" t="s">
        <v>775</v>
      </c>
      <c r="AO133" s="258" t="s">
        <v>158</v>
      </c>
      <c r="AP133" s="259">
        <v>3</v>
      </c>
      <c r="AQ133" s="258" t="s">
        <v>149</v>
      </c>
      <c r="AR133" s="260">
        <v>3</v>
      </c>
      <c r="AS133" s="255" t="s">
        <v>149</v>
      </c>
      <c r="AT133" s="255">
        <v>3</v>
      </c>
      <c r="AU133" s="255">
        <v>3</v>
      </c>
      <c r="AV133" s="264" t="s">
        <v>281</v>
      </c>
    </row>
    <row r="134" spans="1:48" s="121" customFormat="1" ht="35.1" customHeight="1">
      <c r="A134" s="268" t="s">
        <v>758</v>
      </c>
      <c r="B134" s="263" t="s">
        <v>759</v>
      </c>
      <c r="C134" s="255">
        <f t="shared" si="1"/>
        <v>126</v>
      </c>
      <c r="D134" s="143" t="s">
        <v>105</v>
      </c>
      <c r="E134" s="143" t="s">
        <v>807</v>
      </c>
      <c r="F134" s="143"/>
      <c r="G134" s="143" t="s">
        <v>808</v>
      </c>
      <c r="H134" s="143" t="s">
        <v>807</v>
      </c>
      <c r="I134" s="143" t="s">
        <v>809</v>
      </c>
      <c r="J134" s="143" t="s">
        <v>79</v>
      </c>
      <c r="K134" s="143" t="s">
        <v>810</v>
      </c>
      <c r="L134" s="143" t="s">
        <v>173</v>
      </c>
      <c r="M134" s="143" t="s">
        <v>110</v>
      </c>
      <c r="N134" s="143" t="s">
        <v>111</v>
      </c>
      <c r="O134" s="143" t="s">
        <v>726</v>
      </c>
      <c r="P134" s="143" t="s">
        <v>758</v>
      </c>
      <c r="Q134" s="143" t="s">
        <v>762</v>
      </c>
      <c r="R134" s="143" t="s">
        <v>782</v>
      </c>
      <c r="S134" s="143" t="s">
        <v>258</v>
      </c>
      <c r="T134" s="143" t="s">
        <v>783</v>
      </c>
      <c r="U134" s="143" t="s">
        <v>116</v>
      </c>
      <c r="V134" s="143" t="s">
        <v>117</v>
      </c>
      <c r="W134" s="143" t="s">
        <v>118</v>
      </c>
      <c r="X134" s="143" t="s">
        <v>811</v>
      </c>
      <c r="Y134" s="143" t="s">
        <v>111</v>
      </c>
      <c r="Z134" s="143" t="s">
        <v>120</v>
      </c>
      <c r="AA134" s="143" t="s">
        <v>111</v>
      </c>
      <c r="AB134" s="256" t="s">
        <v>121</v>
      </c>
      <c r="AC134" s="257" t="s">
        <v>436</v>
      </c>
      <c r="AD134" s="256" t="s">
        <v>122</v>
      </c>
      <c r="AE134" s="257" t="s">
        <v>146</v>
      </c>
      <c r="AF134" s="257" t="s">
        <v>147</v>
      </c>
      <c r="AG134" s="257" t="s">
        <v>339</v>
      </c>
      <c r="AH134" s="256" t="s">
        <v>153</v>
      </c>
      <c r="AI134" s="256" t="s">
        <v>772</v>
      </c>
      <c r="AJ134" s="256" t="s">
        <v>773</v>
      </c>
      <c r="AK134" s="256" t="s">
        <v>774</v>
      </c>
      <c r="AL134" s="256" t="s">
        <v>342</v>
      </c>
      <c r="AM134" s="256">
        <v>44105</v>
      </c>
      <c r="AN134" s="256" t="s">
        <v>775</v>
      </c>
      <c r="AO134" s="258" t="s">
        <v>158</v>
      </c>
      <c r="AP134" s="259">
        <v>3</v>
      </c>
      <c r="AQ134" s="258" t="s">
        <v>149</v>
      </c>
      <c r="AR134" s="260">
        <v>3</v>
      </c>
      <c r="AS134" s="255" t="s">
        <v>149</v>
      </c>
      <c r="AT134" s="255">
        <v>3</v>
      </c>
      <c r="AU134" s="255">
        <v>3</v>
      </c>
      <c r="AV134" s="264" t="s">
        <v>281</v>
      </c>
    </row>
    <row r="135" spans="1:48" s="121" customFormat="1" ht="35.1" customHeight="1">
      <c r="A135" s="268" t="s">
        <v>758</v>
      </c>
      <c r="B135" s="263" t="s">
        <v>759</v>
      </c>
      <c r="C135" s="255">
        <f t="shared" si="1"/>
        <v>127</v>
      </c>
      <c r="D135" s="143" t="s">
        <v>105</v>
      </c>
      <c r="E135" s="143" t="s">
        <v>812</v>
      </c>
      <c r="F135" s="143"/>
      <c r="G135" s="143" t="s">
        <v>813</v>
      </c>
      <c r="H135" s="143" t="s">
        <v>812</v>
      </c>
      <c r="I135" s="143" t="s">
        <v>814</v>
      </c>
      <c r="J135" s="143" t="s">
        <v>79</v>
      </c>
      <c r="K135" s="143" t="s">
        <v>815</v>
      </c>
      <c r="L135" s="143" t="s">
        <v>173</v>
      </c>
      <c r="M135" s="143" t="s">
        <v>110</v>
      </c>
      <c r="N135" s="143" t="s">
        <v>769</v>
      </c>
      <c r="O135" s="143" t="s">
        <v>726</v>
      </c>
      <c r="P135" s="143" t="s">
        <v>758</v>
      </c>
      <c r="Q135" s="143" t="s">
        <v>762</v>
      </c>
      <c r="R135" s="143" t="s">
        <v>782</v>
      </c>
      <c r="S135" s="143" t="s">
        <v>258</v>
      </c>
      <c r="T135" s="143" t="s">
        <v>783</v>
      </c>
      <c r="U135" s="143" t="s">
        <v>116</v>
      </c>
      <c r="V135" s="143" t="s">
        <v>117</v>
      </c>
      <c r="W135" s="143" t="s">
        <v>118</v>
      </c>
      <c r="X135" s="143" t="s">
        <v>784</v>
      </c>
      <c r="Y135" s="143" t="s">
        <v>111</v>
      </c>
      <c r="Z135" s="143" t="s">
        <v>120</v>
      </c>
      <c r="AA135" s="143" t="s">
        <v>111</v>
      </c>
      <c r="AB135" s="256" t="s">
        <v>121</v>
      </c>
      <c r="AC135" s="257">
        <v>41275</v>
      </c>
      <c r="AD135" s="256" t="s">
        <v>122</v>
      </c>
      <c r="AE135" s="257" t="s">
        <v>146</v>
      </c>
      <c r="AF135" s="257" t="s">
        <v>147</v>
      </c>
      <c r="AG135" s="257" t="s">
        <v>339</v>
      </c>
      <c r="AH135" s="256" t="s">
        <v>153</v>
      </c>
      <c r="AI135" s="256" t="s">
        <v>772</v>
      </c>
      <c r="AJ135" s="256" t="s">
        <v>773</v>
      </c>
      <c r="AK135" s="256" t="s">
        <v>774</v>
      </c>
      <c r="AL135" s="256" t="s">
        <v>342</v>
      </c>
      <c r="AM135" s="256">
        <v>44105</v>
      </c>
      <c r="AN135" s="256" t="s">
        <v>775</v>
      </c>
      <c r="AO135" s="258" t="s">
        <v>158</v>
      </c>
      <c r="AP135" s="259">
        <v>3</v>
      </c>
      <c r="AQ135" s="258" t="s">
        <v>149</v>
      </c>
      <c r="AR135" s="260">
        <v>3</v>
      </c>
      <c r="AS135" s="255" t="s">
        <v>149</v>
      </c>
      <c r="AT135" s="255">
        <v>3</v>
      </c>
      <c r="AU135" s="255">
        <v>3</v>
      </c>
      <c r="AV135" s="264" t="s">
        <v>281</v>
      </c>
    </row>
    <row r="136" spans="1:48" s="121" customFormat="1" ht="35.1" customHeight="1">
      <c r="A136" s="268" t="s">
        <v>742</v>
      </c>
      <c r="B136" s="263" t="s">
        <v>748</v>
      </c>
      <c r="C136" s="255">
        <f t="shared" si="1"/>
        <v>128</v>
      </c>
      <c r="D136" s="143" t="s">
        <v>105</v>
      </c>
      <c r="E136" s="143"/>
      <c r="F136" s="143" t="s">
        <v>816</v>
      </c>
      <c r="G136" s="143" t="s">
        <v>742</v>
      </c>
      <c r="H136" s="143" t="s">
        <v>816</v>
      </c>
      <c r="I136" s="143" t="e">
        <v>#N/A</v>
      </c>
      <c r="J136" s="143" t="s">
        <v>107</v>
      </c>
      <c r="K136" s="143" t="s">
        <v>817</v>
      </c>
      <c r="L136" s="143" t="s">
        <v>194</v>
      </c>
      <c r="M136" s="143" t="s">
        <v>110</v>
      </c>
      <c r="N136" s="143" t="s">
        <v>111</v>
      </c>
      <c r="O136" s="143" t="s">
        <v>726</v>
      </c>
      <c r="P136" s="143" t="s">
        <v>742</v>
      </c>
      <c r="Q136" s="143" t="s">
        <v>762</v>
      </c>
      <c r="R136" s="143" t="s">
        <v>742</v>
      </c>
      <c r="S136" s="143" t="s">
        <v>764</v>
      </c>
      <c r="T136" s="143" t="s">
        <v>818</v>
      </c>
      <c r="U136" s="143" t="s">
        <v>196</v>
      </c>
      <c r="V136" s="143" t="s">
        <v>117</v>
      </c>
      <c r="W136" s="143" t="s">
        <v>118</v>
      </c>
      <c r="X136" s="143" t="s">
        <v>173</v>
      </c>
      <c r="Y136" s="143" t="s">
        <v>819</v>
      </c>
      <c r="Z136" s="143" t="s">
        <v>120</v>
      </c>
      <c r="AA136" s="143" t="s">
        <v>111</v>
      </c>
      <c r="AB136" s="256" t="s">
        <v>136</v>
      </c>
      <c r="AC136" s="257">
        <v>42426</v>
      </c>
      <c r="AD136" s="256" t="s">
        <v>122</v>
      </c>
      <c r="AE136" s="257" t="s">
        <v>146</v>
      </c>
      <c r="AF136" s="257" t="s">
        <v>147</v>
      </c>
      <c r="AG136" s="257" t="s">
        <v>243</v>
      </c>
      <c r="AH136" s="256" t="s">
        <v>123</v>
      </c>
      <c r="AI136" s="256" t="s">
        <v>111</v>
      </c>
      <c r="AJ136" s="256" t="s">
        <v>111</v>
      </c>
      <c r="AK136" s="256" t="s">
        <v>111</v>
      </c>
      <c r="AL136" s="256" t="s">
        <v>111</v>
      </c>
      <c r="AM136" s="256" t="s">
        <v>111</v>
      </c>
      <c r="AN136" s="256" t="s">
        <v>111</v>
      </c>
      <c r="AO136" s="258" t="s">
        <v>124</v>
      </c>
      <c r="AP136" s="259">
        <v>2</v>
      </c>
      <c r="AQ136" s="258" t="s">
        <v>125</v>
      </c>
      <c r="AR136" s="260">
        <v>2</v>
      </c>
      <c r="AS136" s="255" t="s">
        <v>125</v>
      </c>
      <c r="AT136" s="255">
        <v>2</v>
      </c>
      <c r="AU136" s="255">
        <v>2</v>
      </c>
      <c r="AV136" s="264" t="s">
        <v>126</v>
      </c>
    </row>
    <row r="137" spans="1:48" s="121" customFormat="1" ht="35.1" customHeight="1">
      <c r="A137" s="268" t="s">
        <v>742</v>
      </c>
      <c r="B137" s="263" t="s">
        <v>748</v>
      </c>
      <c r="C137" s="255">
        <f t="shared" si="1"/>
        <v>129</v>
      </c>
      <c r="D137" s="143" t="s">
        <v>105</v>
      </c>
      <c r="E137" s="143"/>
      <c r="F137" s="143" t="s">
        <v>523</v>
      </c>
      <c r="G137" s="143" t="s">
        <v>742</v>
      </c>
      <c r="H137" s="143" t="s">
        <v>523</v>
      </c>
      <c r="I137" s="143" t="e">
        <v>#N/A</v>
      </c>
      <c r="J137" s="143" t="s">
        <v>107</v>
      </c>
      <c r="K137" s="143" t="s">
        <v>820</v>
      </c>
      <c r="L137" s="143" t="s">
        <v>194</v>
      </c>
      <c r="M137" s="143" t="s">
        <v>110</v>
      </c>
      <c r="N137" s="143" t="s">
        <v>111</v>
      </c>
      <c r="O137" s="143" t="s">
        <v>726</v>
      </c>
      <c r="P137" s="143" t="s">
        <v>742</v>
      </c>
      <c r="Q137" s="143" t="s">
        <v>762</v>
      </c>
      <c r="R137" s="143" t="s">
        <v>742</v>
      </c>
      <c r="S137" s="143" t="s">
        <v>764</v>
      </c>
      <c r="T137" s="143" t="s">
        <v>818</v>
      </c>
      <c r="U137" s="143" t="s">
        <v>196</v>
      </c>
      <c r="V137" s="143" t="s">
        <v>117</v>
      </c>
      <c r="W137" s="143" t="s">
        <v>118</v>
      </c>
      <c r="X137" s="143" t="s">
        <v>173</v>
      </c>
      <c r="Y137" s="143" t="s">
        <v>821</v>
      </c>
      <c r="Z137" s="143" t="s">
        <v>120</v>
      </c>
      <c r="AA137" s="143" t="s">
        <v>111</v>
      </c>
      <c r="AB137" s="256" t="s">
        <v>136</v>
      </c>
      <c r="AC137" s="257">
        <v>42422</v>
      </c>
      <c r="AD137" s="256" t="s">
        <v>122</v>
      </c>
      <c r="AE137" s="257" t="s">
        <v>146</v>
      </c>
      <c r="AF137" s="257" t="s">
        <v>147</v>
      </c>
      <c r="AG137" s="257" t="s">
        <v>243</v>
      </c>
      <c r="AH137" s="256" t="s">
        <v>123</v>
      </c>
      <c r="AI137" s="256" t="s">
        <v>111</v>
      </c>
      <c r="AJ137" s="256" t="s">
        <v>111</v>
      </c>
      <c r="AK137" s="256" t="s">
        <v>111</v>
      </c>
      <c r="AL137" s="256" t="s">
        <v>111</v>
      </c>
      <c r="AM137" s="256" t="s">
        <v>111</v>
      </c>
      <c r="AN137" s="256" t="s">
        <v>111</v>
      </c>
      <c r="AO137" s="258" t="s">
        <v>124</v>
      </c>
      <c r="AP137" s="259">
        <v>2</v>
      </c>
      <c r="AQ137" s="258" t="s">
        <v>125</v>
      </c>
      <c r="AR137" s="260">
        <v>2</v>
      </c>
      <c r="AS137" s="255" t="s">
        <v>125</v>
      </c>
      <c r="AT137" s="255">
        <v>2</v>
      </c>
      <c r="AU137" s="255">
        <v>2</v>
      </c>
      <c r="AV137" s="264" t="s">
        <v>126</v>
      </c>
    </row>
    <row r="138" spans="1:48" s="121" customFormat="1" ht="35.1" customHeight="1">
      <c r="A138" s="268" t="s">
        <v>742</v>
      </c>
      <c r="B138" s="263" t="s">
        <v>748</v>
      </c>
      <c r="C138" s="255">
        <f t="shared" si="1"/>
        <v>130</v>
      </c>
      <c r="D138" s="143" t="s">
        <v>105</v>
      </c>
      <c r="E138" s="143"/>
      <c r="F138" s="143" t="s">
        <v>822</v>
      </c>
      <c r="G138" s="143" t="s">
        <v>742</v>
      </c>
      <c r="H138" s="143" t="s">
        <v>822</v>
      </c>
      <c r="I138" s="143" t="e">
        <v>#N/A</v>
      </c>
      <c r="J138" s="143" t="s">
        <v>107</v>
      </c>
      <c r="K138" s="143" t="s">
        <v>823</v>
      </c>
      <c r="L138" s="143" t="s">
        <v>194</v>
      </c>
      <c r="M138" s="143" t="s">
        <v>110</v>
      </c>
      <c r="N138" s="143" t="s">
        <v>111</v>
      </c>
      <c r="O138" s="143" t="s">
        <v>726</v>
      </c>
      <c r="P138" s="143" t="s">
        <v>742</v>
      </c>
      <c r="Q138" s="143" t="s">
        <v>762</v>
      </c>
      <c r="R138" s="143" t="s">
        <v>742</v>
      </c>
      <c r="S138" s="143" t="s">
        <v>764</v>
      </c>
      <c r="T138" s="143" t="s">
        <v>818</v>
      </c>
      <c r="U138" s="143" t="s">
        <v>196</v>
      </c>
      <c r="V138" s="143" t="s">
        <v>117</v>
      </c>
      <c r="W138" s="143" t="s">
        <v>118</v>
      </c>
      <c r="X138" s="143" t="s">
        <v>173</v>
      </c>
      <c r="Y138" s="143" t="s">
        <v>819</v>
      </c>
      <c r="Z138" s="143" t="s">
        <v>120</v>
      </c>
      <c r="AA138" s="143" t="s">
        <v>111</v>
      </c>
      <c r="AB138" s="256" t="s">
        <v>136</v>
      </c>
      <c r="AC138" s="257">
        <v>43515</v>
      </c>
      <c r="AD138" s="256" t="s">
        <v>122</v>
      </c>
      <c r="AE138" s="257" t="s">
        <v>118</v>
      </c>
      <c r="AF138" s="257" t="s">
        <v>111</v>
      </c>
      <c r="AG138" s="257"/>
      <c r="AH138" s="256" t="s">
        <v>123</v>
      </c>
      <c r="AI138" s="256" t="s">
        <v>111</v>
      </c>
      <c r="AJ138" s="256" t="s">
        <v>111</v>
      </c>
      <c r="AK138" s="256" t="s">
        <v>111</v>
      </c>
      <c r="AL138" s="256" t="s">
        <v>111</v>
      </c>
      <c r="AM138" s="256" t="s">
        <v>111</v>
      </c>
      <c r="AN138" s="256" t="s">
        <v>111</v>
      </c>
      <c r="AO138" s="258" t="s">
        <v>124</v>
      </c>
      <c r="AP138" s="259">
        <v>2</v>
      </c>
      <c r="AQ138" s="258" t="s">
        <v>125</v>
      </c>
      <c r="AR138" s="260">
        <v>2</v>
      </c>
      <c r="AS138" s="255" t="s">
        <v>125</v>
      </c>
      <c r="AT138" s="255">
        <v>2</v>
      </c>
      <c r="AU138" s="255">
        <v>2</v>
      </c>
      <c r="AV138" s="264" t="s">
        <v>126</v>
      </c>
    </row>
    <row r="139" spans="1:48" s="121" customFormat="1" ht="35.1" customHeight="1">
      <c r="A139" s="268" t="s">
        <v>742</v>
      </c>
      <c r="B139" s="263" t="s">
        <v>748</v>
      </c>
      <c r="C139" s="255">
        <f t="shared" ref="C139:C202" si="2">C138+1</f>
        <v>131</v>
      </c>
      <c r="D139" s="143" t="s">
        <v>105</v>
      </c>
      <c r="E139" s="143"/>
      <c r="F139" s="143" t="s">
        <v>824</v>
      </c>
      <c r="G139" s="143" t="s">
        <v>742</v>
      </c>
      <c r="H139" s="143" t="s">
        <v>824</v>
      </c>
      <c r="I139" s="143" t="e">
        <v>#N/A</v>
      </c>
      <c r="J139" s="143" t="s">
        <v>130</v>
      </c>
      <c r="K139" s="143" t="s">
        <v>825</v>
      </c>
      <c r="L139" s="143" t="s">
        <v>336</v>
      </c>
      <c r="M139" s="143" t="s">
        <v>110</v>
      </c>
      <c r="N139" s="143" t="s">
        <v>111</v>
      </c>
      <c r="O139" s="143" t="s">
        <v>726</v>
      </c>
      <c r="P139" s="143" t="s">
        <v>742</v>
      </c>
      <c r="Q139" s="143" t="s">
        <v>762</v>
      </c>
      <c r="R139" s="143" t="s">
        <v>742</v>
      </c>
      <c r="S139" s="143" t="s">
        <v>258</v>
      </c>
      <c r="T139" s="143" t="s">
        <v>826</v>
      </c>
      <c r="U139" s="143" t="s">
        <v>196</v>
      </c>
      <c r="V139" s="143" t="s">
        <v>117</v>
      </c>
      <c r="W139" s="143" t="s">
        <v>118</v>
      </c>
      <c r="X139" s="143" t="s">
        <v>827</v>
      </c>
      <c r="Y139" s="143" t="s">
        <v>828</v>
      </c>
      <c r="Z139" s="143" t="s">
        <v>120</v>
      </c>
      <c r="AA139" s="143" t="s">
        <v>111</v>
      </c>
      <c r="AB139" s="256" t="s">
        <v>219</v>
      </c>
      <c r="AC139" s="257">
        <v>42265</v>
      </c>
      <c r="AD139" s="256">
        <v>44985</v>
      </c>
      <c r="AE139" s="257" t="s">
        <v>146</v>
      </c>
      <c r="AF139" s="257" t="s">
        <v>147</v>
      </c>
      <c r="AG139" s="257" t="s">
        <v>243</v>
      </c>
      <c r="AH139" s="256" t="s">
        <v>123</v>
      </c>
      <c r="AI139" s="256" t="s">
        <v>111</v>
      </c>
      <c r="AJ139" s="256" t="s">
        <v>111</v>
      </c>
      <c r="AK139" s="256" t="s">
        <v>111</v>
      </c>
      <c r="AL139" s="256" t="s">
        <v>111</v>
      </c>
      <c r="AM139" s="256" t="s">
        <v>111</v>
      </c>
      <c r="AN139" s="256" t="s">
        <v>111</v>
      </c>
      <c r="AO139" s="258" t="s">
        <v>124</v>
      </c>
      <c r="AP139" s="259">
        <v>2</v>
      </c>
      <c r="AQ139" s="258" t="s">
        <v>137</v>
      </c>
      <c r="AR139" s="260">
        <v>1</v>
      </c>
      <c r="AS139" s="255" t="s">
        <v>137</v>
      </c>
      <c r="AT139" s="255">
        <v>1</v>
      </c>
      <c r="AU139" s="255">
        <v>1</v>
      </c>
      <c r="AV139" s="264" t="s">
        <v>138</v>
      </c>
    </row>
    <row r="140" spans="1:48" s="121" customFormat="1" ht="35.1" customHeight="1">
      <c r="A140" s="268" t="s">
        <v>742</v>
      </c>
      <c r="B140" s="263" t="s">
        <v>748</v>
      </c>
      <c r="C140" s="255">
        <f t="shared" si="2"/>
        <v>132</v>
      </c>
      <c r="D140" s="143" t="s">
        <v>105</v>
      </c>
      <c r="E140" s="143"/>
      <c r="F140" s="143" t="s">
        <v>829</v>
      </c>
      <c r="G140" s="143" t="s">
        <v>742</v>
      </c>
      <c r="H140" s="143" t="s">
        <v>829</v>
      </c>
      <c r="I140" s="143" t="e">
        <v>#N/A</v>
      </c>
      <c r="J140" s="143" t="s">
        <v>107</v>
      </c>
      <c r="K140" s="143" t="s">
        <v>830</v>
      </c>
      <c r="L140" s="143" t="s">
        <v>194</v>
      </c>
      <c r="M140" s="143" t="s">
        <v>110</v>
      </c>
      <c r="N140" s="143" t="s">
        <v>111</v>
      </c>
      <c r="O140" s="143" t="s">
        <v>726</v>
      </c>
      <c r="P140" s="143" t="s">
        <v>742</v>
      </c>
      <c r="Q140" s="143" t="s">
        <v>762</v>
      </c>
      <c r="R140" s="143" t="s">
        <v>742</v>
      </c>
      <c r="S140" s="143" t="s">
        <v>258</v>
      </c>
      <c r="T140" s="143" t="s">
        <v>831</v>
      </c>
      <c r="U140" s="143" t="s">
        <v>196</v>
      </c>
      <c r="V140" s="143" t="s">
        <v>117</v>
      </c>
      <c r="W140" s="143" t="s">
        <v>118</v>
      </c>
      <c r="X140" s="143" t="s">
        <v>173</v>
      </c>
      <c r="Y140" s="143" t="s">
        <v>819</v>
      </c>
      <c r="Z140" s="143" t="s">
        <v>120</v>
      </c>
      <c r="AA140" s="143" t="s">
        <v>111</v>
      </c>
      <c r="AB140" s="256" t="s">
        <v>136</v>
      </c>
      <c r="AC140" s="257">
        <v>42370</v>
      </c>
      <c r="AD140" s="256" t="s">
        <v>122</v>
      </c>
      <c r="AE140" s="257" t="s">
        <v>118</v>
      </c>
      <c r="AF140" s="257" t="s">
        <v>111</v>
      </c>
      <c r="AG140" s="257"/>
      <c r="AH140" s="256" t="s">
        <v>123</v>
      </c>
      <c r="AI140" s="256" t="s">
        <v>111</v>
      </c>
      <c r="AJ140" s="256" t="s">
        <v>111</v>
      </c>
      <c r="AK140" s="256" t="s">
        <v>111</v>
      </c>
      <c r="AL140" s="256" t="s">
        <v>111</v>
      </c>
      <c r="AM140" s="256" t="s">
        <v>111</v>
      </c>
      <c r="AN140" s="256" t="s">
        <v>111</v>
      </c>
      <c r="AO140" s="258" t="s">
        <v>124</v>
      </c>
      <c r="AP140" s="259">
        <v>2</v>
      </c>
      <c r="AQ140" s="258" t="s">
        <v>137</v>
      </c>
      <c r="AR140" s="260">
        <v>1</v>
      </c>
      <c r="AS140" s="255" t="s">
        <v>137</v>
      </c>
      <c r="AT140" s="255">
        <v>1</v>
      </c>
      <c r="AU140" s="255">
        <v>1</v>
      </c>
      <c r="AV140" s="264" t="s">
        <v>138</v>
      </c>
    </row>
    <row r="141" spans="1:48" s="121" customFormat="1" ht="35.1" customHeight="1">
      <c r="A141" s="268" t="s">
        <v>742</v>
      </c>
      <c r="B141" s="263" t="s">
        <v>748</v>
      </c>
      <c r="C141" s="255">
        <f t="shared" si="2"/>
        <v>133</v>
      </c>
      <c r="D141" s="143" t="s">
        <v>105</v>
      </c>
      <c r="E141" s="143"/>
      <c r="F141" s="143" t="s">
        <v>832</v>
      </c>
      <c r="G141" s="143" t="s">
        <v>742</v>
      </c>
      <c r="H141" s="143" t="s">
        <v>832</v>
      </c>
      <c r="I141" s="143" t="e">
        <v>#N/A</v>
      </c>
      <c r="J141" s="143" t="s">
        <v>107</v>
      </c>
      <c r="K141" s="143" t="s">
        <v>833</v>
      </c>
      <c r="L141" s="143" t="s">
        <v>194</v>
      </c>
      <c r="M141" s="143" t="s">
        <v>110</v>
      </c>
      <c r="N141" s="143" t="s">
        <v>769</v>
      </c>
      <c r="O141" s="143" t="s">
        <v>726</v>
      </c>
      <c r="P141" s="143" t="s">
        <v>742</v>
      </c>
      <c r="Q141" s="143" t="s">
        <v>762</v>
      </c>
      <c r="R141" s="143" t="s">
        <v>742</v>
      </c>
      <c r="S141" s="143" t="s">
        <v>258</v>
      </c>
      <c r="T141" s="143" t="s">
        <v>834</v>
      </c>
      <c r="U141" s="143" t="s">
        <v>196</v>
      </c>
      <c r="V141" s="143" t="s">
        <v>117</v>
      </c>
      <c r="W141" s="143" t="s">
        <v>118</v>
      </c>
      <c r="X141" s="143" t="s">
        <v>173</v>
      </c>
      <c r="Y141" s="143" t="s">
        <v>819</v>
      </c>
      <c r="Z141" s="143" t="s">
        <v>120</v>
      </c>
      <c r="AA141" s="143" t="s">
        <v>111</v>
      </c>
      <c r="AB141" s="256" t="s">
        <v>136</v>
      </c>
      <c r="AC141" s="257">
        <v>42370</v>
      </c>
      <c r="AD141" s="256" t="s">
        <v>122</v>
      </c>
      <c r="AE141" s="257" t="s">
        <v>118</v>
      </c>
      <c r="AF141" s="257" t="s">
        <v>111</v>
      </c>
      <c r="AG141" s="257"/>
      <c r="AH141" s="256" t="s">
        <v>123</v>
      </c>
      <c r="AI141" s="256" t="s">
        <v>111</v>
      </c>
      <c r="AJ141" s="256" t="s">
        <v>111</v>
      </c>
      <c r="AK141" s="256" t="s">
        <v>111</v>
      </c>
      <c r="AL141" s="256" t="s">
        <v>111</v>
      </c>
      <c r="AM141" s="256" t="s">
        <v>111</v>
      </c>
      <c r="AN141" s="256" t="s">
        <v>111</v>
      </c>
      <c r="AO141" s="258" t="s">
        <v>124</v>
      </c>
      <c r="AP141" s="259">
        <v>2</v>
      </c>
      <c r="AQ141" s="258" t="s">
        <v>137</v>
      </c>
      <c r="AR141" s="260">
        <v>1</v>
      </c>
      <c r="AS141" s="255" t="s">
        <v>137</v>
      </c>
      <c r="AT141" s="255">
        <v>1</v>
      </c>
      <c r="AU141" s="255">
        <v>1</v>
      </c>
      <c r="AV141" s="264" t="s">
        <v>138</v>
      </c>
    </row>
    <row r="142" spans="1:48" s="121" customFormat="1" ht="35.1" customHeight="1">
      <c r="A142" s="268" t="s">
        <v>742</v>
      </c>
      <c r="B142" s="263" t="s">
        <v>748</v>
      </c>
      <c r="C142" s="255">
        <f t="shared" si="2"/>
        <v>134</v>
      </c>
      <c r="D142" s="143" t="s">
        <v>105</v>
      </c>
      <c r="E142" s="143"/>
      <c r="F142" s="143" t="s">
        <v>835</v>
      </c>
      <c r="G142" s="143" t="s">
        <v>742</v>
      </c>
      <c r="H142" s="143" t="s">
        <v>835</v>
      </c>
      <c r="I142" s="143" t="e">
        <v>#N/A</v>
      </c>
      <c r="J142" s="143" t="s">
        <v>107</v>
      </c>
      <c r="K142" s="143" t="s">
        <v>836</v>
      </c>
      <c r="L142" s="143" t="s">
        <v>194</v>
      </c>
      <c r="M142" s="143" t="s">
        <v>110</v>
      </c>
      <c r="N142" s="143" t="s">
        <v>641</v>
      </c>
      <c r="O142" s="143" t="s">
        <v>726</v>
      </c>
      <c r="P142" s="143" t="s">
        <v>742</v>
      </c>
      <c r="Q142" s="143" t="s">
        <v>762</v>
      </c>
      <c r="R142" s="143" t="s">
        <v>742</v>
      </c>
      <c r="S142" s="143" t="s">
        <v>258</v>
      </c>
      <c r="T142" s="143" t="s">
        <v>834</v>
      </c>
      <c r="U142" s="143" t="s">
        <v>196</v>
      </c>
      <c r="V142" s="143" t="s">
        <v>117</v>
      </c>
      <c r="W142" s="143" t="s">
        <v>118</v>
      </c>
      <c r="X142" s="143" t="s">
        <v>173</v>
      </c>
      <c r="Y142" s="143" t="s">
        <v>819</v>
      </c>
      <c r="Z142" s="143" t="s">
        <v>120</v>
      </c>
      <c r="AA142" s="143" t="s">
        <v>111</v>
      </c>
      <c r="AB142" s="256" t="s">
        <v>136</v>
      </c>
      <c r="AC142" s="257">
        <v>42370</v>
      </c>
      <c r="AD142" s="256" t="s">
        <v>122</v>
      </c>
      <c r="AE142" s="257" t="s">
        <v>118</v>
      </c>
      <c r="AF142" s="257" t="s">
        <v>111</v>
      </c>
      <c r="AG142" s="257"/>
      <c r="AH142" s="256" t="s">
        <v>123</v>
      </c>
      <c r="AI142" s="256" t="s">
        <v>111</v>
      </c>
      <c r="AJ142" s="256" t="s">
        <v>111</v>
      </c>
      <c r="AK142" s="256" t="s">
        <v>111</v>
      </c>
      <c r="AL142" s="256" t="s">
        <v>111</v>
      </c>
      <c r="AM142" s="256" t="s">
        <v>111</v>
      </c>
      <c r="AN142" s="256" t="s">
        <v>111</v>
      </c>
      <c r="AO142" s="258" t="s">
        <v>124</v>
      </c>
      <c r="AP142" s="259">
        <v>2</v>
      </c>
      <c r="AQ142" s="258" t="s">
        <v>137</v>
      </c>
      <c r="AR142" s="260">
        <v>1</v>
      </c>
      <c r="AS142" s="255" t="s">
        <v>137</v>
      </c>
      <c r="AT142" s="255">
        <v>1</v>
      </c>
      <c r="AU142" s="255">
        <v>1</v>
      </c>
      <c r="AV142" s="264" t="s">
        <v>138</v>
      </c>
    </row>
    <row r="143" spans="1:48" s="121" customFormat="1" ht="35.1" customHeight="1">
      <c r="A143" s="268" t="s">
        <v>837</v>
      </c>
      <c r="B143" s="263" t="s">
        <v>838</v>
      </c>
      <c r="C143" s="255">
        <f t="shared" si="2"/>
        <v>135</v>
      </c>
      <c r="D143" s="143" t="s">
        <v>105</v>
      </c>
      <c r="E143" s="143"/>
      <c r="F143" s="143" t="s">
        <v>639</v>
      </c>
      <c r="G143" s="143" t="s">
        <v>837</v>
      </c>
      <c r="H143" s="143" t="s">
        <v>639</v>
      </c>
      <c r="I143" s="143" t="e">
        <v>#N/A</v>
      </c>
      <c r="J143" s="143" t="s">
        <v>107</v>
      </c>
      <c r="K143" s="143" t="s">
        <v>839</v>
      </c>
      <c r="L143" s="143" t="s">
        <v>379</v>
      </c>
      <c r="M143" s="143" t="s">
        <v>110</v>
      </c>
      <c r="N143" s="143" t="s">
        <v>641</v>
      </c>
      <c r="O143" s="143" t="s">
        <v>726</v>
      </c>
      <c r="P143" s="143" t="s">
        <v>742</v>
      </c>
      <c r="Q143" s="143" t="s">
        <v>762</v>
      </c>
      <c r="R143" s="143" t="s">
        <v>742</v>
      </c>
      <c r="S143" s="143" t="s">
        <v>258</v>
      </c>
      <c r="T143" s="143" t="s">
        <v>840</v>
      </c>
      <c r="U143" s="143" t="s">
        <v>196</v>
      </c>
      <c r="V143" s="143" t="s">
        <v>117</v>
      </c>
      <c r="W143" s="143" t="s">
        <v>118</v>
      </c>
      <c r="X143" s="143" t="s">
        <v>173</v>
      </c>
      <c r="Y143" s="143" t="s">
        <v>841</v>
      </c>
      <c r="Z143" s="143" t="s">
        <v>120</v>
      </c>
      <c r="AA143" s="143" t="s">
        <v>111</v>
      </c>
      <c r="AB143" s="256" t="s">
        <v>152</v>
      </c>
      <c r="AC143" s="257">
        <v>42370</v>
      </c>
      <c r="AD143" s="256" t="s">
        <v>122</v>
      </c>
      <c r="AE143" s="257" t="s">
        <v>118</v>
      </c>
      <c r="AF143" s="257" t="s">
        <v>111</v>
      </c>
      <c r="AG143" s="257"/>
      <c r="AH143" s="256" t="s">
        <v>123</v>
      </c>
      <c r="AI143" s="256" t="s">
        <v>111</v>
      </c>
      <c r="AJ143" s="256" t="s">
        <v>111</v>
      </c>
      <c r="AK143" s="256" t="s">
        <v>111</v>
      </c>
      <c r="AL143" s="256" t="s">
        <v>111</v>
      </c>
      <c r="AM143" s="256" t="s">
        <v>111</v>
      </c>
      <c r="AN143" s="256" t="s">
        <v>111</v>
      </c>
      <c r="AO143" s="258" t="s">
        <v>124</v>
      </c>
      <c r="AP143" s="259">
        <v>2</v>
      </c>
      <c r="AQ143" s="258" t="s">
        <v>137</v>
      </c>
      <c r="AR143" s="260">
        <v>1</v>
      </c>
      <c r="AS143" s="255" t="s">
        <v>137</v>
      </c>
      <c r="AT143" s="255">
        <v>1</v>
      </c>
      <c r="AU143" s="255">
        <v>1</v>
      </c>
      <c r="AV143" s="264" t="s">
        <v>138</v>
      </c>
    </row>
    <row r="144" spans="1:48" s="121" customFormat="1" ht="35.1" customHeight="1">
      <c r="A144" s="268" t="s">
        <v>742</v>
      </c>
      <c r="B144" s="263" t="s">
        <v>748</v>
      </c>
      <c r="C144" s="255">
        <f t="shared" si="2"/>
        <v>136</v>
      </c>
      <c r="D144" s="143" t="s">
        <v>105</v>
      </c>
      <c r="E144" s="143"/>
      <c r="F144" s="143" t="s">
        <v>842</v>
      </c>
      <c r="G144" s="143" t="s">
        <v>742</v>
      </c>
      <c r="H144" s="143" t="s">
        <v>842</v>
      </c>
      <c r="I144" s="143" t="e">
        <v>#N/A</v>
      </c>
      <c r="J144" s="143" t="s">
        <v>107</v>
      </c>
      <c r="K144" s="143" t="s">
        <v>843</v>
      </c>
      <c r="L144" s="143" t="s">
        <v>194</v>
      </c>
      <c r="M144" s="143" t="s">
        <v>110</v>
      </c>
      <c r="N144" s="143" t="s">
        <v>111</v>
      </c>
      <c r="O144" s="143" t="s">
        <v>726</v>
      </c>
      <c r="P144" s="143" t="s">
        <v>742</v>
      </c>
      <c r="Q144" s="143" t="s">
        <v>762</v>
      </c>
      <c r="R144" s="143" t="s">
        <v>742</v>
      </c>
      <c r="S144" s="143" t="s">
        <v>258</v>
      </c>
      <c r="T144" s="143" t="s">
        <v>844</v>
      </c>
      <c r="U144" s="143" t="s">
        <v>196</v>
      </c>
      <c r="V144" s="143" t="s">
        <v>117</v>
      </c>
      <c r="W144" s="143" t="s">
        <v>118</v>
      </c>
      <c r="X144" s="143" t="s">
        <v>173</v>
      </c>
      <c r="Y144" s="143" t="s">
        <v>845</v>
      </c>
      <c r="Z144" s="143" t="s">
        <v>120</v>
      </c>
      <c r="AA144" s="143" t="s">
        <v>111</v>
      </c>
      <c r="AB144" s="256" t="s">
        <v>121</v>
      </c>
      <c r="AC144" s="257">
        <v>42370</v>
      </c>
      <c r="AD144" s="256" t="s">
        <v>122</v>
      </c>
      <c r="AE144" s="257" t="s">
        <v>118</v>
      </c>
      <c r="AF144" s="257" t="s">
        <v>111</v>
      </c>
      <c r="AG144" s="257"/>
      <c r="AH144" s="256" t="s">
        <v>123</v>
      </c>
      <c r="AI144" s="256" t="s">
        <v>111</v>
      </c>
      <c r="AJ144" s="256" t="s">
        <v>111</v>
      </c>
      <c r="AK144" s="256" t="s">
        <v>111</v>
      </c>
      <c r="AL144" s="256" t="s">
        <v>111</v>
      </c>
      <c r="AM144" s="256" t="s">
        <v>111</v>
      </c>
      <c r="AN144" s="256" t="s">
        <v>111</v>
      </c>
      <c r="AO144" s="258" t="s">
        <v>124</v>
      </c>
      <c r="AP144" s="259">
        <v>2</v>
      </c>
      <c r="AQ144" s="258" t="s">
        <v>137</v>
      </c>
      <c r="AR144" s="260">
        <v>1</v>
      </c>
      <c r="AS144" s="255" t="s">
        <v>137</v>
      </c>
      <c r="AT144" s="255">
        <v>1</v>
      </c>
      <c r="AU144" s="255">
        <v>1</v>
      </c>
      <c r="AV144" s="264" t="s">
        <v>138</v>
      </c>
    </row>
    <row r="145" spans="1:48" s="121" customFormat="1" ht="35.1" customHeight="1">
      <c r="A145" s="268" t="s">
        <v>742</v>
      </c>
      <c r="B145" s="263" t="s">
        <v>748</v>
      </c>
      <c r="C145" s="255">
        <f t="shared" si="2"/>
        <v>137</v>
      </c>
      <c r="D145" s="143" t="s">
        <v>105</v>
      </c>
      <c r="E145" s="143"/>
      <c r="F145" s="143" t="s">
        <v>846</v>
      </c>
      <c r="G145" s="143" t="s">
        <v>742</v>
      </c>
      <c r="H145" s="143" t="s">
        <v>846</v>
      </c>
      <c r="I145" s="143" t="e">
        <v>#N/A</v>
      </c>
      <c r="J145" s="143" t="s">
        <v>107</v>
      </c>
      <c r="K145" s="143" t="s">
        <v>847</v>
      </c>
      <c r="L145" s="143" t="s">
        <v>194</v>
      </c>
      <c r="M145" s="143" t="s">
        <v>110</v>
      </c>
      <c r="N145" s="143" t="s">
        <v>111</v>
      </c>
      <c r="O145" s="143" t="s">
        <v>726</v>
      </c>
      <c r="P145" s="143" t="s">
        <v>742</v>
      </c>
      <c r="Q145" s="143" t="s">
        <v>762</v>
      </c>
      <c r="R145" s="143" t="s">
        <v>742</v>
      </c>
      <c r="S145" s="143" t="s">
        <v>846</v>
      </c>
      <c r="T145" s="143" t="s">
        <v>848</v>
      </c>
      <c r="U145" s="143" t="s">
        <v>196</v>
      </c>
      <c r="V145" s="143" t="s">
        <v>117</v>
      </c>
      <c r="W145" s="143" t="s">
        <v>118</v>
      </c>
      <c r="X145" s="143" t="s">
        <v>173</v>
      </c>
      <c r="Y145" s="143" t="s">
        <v>849</v>
      </c>
      <c r="Z145" s="143" t="s">
        <v>120</v>
      </c>
      <c r="AA145" s="143" t="s">
        <v>111</v>
      </c>
      <c r="AB145" s="256" t="s">
        <v>121</v>
      </c>
      <c r="AC145" s="257">
        <v>42371</v>
      </c>
      <c r="AD145" s="256" t="s">
        <v>122</v>
      </c>
      <c r="AE145" s="257" t="s">
        <v>118</v>
      </c>
      <c r="AF145" s="257" t="s">
        <v>111</v>
      </c>
      <c r="AG145" s="257"/>
      <c r="AH145" s="256" t="s">
        <v>123</v>
      </c>
      <c r="AI145" s="256" t="s">
        <v>111</v>
      </c>
      <c r="AJ145" s="256" t="s">
        <v>111</v>
      </c>
      <c r="AK145" s="256" t="s">
        <v>111</v>
      </c>
      <c r="AL145" s="256" t="s">
        <v>111</v>
      </c>
      <c r="AM145" s="256" t="s">
        <v>111</v>
      </c>
      <c r="AN145" s="256" t="s">
        <v>111</v>
      </c>
      <c r="AO145" s="258" t="s">
        <v>124</v>
      </c>
      <c r="AP145" s="259">
        <v>2</v>
      </c>
      <c r="AQ145" s="258" t="s">
        <v>137</v>
      </c>
      <c r="AR145" s="260">
        <v>1</v>
      </c>
      <c r="AS145" s="255" t="s">
        <v>137</v>
      </c>
      <c r="AT145" s="255">
        <v>1</v>
      </c>
      <c r="AU145" s="255">
        <v>1</v>
      </c>
      <c r="AV145" s="264" t="s">
        <v>138</v>
      </c>
    </row>
    <row r="146" spans="1:48" s="121" customFormat="1" ht="35.1" customHeight="1">
      <c r="A146" s="268" t="s">
        <v>850</v>
      </c>
      <c r="B146" s="263" t="s">
        <v>851</v>
      </c>
      <c r="C146" s="255">
        <f t="shared" si="2"/>
        <v>138</v>
      </c>
      <c r="D146" s="143" t="s">
        <v>105</v>
      </c>
      <c r="E146" s="143" t="s">
        <v>852</v>
      </c>
      <c r="F146" s="143" t="s">
        <v>853</v>
      </c>
      <c r="G146" s="143" t="s">
        <v>854</v>
      </c>
      <c r="H146" s="143" t="s">
        <v>852</v>
      </c>
      <c r="I146" s="143" t="s">
        <v>855</v>
      </c>
      <c r="J146" s="143" t="s">
        <v>107</v>
      </c>
      <c r="K146" s="143" t="s">
        <v>856</v>
      </c>
      <c r="L146" s="143" t="s">
        <v>194</v>
      </c>
      <c r="M146" s="143" t="s">
        <v>110</v>
      </c>
      <c r="N146" s="143" t="s">
        <v>111</v>
      </c>
      <c r="O146" s="143" t="s">
        <v>726</v>
      </c>
      <c r="P146" s="143" t="s">
        <v>850</v>
      </c>
      <c r="Q146" s="143" t="s">
        <v>857</v>
      </c>
      <c r="R146" s="143" t="s">
        <v>850</v>
      </c>
      <c r="S146" s="143" t="s">
        <v>258</v>
      </c>
      <c r="T146" s="143" t="s">
        <v>743</v>
      </c>
      <c r="U146" s="143" t="s">
        <v>196</v>
      </c>
      <c r="V146" s="143" t="s">
        <v>117</v>
      </c>
      <c r="W146" s="143" t="s">
        <v>120</v>
      </c>
      <c r="X146" s="143" t="s">
        <v>173</v>
      </c>
      <c r="Y146" s="143" t="s">
        <v>858</v>
      </c>
      <c r="Z146" s="143" t="s">
        <v>120</v>
      </c>
      <c r="AA146" s="143" t="s">
        <v>111</v>
      </c>
      <c r="AB146" s="256" t="s">
        <v>152</v>
      </c>
      <c r="AC146" s="257">
        <v>41927</v>
      </c>
      <c r="AD146" s="256" t="s">
        <v>122</v>
      </c>
      <c r="AE146" s="257" t="s">
        <v>146</v>
      </c>
      <c r="AF146" s="257" t="s">
        <v>147</v>
      </c>
      <c r="AG146" s="257" t="s">
        <v>243</v>
      </c>
      <c r="AH146" s="256" t="s">
        <v>153</v>
      </c>
      <c r="AI146" s="256" t="s">
        <v>744</v>
      </c>
      <c r="AJ146" s="256" t="s">
        <v>745</v>
      </c>
      <c r="AK146" s="256" t="s">
        <v>746</v>
      </c>
      <c r="AL146" s="256" t="s">
        <v>342</v>
      </c>
      <c r="AM146" s="256" t="s">
        <v>497</v>
      </c>
      <c r="AN146" s="256" t="s">
        <v>747</v>
      </c>
      <c r="AO146" s="258" t="s">
        <v>158</v>
      </c>
      <c r="AP146" s="259">
        <v>3</v>
      </c>
      <c r="AQ146" s="258" t="s">
        <v>149</v>
      </c>
      <c r="AR146" s="260">
        <v>3</v>
      </c>
      <c r="AS146" s="255" t="s">
        <v>125</v>
      </c>
      <c r="AT146" s="255">
        <v>2</v>
      </c>
      <c r="AU146" s="255">
        <v>3</v>
      </c>
      <c r="AV146" s="264" t="s">
        <v>281</v>
      </c>
    </row>
    <row r="147" spans="1:48" s="121" customFormat="1" ht="35.1" customHeight="1">
      <c r="A147" s="268" t="s">
        <v>850</v>
      </c>
      <c r="B147" s="263" t="s">
        <v>851</v>
      </c>
      <c r="C147" s="255">
        <f t="shared" si="2"/>
        <v>139</v>
      </c>
      <c r="D147" s="143" t="s">
        <v>105</v>
      </c>
      <c r="E147" s="143"/>
      <c r="F147" s="143" t="s">
        <v>853</v>
      </c>
      <c r="G147" s="143" t="s">
        <v>850</v>
      </c>
      <c r="H147" s="143" t="s">
        <v>853</v>
      </c>
      <c r="I147" s="143" t="e">
        <v>#N/A</v>
      </c>
      <c r="J147" s="143" t="s">
        <v>107</v>
      </c>
      <c r="K147" s="143" t="s">
        <v>853</v>
      </c>
      <c r="L147" s="143" t="s">
        <v>194</v>
      </c>
      <c r="M147" s="143" t="s">
        <v>110</v>
      </c>
      <c r="N147" s="143" t="s">
        <v>641</v>
      </c>
      <c r="O147" s="143" t="s">
        <v>726</v>
      </c>
      <c r="P147" s="143" t="s">
        <v>850</v>
      </c>
      <c r="Q147" s="143" t="s">
        <v>857</v>
      </c>
      <c r="R147" s="143" t="s">
        <v>644</v>
      </c>
      <c r="S147" s="143" t="s">
        <v>859</v>
      </c>
      <c r="T147" s="143" t="s">
        <v>752</v>
      </c>
      <c r="U147" s="143" t="s">
        <v>196</v>
      </c>
      <c r="V147" s="143" t="s">
        <v>117</v>
      </c>
      <c r="W147" s="143" t="s">
        <v>120</v>
      </c>
      <c r="X147" s="143" t="s">
        <v>173</v>
      </c>
      <c r="Y147" s="143" t="s">
        <v>860</v>
      </c>
      <c r="Z147" s="143" t="s">
        <v>144</v>
      </c>
      <c r="AA147" s="143" t="s">
        <v>861</v>
      </c>
      <c r="AB147" s="256" t="s">
        <v>121</v>
      </c>
      <c r="AC147" s="257">
        <v>37830</v>
      </c>
      <c r="AD147" s="256" t="s">
        <v>122</v>
      </c>
      <c r="AE147" s="257" t="s">
        <v>146</v>
      </c>
      <c r="AF147" s="257" t="s">
        <v>147</v>
      </c>
      <c r="AG147" s="257" t="s">
        <v>243</v>
      </c>
      <c r="AH147" s="256" t="s">
        <v>123</v>
      </c>
      <c r="AI147" s="256" t="s">
        <v>111</v>
      </c>
      <c r="AJ147" s="256" t="s">
        <v>111</v>
      </c>
      <c r="AK147" s="256" t="s">
        <v>111</v>
      </c>
      <c r="AL147" s="256" t="s">
        <v>111</v>
      </c>
      <c r="AM147" s="256" t="s">
        <v>111</v>
      </c>
      <c r="AN147" s="256" t="s">
        <v>111</v>
      </c>
      <c r="AO147" s="258" t="s">
        <v>124</v>
      </c>
      <c r="AP147" s="259">
        <v>2</v>
      </c>
      <c r="AQ147" s="258" t="s">
        <v>125</v>
      </c>
      <c r="AR147" s="260">
        <v>2</v>
      </c>
      <c r="AS147" s="255" t="s">
        <v>125</v>
      </c>
      <c r="AT147" s="255">
        <v>2</v>
      </c>
      <c r="AU147" s="255">
        <v>2</v>
      </c>
      <c r="AV147" s="264" t="s">
        <v>126</v>
      </c>
    </row>
    <row r="148" spans="1:48" s="121" customFormat="1" ht="35.1" customHeight="1">
      <c r="A148" s="268" t="s">
        <v>850</v>
      </c>
      <c r="B148" s="263" t="s">
        <v>851</v>
      </c>
      <c r="C148" s="255">
        <f t="shared" si="2"/>
        <v>140</v>
      </c>
      <c r="D148" s="143" t="s">
        <v>105</v>
      </c>
      <c r="E148" s="143" t="s">
        <v>862</v>
      </c>
      <c r="F148" s="143" t="s">
        <v>863</v>
      </c>
      <c r="G148" s="143" t="s">
        <v>864</v>
      </c>
      <c r="H148" s="143" t="s">
        <v>862</v>
      </c>
      <c r="I148" s="143" t="s">
        <v>865</v>
      </c>
      <c r="J148" s="143" t="s">
        <v>107</v>
      </c>
      <c r="K148" s="143" t="s">
        <v>863</v>
      </c>
      <c r="L148" s="143" t="s">
        <v>109</v>
      </c>
      <c r="M148" s="143" t="s">
        <v>110</v>
      </c>
      <c r="N148" s="143" t="s">
        <v>111</v>
      </c>
      <c r="O148" s="143" t="s">
        <v>726</v>
      </c>
      <c r="P148" s="143" t="s">
        <v>850</v>
      </c>
      <c r="Q148" s="143" t="s">
        <v>857</v>
      </c>
      <c r="R148" s="143" t="s">
        <v>850</v>
      </c>
      <c r="S148" s="143" t="s">
        <v>258</v>
      </c>
      <c r="T148" s="143" t="s">
        <v>752</v>
      </c>
      <c r="U148" s="143" t="s">
        <v>196</v>
      </c>
      <c r="V148" s="143" t="s">
        <v>117</v>
      </c>
      <c r="W148" s="143" t="s">
        <v>120</v>
      </c>
      <c r="X148" s="143" t="s">
        <v>173</v>
      </c>
      <c r="Y148" s="143" t="s">
        <v>866</v>
      </c>
      <c r="Z148" s="143" t="s">
        <v>120</v>
      </c>
      <c r="AA148" s="143" t="s">
        <v>111</v>
      </c>
      <c r="AB148" s="256" t="s">
        <v>152</v>
      </c>
      <c r="AC148" s="257">
        <v>42368</v>
      </c>
      <c r="AD148" s="256" t="s">
        <v>122</v>
      </c>
      <c r="AE148" s="257" t="s">
        <v>144</v>
      </c>
      <c r="AF148" s="257" t="s">
        <v>147</v>
      </c>
      <c r="AG148" s="257" t="s">
        <v>243</v>
      </c>
      <c r="AH148" s="256" t="s">
        <v>123</v>
      </c>
      <c r="AI148" s="256" t="s">
        <v>111</v>
      </c>
      <c r="AJ148" s="256" t="s">
        <v>111</v>
      </c>
      <c r="AK148" s="256" t="s">
        <v>111</v>
      </c>
      <c r="AL148" s="256" t="s">
        <v>111</v>
      </c>
      <c r="AM148" s="256" t="s">
        <v>111</v>
      </c>
      <c r="AN148" s="256" t="s">
        <v>111</v>
      </c>
      <c r="AO148" s="258" t="s">
        <v>124</v>
      </c>
      <c r="AP148" s="259">
        <v>2</v>
      </c>
      <c r="AQ148" s="258" t="s">
        <v>125</v>
      </c>
      <c r="AR148" s="260">
        <v>2</v>
      </c>
      <c r="AS148" s="255" t="s">
        <v>125</v>
      </c>
      <c r="AT148" s="255">
        <v>2</v>
      </c>
      <c r="AU148" s="255">
        <v>2</v>
      </c>
      <c r="AV148" s="264" t="s">
        <v>126</v>
      </c>
    </row>
    <row r="149" spans="1:48" s="121" customFormat="1" ht="35.1" customHeight="1">
      <c r="A149" s="268" t="s">
        <v>850</v>
      </c>
      <c r="B149" s="263" t="s">
        <v>851</v>
      </c>
      <c r="C149" s="255">
        <f t="shared" si="2"/>
        <v>141</v>
      </c>
      <c r="D149" s="143" t="s">
        <v>105</v>
      </c>
      <c r="E149" s="143" t="s">
        <v>867</v>
      </c>
      <c r="F149" s="143"/>
      <c r="G149" s="143" t="s">
        <v>868</v>
      </c>
      <c r="H149" s="143" t="s">
        <v>867</v>
      </c>
      <c r="I149" s="143" t="s">
        <v>869</v>
      </c>
      <c r="J149" s="143" t="s">
        <v>107</v>
      </c>
      <c r="K149" s="143" t="s">
        <v>870</v>
      </c>
      <c r="L149" s="143" t="s">
        <v>109</v>
      </c>
      <c r="M149" s="143" t="s">
        <v>110</v>
      </c>
      <c r="N149" s="143" t="s">
        <v>641</v>
      </c>
      <c r="O149" s="143" t="s">
        <v>726</v>
      </c>
      <c r="P149" s="143" t="s">
        <v>850</v>
      </c>
      <c r="Q149" s="143" t="s">
        <v>857</v>
      </c>
      <c r="R149" s="143" t="s">
        <v>644</v>
      </c>
      <c r="S149" s="143" t="s">
        <v>258</v>
      </c>
      <c r="T149" s="143" t="s">
        <v>752</v>
      </c>
      <c r="U149" s="143" t="s">
        <v>196</v>
      </c>
      <c r="V149" s="143" t="s">
        <v>117</v>
      </c>
      <c r="W149" s="143" t="s">
        <v>120</v>
      </c>
      <c r="X149" s="143" t="s">
        <v>173</v>
      </c>
      <c r="Y149" s="143" t="s">
        <v>871</v>
      </c>
      <c r="Z149" s="143" t="s">
        <v>120</v>
      </c>
      <c r="AA149" s="143" t="s">
        <v>111</v>
      </c>
      <c r="AB149" s="256" t="s">
        <v>152</v>
      </c>
      <c r="AC149" s="257">
        <v>43025</v>
      </c>
      <c r="AD149" s="256" t="s">
        <v>122</v>
      </c>
      <c r="AE149" s="257" t="s">
        <v>146</v>
      </c>
      <c r="AF149" s="257" t="s">
        <v>147</v>
      </c>
      <c r="AG149" s="257" t="s">
        <v>243</v>
      </c>
      <c r="AH149" s="256" t="s">
        <v>123</v>
      </c>
      <c r="AI149" s="256" t="s">
        <v>111</v>
      </c>
      <c r="AJ149" s="256" t="s">
        <v>111</v>
      </c>
      <c r="AK149" s="256" t="s">
        <v>111</v>
      </c>
      <c r="AL149" s="256" t="s">
        <v>111</v>
      </c>
      <c r="AM149" s="256" t="s">
        <v>111</v>
      </c>
      <c r="AN149" s="256" t="s">
        <v>111</v>
      </c>
      <c r="AO149" s="258" t="s">
        <v>124</v>
      </c>
      <c r="AP149" s="259">
        <v>2</v>
      </c>
      <c r="AQ149" s="258" t="s">
        <v>149</v>
      </c>
      <c r="AR149" s="260">
        <v>3</v>
      </c>
      <c r="AS149" s="255" t="s">
        <v>125</v>
      </c>
      <c r="AT149" s="255">
        <v>2</v>
      </c>
      <c r="AU149" s="255">
        <v>2</v>
      </c>
      <c r="AV149" s="264" t="s">
        <v>126</v>
      </c>
    </row>
    <row r="150" spans="1:48" s="121" customFormat="1" ht="35.1" customHeight="1">
      <c r="A150" s="268" t="s">
        <v>850</v>
      </c>
      <c r="B150" s="263" t="s">
        <v>851</v>
      </c>
      <c r="C150" s="255">
        <f t="shared" si="2"/>
        <v>142</v>
      </c>
      <c r="D150" s="143" t="s">
        <v>105</v>
      </c>
      <c r="E150" s="143" t="s">
        <v>862</v>
      </c>
      <c r="F150" s="143"/>
      <c r="G150" s="143" t="s">
        <v>864</v>
      </c>
      <c r="H150" s="143" t="s">
        <v>862</v>
      </c>
      <c r="I150" s="143" t="s">
        <v>865</v>
      </c>
      <c r="J150" s="143" t="s">
        <v>107</v>
      </c>
      <c r="K150" s="143" t="s">
        <v>872</v>
      </c>
      <c r="L150" s="143" t="s">
        <v>169</v>
      </c>
      <c r="M150" s="143" t="s">
        <v>110</v>
      </c>
      <c r="N150" s="143" t="s">
        <v>641</v>
      </c>
      <c r="O150" s="143" t="s">
        <v>726</v>
      </c>
      <c r="P150" s="143" t="s">
        <v>850</v>
      </c>
      <c r="Q150" s="143" t="s">
        <v>857</v>
      </c>
      <c r="R150" s="143" t="s">
        <v>644</v>
      </c>
      <c r="S150" s="143" t="s">
        <v>751</v>
      </c>
      <c r="T150" s="143" t="s">
        <v>752</v>
      </c>
      <c r="U150" s="143" t="s">
        <v>645</v>
      </c>
      <c r="V150" s="143" t="s">
        <v>117</v>
      </c>
      <c r="W150" s="143" t="s">
        <v>120</v>
      </c>
      <c r="X150" s="143" t="s">
        <v>173</v>
      </c>
      <c r="Y150" s="143" t="s">
        <v>873</v>
      </c>
      <c r="Z150" s="143" t="s">
        <v>144</v>
      </c>
      <c r="AA150" s="143" t="s">
        <v>873</v>
      </c>
      <c r="AB150" s="256" t="s">
        <v>152</v>
      </c>
      <c r="AC150" s="257">
        <v>41518</v>
      </c>
      <c r="AD150" s="256" t="s">
        <v>122</v>
      </c>
      <c r="AE150" s="257" t="s">
        <v>144</v>
      </c>
      <c r="AF150" s="257" t="s">
        <v>147</v>
      </c>
      <c r="AG150" s="257" t="s">
        <v>243</v>
      </c>
      <c r="AH150" s="256" t="s">
        <v>123</v>
      </c>
      <c r="AI150" s="256" t="s">
        <v>111</v>
      </c>
      <c r="AJ150" s="256" t="s">
        <v>111</v>
      </c>
      <c r="AK150" s="256" t="s">
        <v>111</v>
      </c>
      <c r="AL150" s="256" t="s">
        <v>111</v>
      </c>
      <c r="AM150" s="256" t="s">
        <v>111</v>
      </c>
      <c r="AN150" s="256" t="s">
        <v>111</v>
      </c>
      <c r="AO150" s="258" t="s">
        <v>124</v>
      </c>
      <c r="AP150" s="259">
        <v>2</v>
      </c>
      <c r="AQ150" s="258" t="s">
        <v>125</v>
      </c>
      <c r="AR150" s="260">
        <v>2</v>
      </c>
      <c r="AS150" s="255" t="s">
        <v>125</v>
      </c>
      <c r="AT150" s="255">
        <v>2</v>
      </c>
      <c r="AU150" s="255">
        <v>2</v>
      </c>
      <c r="AV150" s="264" t="s">
        <v>126</v>
      </c>
    </row>
    <row r="151" spans="1:48" s="121" customFormat="1" ht="35.1" customHeight="1">
      <c r="A151" s="268" t="s">
        <v>850</v>
      </c>
      <c r="B151" s="263" t="s">
        <v>851</v>
      </c>
      <c r="C151" s="255">
        <f t="shared" si="2"/>
        <v>143</v>
      </c>
      <c r="D151" s="143" t="s">
        <v>105</v>
      </c>
      <c r="E151" s="143" t="s">
        <v>862</v>
      </c>
      <c r="F151" s="143"/>
      <c r="G151" s="143" t="s">
        <v>864</v>
      </c>
      <c r="H151" s="143" t="s">
        <v>862</v>
      </c>
      <c r="I151" s="143" t="s">
        <v>865</v>
      </c>
      <c r="J151" s="143" t="s">
        <v>107</v>
      </c>
      <c r="K151" s="143" t="s">
        <v>874</v>
      </c>
      <c r="L151" s="143" t="s">
        <v>194</v>
      </c>
      <c r="M151" s="143" t="s">
        <v>110</v>
      </c>
      <c r="N151" s="143" t="s">
        <v>111</v>
      </c>
      <c r="O151" s="143" t="s">
        <v>726</v>
      </c>
      <c r="P151" s="143" t="s">
        <v>850</v>
      </c>
      <c r="Q151" s="143" t="s">
        <v>857</v>
      </c>
      <c r="R151" s="143" t="s">
        <v>850</v>
      </c>
      <c r="S151" s="143" t="s">
        <v>875</v>
      </c>
      <c r="T151" s="143" t="s">
        <v>752</v>
      </c>
      <c r="U151" s="143" t="s">
        <v>196</v>
      </c>
      <c r="V151" s="143" t="s">
        <v>117</v>
      </c>
      <c r="W151" s="143" t="s">
        <v>120</v>
      </c>
      <c r="X151" s="143" t="s">
        <v>173</v>
      </c>
      <c r="Y151" s="143" t="s">
        <v>876</v>
      </c>
      <c r="Z151" s="143" t="s">
        <v>120</v>
      </c>
      <c r="AA151" s="143" t="s">
        <v>111</v>
      </c>
      <c r="AB151" s="256" t="s">
        <v>121</v>
      </c>
      <c r="AC151" s="257">
        <v>41444</v>
      </c>
      <c r="AD151" s="256" t="s">
        <v>122</v>
      </c>
      <c r="AE151" s="257" t="s">
        <v>144</v>
      </c>
      <c r="AF151" s="257" t="s">
        <v>147</v>
      </c>
      <c r="AG151" s="257" t="s">
        <v>339</v>
      </c>
      <c r="AH151" s="256" t="s">
        <v>123</v>
      </c>
      <c r="AI151" s="256" t="s">
        <v>111</v>
      </c>
      <c r="AJ151" s="256" t="s">
        <v>111</v>
      </c>
      <c r="AK151" s="256" t="s">
        <v>111</v>
      </c>
      <c r="AL151" s="256" t="s">
        <v>111</v>
      </c>
      <c r="AM151" s="256" t="s">
        <v>111</v>
      </c>
      <c r="AN151" s="256" t="s">
        <v>111</v>
      </c>
      <c r="AO151" s="258" t="s">
        <v>124</v>
      </c>
      <c r="AP151" s="259">
        <v>2</v>
      </c>
      <c r="AQ151" s="258" t="s">
        <v>137</v>
      </c>
      <c r="AR151" s="260">
        <v>1</v>
      </c>
      <c r="AS151" s="255" t="s">
        <v>137</v>
      </c>
      <c r="AT151" s="255">
        <v>1</v>
      </c>
      <c r="AU151" s="255">
        <v>1</v>
      </c>
      <c r="AV151" s="264" t="s">
        <v>138</v>
      </c>
    </row>
    <row r="152" spans="1:48" s="121" customFormat="1" ht="35.1" customHeight="1">
      <c r="A152" s="268" t="s">
        <v>850</v>
      </c>
      <c r="B152" s="263" t="s">
        <v>851</v>
      </c>
      <c r="C152" s="255">
        <f t="shared" si="2"/>
        <v>144</v>
      </c>
      <c r="D152" s="143" t="s">
        <v>105</v>
      </c>
      <c r="E152" s="143" t="s">
        <v>862</v>
      </c>
      <c r="F152" s="143"/>
      <c r="G152" s="143" t="s">
        <v>864</v>
      </c>
      <c r="H152" s="143" t="s">
        <v>862</v>
      </c>
      <c r="I152" s="143" t="s">
        <v>865</v>
      </c>
      <c r="J152" s="143" t="s">
        <v>107</v>
      </c>
      <c r="K152" s="143" t="s">
        <v>877</v>
      </c>
      <c r="L152" s="143" t="s">
        <v>194</v>
      </c>
      <c r="M152" s="143" t="s">
        <v>110</v>
      </c>
      <c r="N152" s="143" t="s">
        <v>111</v>
      </c>
      <c r="O152" s="143" t="s">
        <v>726</v>
      </c>
      <c r="P152" s="143" t="s">
        <v>850</v>
      </c>
      <c r="Q152" s="143" t="s">
        <v>857</v>
      </c>
      <c r="R152" s="143" t="s">
        <v>850</v>
      </c>
      <c r="S152" s="143" t="s">
        <v>875</v>
      </c>
      <c r="T152" s="143" t="s">
        <v>752</v>
      </c>
      <c r="U152" s="143" t="s">
        <v>196</v>
      </c>
      <c r="V152" s="143" t="s">
        <v>117</v>
      </c>
      <c r="W152" s="143" t="s">
        <v>120</v>
      </c>
      <c r="X152" s="143" t="s">
        <v>173</v>
      </c>
      <c r="Y152" s="143" t="s">
        <v>878</v>
      </c>
      <c r="Z152" s="143" t="s">
        <v>120</v>
      </c>
      <c r="AA152" s="143" t="s">
        <v>111</v>
      </c>
      <c r="AB152" s="256" t="s">
        <v>879</v>
      </c>
      <c r="AC152" s="257">
        <v>43018</v>
      </c>
      <c r="AD152" s="256" t="s">
        <v>122</v>
      </c>
      <c r="AE152" s="257" t="s">
        <v>144</v>
      </c>
      <c r="AF152" s="257" t="s">
        <v>147</v>
      </c>
      <c r="AG152" s="257" t="s">
        <v>339</v>
      </c>
      <c r="AH152" s="256" t="s">
        <v>123</v>
      </c>
      <c r="AI152" s="256" t="s">
        <v>111</v>
      </c>
      <c r="AJ152" s="256" t="s">
        <v>111</v>
      </c>
      <c r="AK152" s="256" t="s">
        <v>111</v>
      </c>
      <c r="AL152" s="256" t="s">
        <v>111</v>
      </c>
      <c r="AM152" s="256" t="s">
        <v>111</v>
      </c>
      <c r="AN152" s="256" t="s">
        <v>111</v>
      </c>
      <c r="AO152" s="258" t="s">
        <v>124</v>
      </c>
      <c r="AP152" s="259">
        <v>2</v>
      </c>
      <c r="AQ152" s="258" t="s">
        <v>137</v>
      </c>
      <c r="AR152" s="260">
        <v>1</v>
      </c>
      <c r="AS152" s="255" t="s">
        <v>137</v>
      </c>
      <c r="AT152" s="255">
        <v>1</v>
      </c>
      <c r="AU152" s="255">
        <v>1</v>
      </c>
      <c r="AV152" s="264" t="s">
        <v>138</v>
      </c>
    </row>
    <row r="153" spans="1:48" s="121" customFormat="1" ht="35.1" customHeight="1">
      <c r="A153" s="268" t="s">
        <v>850</v>
      </c>
      <c r="B153" s="263" t="s">
        <v>851</v>
      </c>
      <c r="C153" s="255">
        <f t="shared" si="2"/>
        <v>145</v>
      </c>
      <c r="D153" s="143" t="s">
        <v>105</v>
      </c>
      <c r="E153" s="143" t="s">
        <v>852</v>
      </c>
      <c r="F153" s="143"/>
      <c r="G153" s="143" t="s">
        <v>854</v>
      </c>
      <c r="H153" s="143" t="s">
        <v>852</v>
      </c>
      <c r="I153" s="143" t="s">
        <v>855</v>
      </c>
      <c r="J153" s="143" t="s">
        <v>107</v>
      </c>
      <c r="K153" s="143" t="s">
        <v>880</v>
      </c>
      <c r="L153" s="143" t="s">
        <v>194</v>
      </c>
      <c r="M153" s="143" t="s">
        <v>110</v>
      </c>
      <c r="N153" s="143" t="s">
        <v>641</v>
      </c>
      <c r="O153" s="143" t="s">
        <v>726</v>
      </c>
      <c r="P153" s="143" t="s">
        <v>850</v>
      </c>
      <c r="Q153" s="143" t="s">
        <v>857</v>
      </c>
      <c r="R153" s="143" t="s">
        <v>850</v>
      </c>
      <c r="S153" s="143" t="s">
        <v>258</v>
      </c>
      <c r="T153" s="143" t="s">
        <v>752</v>
      </c>
      <c r="U153" s="143" t="s">
        <v>196</v>
      </c>
      <c r="V153" s="143" t="s">
        <v>117</v>
      </c>
      <c r="W153" s="143" t="s">
        <v>120</v>
      </c>
      <c r="X153" s="143" t="s">
        <v>173</v>
      </c>
      <c r="Y153" s="143" t="s">
        <v>881</v>
      </c>
      <c r="Z153" s="143" t="s">
        <v>120</v>
      </c>
      <c r="AA153" s="143" t="s">
        <v>111</v>
      </c>
      <c r="AB153" s="256" t="s">
        <v>754</v>
      </c>
      <c r="AC153" s="257">
        <v>38596</v>
      </c>
      <c r="AD153" s="256" t="s">
        <v>122</v>
      </c>
      <c r="AE153" s="257" t="s">
        <v>144</v>
      </c>
      <c r="AF153" s="257" t="s">
        <v>147</v>
      </c>
      <c r="AG153" s="257" t="s">
        <v>339</v>
      </c>
      <c r="AH153" s="256" t="s">
        <v>123</v>
      </c>
      <c r="AI153" s="256" t="s">
        <v>111</v>
      </c>
      <c r="AJ153" s="256" t="s">
        <v>111</v>
      </c>
      <c r="AK153" s="256" t="s">
        <v>111</v>
      </c>
      <c r="AL153" s="256" t="s">
        <v>111</v>
      </c>
      <c r="AM153" s="256" t="s">
        <v>111</v>
      </c>
      <c r="AN153" s="256" t="s">
        <v>111</v>
      </c>
      <c r="AO153" s="258" t="s">
        <v>124</v>
      </c>
      <c r="AP153" s="259">
        <v>2</v>
      </c>
      <c r="AQ153" s="258" t="s">
        <v>137</v>
      </c>
      <c r="AR153" s="260">
        <v>1</v>
      </c>
      <c r="AS153" s="255" t="s">
        <v>137</v>
      </c>
      <c r="AT153" s="255">
        <v>1</v>
      </c>
      <c r="AU153" s="255">
        <v>1</v>
      </c>
      <c r="AV153" s="264" t="s">
        <v>138</v>
      </c>
    </row>
    <row r="154" spans="1:48" s="121" customFormat="1" ht="35.1" customHeight="1">
      <c r="A154" s="268" t="s">
        <v>850</v>
      </c>
      <c r="B154" s="263" t="s">
        <v>851</v>
      </c>
      <c r="C154" s="255">
        <f t="shared" si="2"/>
        <v>146</v>
      </c>
      <c r="D154" s="143" t="s">
        <v>105</v>
      </c>
      <c r="E154" s="143" t="s">
        <v>862</v>
      </c>
      <c r="F154" s="143"/>
      <c r="G154" s="143" t="s">
        <v>864</v>
      </c>
      <c r="H154" s="143" t="s">
        <v>862</v>
      </c>
      <c r="I154" s="143" t="s">
        <v>865</v>
      </c>
      <c r="J154" s="143" t="s">
        <v>107</v>
      </c>
      <c r="K154" s="143" t="s">
        <v>882</v>
      </c>
      <c r="L154" s="143" t="s">
        <v>194</v>
      </c>
      <c r="M154" s="143" t="s">
        <v>110</v>
      </c>
      <c r="N154" s="143" t="s">
        <v>641</v>
      </c>
      <c r="O154" s="143" t="s">
        <v>726</v>
      </c>
      <c r="P154" s="143" t="s">
        <v>850</v>
      </c>
      <c r="Q154" s="143" t="s">
        <v>857</v>
      </c>
      <c r="R154" s="143" t="s">
        <v>850</v>
      </c>
      <c r="S154" s="143" t="s">
        <v>875</v>
      </c>
      <c r="T154" s="143" t="s">
        <v>883</v>
      </c>
      <c r="U154" s="143" t="s">
        <v>196</v>
      </c>
      <c r="V154" s="143" t="s">
        <v>117</v>
      </c>
      <c r="W154" s="143" t="s">
        <v>120</v>
      </c>
      <c r="X154" s="143" t="s">
        <v>173</v>
      </c>
      <c r="Y154" s="143" t="s">
        <v>866</v>
      </c>
      <c r="Z154" s="143" t="s">
        <v>144</v>
      </c>
      <c r="AA154" s="143" t="s">
        <v>861</v>
      </c>
      <c r="AB154" s="256" t="s">
        <v>879</v>
      </c>
      <c r="AC154" s="257">
        <v>42361</v>
      </c>
      <c r="AD154" s="256" t="s">
        <v>122</v>
      </c>
      <c r="AE154" s="257" t="s">
        <v>144</v>
      </c>
      <c r="AF154" s="257" t="s">
        <v>147</v>
      </c>
      <c r="AG154" s="257" t="s">
        <v>339</v>
      </c>
      <c r="AH154" s="256" t="s">
        <v>123</v>
      </c>
      <c r="AI154" s="256" t="s">
        <v>111</v>
      </c>
      <c r="AJ154" s="256" t="s">
        <v>111</v>
      </c>
      <c r="AK154" s="256" t="s">
        <v>111</v>
      </c>
      <c r="AL154" s="256" t="s">
        <v>111</v>
      </c>
      <c r="AM154" s="256" t="s">
        <v>111</v>
      </c>
      <c r="AN154" s="256" t="s">
        <v>111</v>
      </c>
      <c r="AO154" s="258" t="s">
        <v>124</v>
      </c>
      <c r="AP154" s="259">
        <v>2</v>
      </c>
      <c r="AQ154" s="258" t="s">
        <v>137</v>
      </c>
      <c r="AR154" s="260">
        <v>1</v>
      </c>
      <c r="AS154" s="255" t="s">
        <v>137</v>
      </c>
      <c r="AT154" s="255">
        <v>1</v>
      </c>
      <c r="AU154" s="255">
        <v>1</v>
      </c>
      <c r="AV154" s="264" t="s">
        <v>138</v>
      </c>
    </row>
    <row r="155" spans="1:48" s="121" customFormat="1" ht="35.1" customHeight="1">
      <c r="A155" s="268" t="s">
        <v>850</v>
      </c>
      <c r="B155" s="263" t="s">
        <v>851</v>
      </c>
      <c r="C155" s="255">
        <f t="shared" si="2"/>
        <v>147</v>
      </c>
      <c r="D155" s="143" t="s">
        <v>105</v>
      </c>
      <c r="E155" s="143" t="s">
        <v>884</v>
      </c>
      <c r="F155" s="143"/>
      <c r="G155" s="143" t="s">
        <v>885</v>
      </c>
      <c r="H155" s="143" t="s">
        <v>884</v>
      </c>
      <c r="I155" s="143" t="s">
        <v>886</v>
      </c>
      <c r="J155" s="143" t="s">
        <v>130</v>
      </c>
      <c r="K155" s="143" t="s">
        <v>887</v>
      </c>
      <c r="L155" s="143" t="s">
        <v>194</v>
      </c>
      <c r="M155" s="143" t="s">
        <v>110</v>
      </c>
      <c r="N155" s="143" t="s">
        <v>111</v>
      </c>
      <c r="O155" s="143" t="s">
        <v>726</v>
      </c>
      <c r="P155" s="143" t="s">
        <v>850</v>
      </c>
      <c r="Q155" s="143" t="s">
        <v>857</v>
      </c>
      <c r="R155" s="143" t="s">
        <v>644</v>
      </c>
      <c r="S155" s="143" t="s">
        <v>888</v>
      </c>
      <c r="T155" s="143" t="s">
        <v>889</v>
      </c>
      <c r="U155" s="143" t="s">
        <v>196</v>
      </c>
      <c r="V155" s="143" t="s">
        <v>117</v>
      </c>
      <c r="W155" s="143" t="s">
        <v>120</v>
      </c>
      <c r="X155" s="143" t="s">
        <v>890</v>
      </c>
      <c r="Y155" s="143" t="s">
        <v>891</v>
      </c>
      <c r="Z155" s="143" t="s">
        <v>120</v>
      </c>
      <c r="AA155" s="143" t="s">
        <v>111</v>
      </c>
      <c r="AB155" s="256" t="s">
        <v>152</v>
      </c>
      <c r="AC155" s="257">
        <v>42755</v>
      </c>
      <c r="AD155" s="256" t="s">
        <v>122</v>
      </c>
      <c r="AE155" s="257" t="s">
        <v>146</v>
      </c>
      <c r="AF155" s="257" t="s">
        <v>147</v>
      </c>
      <c r="AG155" s="257" t="s">
        <v>243</v>
      </c>
      <c r="AH155" s="256" t="s">
        <v>493</v>
      </c>
      <c r="AI155" s="256" t="s">
        <v>892</v>
      </c>
      <c r="AJ155" s="256" t="s">
        <v>893</v>
      </c>
      <c r="AK155" s="256" t="s">
        <v>894</v>
      </c>
      <c r="AL155" s="256" t="s">
        <v>895</v>
      </c>
      <c r="AM155" s="256" t="s">
        <v>497</v>
      </c>
      <c r="AN155" s="256" t="s">
        <v>497</v>
      </c>
      <c r="AO155" s="258" t="s">
        <v>498</v>
      </c>
      <c r="AP155" s="259">
        <v>4</v>
      </c>
      <c r="AQ155" s="258" t="s">
        <v>125</v>
      </c>
      <c r="AR155" s="260">
        <v>2</v>
      </c>
      <c r="AS155" s="255" t="s">
        <v>137</v>
      </c>
      <c r="AT155" s="255">
        <v>1</v>
      </c>
      <c r="AU155" s="255">
        <v>2</v>
      </c>
      <c r="AV155" s="264" t="s">
        <v>126</v>
      </c>
    </row>
    <row r="156" spans="1:48" s="121" customFormat="1" ht="35.1" customHeight="1">
      <c r="A156" s="268" t="s">
        <v>850</v>
      </c>
      <c r="B156" s="263" t="s">
        <v>851</v>
      </c>
      <c r="C156" s="255">
        <f t="shared" si="2"/>
        <v>148</v>
      </c>
      <c r="D156" s="143" t="s">
        <v>105</v>
      </c>
      <c r="E156" s="143" t="s">
        <v>884</v>
      </c>
      <c r="F156" s="143"/>
      <c r="G156" s="143" t="s">
        <v>885</v>
      </c>
      <c r="H156" s="143" t="s">
        <v>884</v>
      </c>
      <c r="I156" s="143" t="s">
        <v>886</v>
      </c>
      <c r="J156" s="143" t="s">
        <v>130</v>
      </c>
      <c r="K156" s="143" t="s">
        <v>896</v>
      </c>
      <c r="L156" s="143" t="s">
        <v>194</v>
      </c>
      <c r="M156" s="143" t="s">
        <v>110</v>
      </c>
      <c r="N156" s="143" t="s">
        <v>111</v>
      </c>
      <c r="O156" s="143" t="s">
        <v>726</v>
      </c>
      <c r="P156" s="143" t="s">
        <v>850</v>
      </c>
      <c r="Q156" s="143" t="s">
        <v>857</v>
      </c>
      <c r="R156" s="143" t="s">
        <v>644</v>
      </c>
      <c r="S156" s="143" t="s">
        <v>888</v>
      </c>
      <c r="T156" s="143" t="s">
        <v>889</v>
      </c>
      <c r="U156" s="143" t="s">
        <v>196</v>
      </c>
      <c r="V156" s="143" t="s">
        <v>117</v>
      </c>
      <c r="W156" s="143" t="s">
        <v>120</v>
      </c>
      <c r="X156" s="143" t="s">
        <v>890</v>
      </c>
      <c r="Y156" s="143" t="s">
        <v>891</v>
      </c>
      <c r="Z156" s="143" t="s">
        <v>120</v>
      </c>
      <c r="AA156" s="143" t="s">
        <v>111</v>
      </c>
      <c r="AB156" s="256" t="s">
        <v>152</v>
      </c>
      <c r="AC156" s="257">
        <v>42755</v>
      </c>
      <c r="AD156" s="256" t="s">
        <v>122</v>
      </c>
      <c r="AE156" s="257" t="s">
        <v>146</v>
      </c>
      <c r="AF156" s="257" t="s">
        <v>147</v>
      </c>
      <c r="AG156" s="257" t="s">
        <v>286</v>
      </c>
      <c r="AH156" s="256" t="s">
        <v>493</v>
      </c>
      <c r="AI156" s="256" t="s">
        <v>892</v>
      </c>
      <c r="AJ156" s="256" t="s">
        <v>893</v>
      </c>
      <c r="AK156" s="256" t="s">
        <v>894</v>
      </c>
      <c r="AL156" s="256" t="s">
        <v>895</v>
      </c>
      <c r="AM156" s="256" t="s">
        <v>497</v>
      </c>
      <c r="AN156" s="256" t="s">
        <v>497</v>
      </c>
      <c r="AO156" s="258" t="s">
        <v>498</v>
      </c>
      <c r="AP156" s="259">
        <v>4</v>
      </c>
      <c r="AQ156" s="258" t="s">
        <v>125</v>
      </c>
      <c r="AR156" s="260">
        <v>2</v>
      </c>
      <c r="AS156" s="255" t="s">
        <v>137</v>
      </c>
      <c r="AT156" s="255">
        <v>1</v>
      </c>
      <c r="AU156" s="255">
        <v>2</v>
      </c>
      <c r="AV156" s="264" t="s">
        <v>126</v>
      </c>
    </row>
    <row r="157" spans="1:48" s="121" customFormat="1" ht="35.1" customHeight="1">
      <c r="A157" s="268" t="s">
        <v>850</v>
      </c>
      <c r="B157" s="263" t="s">
        <v>851</v>
      </c>
      <c r="C157" s="255">
        <f t="shared" si="2"/>
        <v>149</v>
      </c>
      <c r="D157" s="143" t="s">
        <v>105</v>
      </c>
      <c r="E157" s="143" t="s">
        <v>884</v>
      </c>
      <c r="F157" s="143"/>
      <c r="G157" s="143" t="s">
        <v>885</v>
      </c>
      <c r="H157" s="143" t="s">
        <v>884</v>
      </c>
      <c r="I157" s="143" t="s">
        <v>886</v>
      </c>
      <c r="J157" s="143" t="s">
        <v>130</v>
      </c>
      <c r="K157" s="143" t="s">
        <v>897</v>
      </c>
      <c r="L157" s="143" t="s">
        <v>194</v>
      </c>
      <c r="M157" s="143" t="s">
        <v>110</v>
      </c>
      <c r="N157" s="143" t="s">
        <v>111</v>
      </c>
      <c r="O157" s="143" t="s">
        <v>726</v>
      </c>
      <c r="P157" s="143" t="s">
        <v>850</v>
      </c>
      <c r="Q157" s="143" t="s">
        <v>857</v>
      </c>
      <c r="R157" s="143" t="s">
        <v>644</v>
      </c>
      <c r="S157" s="143" t="s">
        <v>888</v>
      </c>
      <c r="T157" s="143" t="s">
        <v>889</v>
      </c>
      <c r="U157" s="143" t="s">
        <v>196</v>
      </c>
      <c r="V157" s="143" t="s">
        <v>117</v>
      </c>
      <c r="W157" s="143" t="s">
        <v>120</v>
      </c>
      <c r="X157" s="143" t="s">
        <v>890</v>
      </c>
      <c r="Y157" s="143" t="s">
        <v>891</v>
      </c>
      <c r="Z157" s="143" t="s">
        <v>120</v>
      </c>
      <c r="AA157" s="143" t="s">
        <v>111</v>
      </c>
      <c r="AB157" s="256" t="s">
        <v>879</v>
      </c>
      <c r="AC157" s="257">
        <v>41276</v>
      </c>
      <c r="AD157" s="256" t="s">
        <v>328</v>
      </c>
      <c r="AE157" s="257" t="s">
        <v>146</v>
      </c>
      <c r="AF157" s="257" t="s">
        <v>147</v>
      </c>
      <c r="AG157" s="257" t="s">
        <v>286</v>
      </c>
      <c r="AH157" s="256" t="s">
        <v>493</v>
      </c>
      <c r="AI157" s="256" t="s">
        <v>892</v>
      </c>
      <c r="AJ157" s="256" t="s">
        <v>893</v>
      </c>
      <c r="AK157" s="256" t="s">
        <v>894</v>
      </c>
      <c r="AL157" s="256" t="s">
        <v>895</v>
      </c>
      <c r="AM157" s="256" t="s">
        <v>497</v>
      </c>
      <c r="AN157" s="256" t="s">
        <v>497</v>
      </c>
      <c r="AO157" s="258" t="s">
        <v>498</v>
      </c>
      <c r="AP157" s="259">
        <v>4</v>
      </c>
      <c r="AQ157" s="258" t="s">
        <v>125</v>
      </c>
      <c r="AR157" s="260">
        <v>2</v>
      </c>
      <c r="AS157" s="255" t="s">
        <v>137</v>
      </c>
      <c r="AT157" s="255">
        <v>1</v>
      </c>
      <c r="AU157" s="255">
        <v>2</v>
      </c>
      <c r="AV157" s="264" t="s">
        <v>126</v>
      </c>
    </row>
    <row r="158" spans="1:48" s="121" customFormat="1" ht="35.1" customHeight="1">
      <c r="A158" s="268" t="s">
        <v>850</v>
      </c>
      <c r="B158" s="263" t="s">
        <v>851</v>
      </c>
      <c r="C158" s="255">
        <f t="shared" si="2"/>
        <v>150</v>
      </c>
      <c r="D158" s="143" t="s">
        <v>105</v>
      </c>
      <c r="E158" s="143" t="s">
        <v>898</v>
      </c>
      <c r="F158" s="143"/>
      <c r="G158" s="143" t="s">
        <v>899</v>
      </c>
      <c r="H158" s="143" t="s">
        <v>898</v>
      </c>
      <c r="I158" s="143" t="s">
        <v>900</v>
      </c>
      <c r="J158" s="143" t="s">
        <v>130</v>
      </c>
      <c r="K158" s="143" t="s">
        <v>901</v>
      </c>
      <c r="L158" s="143" t="s">
        <v>194</v>
      </c>
      <c r="M158" s="143" t="s">
        <v>110</v>
      </c>
      <c r="N158" s="143" t="s">
        <v>111</v>
      </c>
      <c r="O158" s="143" t="s">
        <v>726</v>
      </c>
      <c r="P158" s="143" t="s">
        <v>850</v>
      </c>
      <c r="Q158" s="143" t="s">
        <v>857</v>
      </c>
      <c r="R158" s="143" t="s">
        <v>644</v>
      </c>
      <c r="S158" s="143" t="s">
        <v>888</v>
      </c>
      <c r="T158" s="143" t="s">
        <v>889</v>
      </c>
      <c r="U158" s="143" t="s">
        <v>196</v>
      </c>
      <c r="V158" s="143" t="s">
        <v>117</v>
      </c>
      <c r="W158" s="143" t="s">
        <v>120</v>
      </c>
      <c r="X158" s="143" t="s">
        <v>890</v>
      </c>
      <c r="Y158" s="143" t="s">
        <v>891</v>
      </c>
      <c r="Z158" s="143" t="s">
        <v>120</v>
      </c>
      <c r="AA158" s="143" t="s">
        <v>111</v>
      </c>
      <c r="AB158" s="256" t="s">
        <v>879</v>
      </c>
      <c r="AC158" s="257">
        <v>43123</v>
      </c>
      <c r="AD158" s="256" t="s">
        <v>328</v>
      </c>
      <c r="AE158" s="257" t="s">
        <v>146</v>
      </c>
      <c r="AF158" s="257" t="s">
        <v>147</v>
      </c>
      <c r="AG158" s="257" t="s">
        <v>286</v>
      </c>
      <c r="AH158" s="256" t="s">
        <v>493</v>
      </c>
      <c r="AI158" s="256" t="s">
        <v>892</v>
      </c>
      <c r="AJ158" s="256" t="s">
        <v>893</v>
      </c>
      <c r="AK158" s="256" t="s">
        <v>894</v>
      </c>
      <c r="AL158" s="256" t="s">
        <v>895</v>
      </c>
      <c r="AM158" s="256" t="s">
        <v>497</v>
      </c>
      <c r="AN158" s="256" t="s">
        <v>497</v>
      </c>
      <c r="AO158" s="258" t="s">
        <v>498</v>
      </c>
      <c r="AP158" s="259">
        <v>4</v>
      </c>
      <c r="AQ158" s="258" t="s">
        <v>125</v>
      </c>
      <c r="AR158" s="260">
        <v>2</v>
      </c>
      <c r="AS158" s="255" t="s">
        <v>137</v>
      </c>
      <c r="AT158" s="255">
        <v>1</v>
      </c>
      <c r="AU158" s="255">
        <v>2</v>
      </c>
      <c r="AV158" s="264" t="s">
        <v>126</v>
      </c>
    </row>
    <row r="159" spans="1:48" s="121" customFormat="1" ht="35.1" customHeight="1">
      <c r="A159" s="268" t="s">
        <v>850</v>
      </c>
      <c r="B159" s="263" t="s">
        <v>851</v>
      </c>
      <c r="C159" s="255">
        <f t="shared" si="2"/>
        <v>151</v>
      </c>
      <c r="D159" s="143" t="s">
        <v>105</v>
      </c>
      <c r="E159" s="143" t="s">
        <v>902</v>
      </c>
      <c r="F159" s="143"/>
      <c r="G159" s="143" t="s">
        <v>903</v>
      </c>
      <c r="H159" s="143" t="s">
        <v>902</v>
      </c>
      <c r="I159" s="143" t="s">
        <v>904</v>
      </c>
      <c r="J159" s="143" t="s">
        <v>130</v>
      </c>
      <c r="K159" s="143" t="s">
        <v>905</v>
      </c>
      <c r="L159" s="143" t="s">
        <v>194</v>
      </c>
      <c r="M159" s="143" t="s">
        <v>110</v>
      </c>
      <c r="N159" s="143" t="s">
        <v>111</v>
      </c>
      <c r="O159" s="143" t="s">
        <v>726</v>
      </c>
      <c r="P159" s="143" t="s">
        <v>850</v>
      </c>
      <c r="Q159" s="143" t="s">
        <v>857</v>
      </c>
      <c r="R159" s="143" t="s">
        <v>644</v>
      </c>
      <c r="S159" s="143" t="s">
        <v>888</v>
      </c>
      <c r="T159" s="143" t="s">
        <v>889</v>
      </c>
      <c r="U159" s="143" t="s">
        <v>196</v>
      </c>
      <c r="V159" s="143" t="s">
        <v>117</v>
      </c>
      <c r="W159" s="143" t="s">
        <v>120</v>
      </c>
      <c r="X159" s="143" t="s">
        <v>890</v>
      </c>
      <c r="Y159" s="143" t="s">
        <v>891</v>
      </c>
      <c r="Z159" s="143" t="s">
        <v>120</v>
      </c>
      <c r="AA159" s="143" t="s">
        <v>111</v>
      </c>
      <c r="AB159" s="256" t="s">
        <v>754</v>
      </c>
      <c r="AC159" s="257">
        <v>42663</v>
      </c>
      <c r="AD159" s="256" t="s">
        <v>328</v>
      </c>
      <c r="AE159" s="257" t="s">
        <v>146</v>
      </c>
      <c r="AF159" s="257" t="s">
        <v>147</v>
      </c>
      <c r="AG159" s="257" t="s">
        <v>286</v>
      </c>
      <c r="AH159" s="256" t="s">
        <v>493</v>
      </c>
      <c r="AI159" s="256" t="s">
        <v>892</v>
      </c>
      <c r="AJ159" s="256" t="s">
        <v>893</v>
      </c>
      <c r="AK159" s="256" t="s">
        <v>894</v>
      </c>
      <c r="AL159" s="256" t="s">
        <v>895</v>
      </c>
      <c r="AM159" s="256" t="s">
        <v>497</v>
      </c>
      <c r="AN159" s="256" t="s">
        <v>497</v>
      </c>
      <c r="AO159" s="258" t="s">
        <v>498</v>
      </c>
      <c r="AP159" s="259">
        <v>4</v>
      </c>
      <c r="AQ159" s="258" t="s">
        <v>125</v>
      </c>
      <c r="AR159" s="260">
        <v>2</v>
      </c>
      <c r="AS159" s="255" t="s">
        <v>137</v>
      </c>
      <c r="AT159" s="255">
        <v>1</v>
      </c>
      <c r="AU159" s="255">
        <v>2</v>
      </c>
      <c r="AV159" s="264" t="s">
        <v>126</v>
      </c>
    </row>
    <row r="160" spans="1:48" s="121" customFormat="1" ht="35.1" customHeight="1">
      <c r="A160" s="268" t="s">
        <v>850</v>
      </c>
      <c r="B160" s="263" t="s">
        <v>851</v>
      </c>
      <c r="C160" s="255">
        <f t="shared" si="2"/>
        <v>152</v>
      </c>
      <c r="D160" s="143" t="s">
        <v>105</v>
      </c>
      <c r="E160" s="143" t="s">
        <v>902</v>
      </c>
      <c r="F160" s="143"/>
      <c r="G160" s="143" t="s">
        <v>903</v>
      </c>
      <c r="H160" s="143" t="s">
        <v>902</v>
      </c>
      <c r="I160" s="143" t="s">
        <v>904</v>
      </c>
      <c r="J160" s="143" t="s">
        <v>130</v>
      </c>
      <c r="K160" s="143" t="s">
        <v>906</v>
      </c>
      <c r="L160" s="143" t="s">
        <v>194</v>
      </c>
      <c r="M160" s="143" t="s">
        <v>110</v>
      </c>
      <c r="N160" s="143" t="s">
        <v>111</v>
      </c>
      <c r="O160" s="143" t="s">
        <v>726</v>
      </c>
      <c r="P160" s="143" t="s">
        <v>850</v>
      </c>
      <c r="Q160" s="143" t="s">
        <v>857</v>
      </c>
      <c r="R160" s="143" t="s">
        <v>644</v>
      </c>
      <c r="S160" s="143" t="s">
        <v>888</v>
      </c>
      <c r="T160" s="143" t="s">
        <v>889</v>
      </c>
      <c r="U160" s="143" t="s">
        <v>196</v>
      </c>
      <c r="V160" s="143" t="s">
        <v>117</v>
      </c>
      <c r="W160" s="143" t="s">
        <v>120</v>
      </c>
      <c r="X160" s="143" t="s">
        <v>890</v>
      </c>
      <c r="Y160" s="143" t="s">
        <v>891</v>
      </c>
      <c r="Z160" s="143" t="s">
        <v>120</v>
      </c>
      <c r="AA160" s="143" t="s">
        <v>111</v>
      </c>
      <c r="AB160" s="256" t="s">
        <v>754</v>
      </c>
      <c r="AC160" s="257" t="s">
        <v>907</v>
      </c>
      <c r="AD160" s="256" t="s">
        <v>328</v>
      </c>
      <c r="AE160" s="257" t="s">
        <v>146</v>
      </c>
      <c r="AF160" s="257" t="s">
        <v>147</v>
      </c>
      <c r="AG160" s="257" t="s">
        <v>286</v>
      </c>
      <c r="AH160" s="256" t="s">
        <v>493</v>
      </c>
      <c r="AI160" s="256" t="s">
        <v>892</v>
      </c>
      <c r="AJ160" s="256" t="s">
        <v>893</v>
      </c>
      <c r="AK160" s="256" t="s">
        <v>894</v>
      </c>
      <c r="AL160" s="256" t="s">
        <v>895</v>
      </c>
      <c r="AM160" s="256" t="s">
        <v>497</v>
      </c>
      <c r="AN160" s="256" t="s">
        <v>497</v>
      </c>
      <c r="AO160" s="258" t="s">
        <v>498</v>
      </c>
      <c r="AP160" s="259">
        <v>4</v>
      </c>
      <c r="AQ160" s="258" t="s">
        <v>125</v>
      </c>
      <c r="AR160" s="260">
        <v>2</v>
      </c>
      <c r="AS160" s="255" t="s">
        <v>137</v>
      </c>
      <c r="AT160" s="255">
        <v>1</v>
      </c>
      <c r="AU160" s="255">
        <v>2</v>
      </c>
      <c r="AV160" s="264" t="s">
        <v>126</v>
      </c>
    </row>
    <row r="161" spans="1:48" s="121" customFormat="1" ht="35.1" customHeight="1">
      <c r="A161" s="268" t="s">
        <v>850</v>
      </c>
      <c r="B161" s="263" t="s">
        <v>851</v>
      </c>
      <c r="C161" s="255">
        <f t="shared" si="2"/>
        <v>153</v>
      </c>
      <c r="D161" s="143" t="s">
        <v>105</v>
      </c>
      <c r="E161" s="143" t="s">
        <v>908</v>
      </c>
      <c r="F161" s="143"/>
      <c r="G161" s="143" t="s">
        <v>909</v>
      </c>
      <c r="H161" s="143" t="s">
        <v>908</v>
      </c>
      <c r="I161" s="143" t="s">
        <v>910</v>
      </c>
      <c r="J161" s="143" t="s">
        <v>130</v>
      </c>
      <c r="K161" s="143" t="s">
        <v>911</v>
      </c>
      <c r="L161" s="143" t="s">
        <v>109</v>
      </c>
      <c r="M161" s="143" t="s">
        <v>110</v>
      </c>
      <c r="N161" s="143" t="s">
        <v>641</v>
      </c>
      <c r="O161" s="143" t="s">
        <v>726</v>
      </c>
      <c r="P161" s="143" t="s">
        <v>850</v>
      </c>
      <c r="Q161" s="143" t="s">
        <v>857</v>
      </c>
      <c r="R161" s="143" t="s">
        <v>912</v>
      </c>
      <c r="S161" s="143" t="s">
        <v>913</v>
      </c>
      <c r="T161" s="143" t="s">
        <v>914</v>
      </c>
      <c r="U161" s="143" t="s">
        <v>196</v>
      </c>
      <c r="V161" s="143" t="s">
        <v>117</v>
      </c>
      <c r="W161" s="143" t="s">
        <v>120</v>
      </c>
      <c r="X161" s="143" t="s">
        <v>890</v>
      </c>
      <c r="Y161" s="143" t="s">
        <v>915</v>
      </c>
      <c r="Z161" s="143" t="s">
        <v>120</v>
      </c>
      <c r="AA161" s="143" t="s">
        <v>111</v>
      </c>
      <c r="AB161" s="256" t="s">
        <v>121</v>
      </c>
      <c r="AC161" s="257">
        <v>41514</v>
      </c>
      <c r="AD161" s="256" t="s">
        <v>122</v>
      </c>
      <c r="AE161" s="257" t="s">
        <v>146</v>
      </c>
      <c r="AF161" s="257" t="s">
        <v>147</v>
      </c>
      <c r="AG161" s="257" t="s">
        <v>286</v>
      </c>
      <c r="AH161" s="256" t="s">
        <v>493</v>
      </c>
      <c r="AI161" s="256" t="s">
        <v>892</v>
      </c>
      <c r="AJ161" s="256" t="s">
        <v>893</v>
      </c>
      <c r="AK161" s="256" t="s">
        <v>894</v>
      </c>
      <c r="AL161" s="256" t="s">
        <v>895</v>
      </c>
      <c r="AM161" s="256" t="s">
        <v>497</v>
      </c>
      <c r="AN161" s="256" t="s">
        <v>497</v>
      </c>
      <c r="AO161" s="258" t="s">
        <v>498</v>
      </c>
      <c r="AP161" s="259">
        <v>4</v>
      </c>
      <c r="AQ161" s="258" t="s">
        <v>280</v>
      </c>
      <c r="AR161" s="260">
        <v>4</v>
      </c>
      <c r="AS161" s="255" t="s">
        <v>280</v>
      </c>
      <c r="AT161" s="255">
        <v>4</v>
      </c>
      <c r="AU161" s="255">
        <v>4</v>
      </c>
      <c r="AV161" s="264" t="s">
        <v>592</v>
      </c>
    </row>
    <row r="162" spans="1:48" s="121" customFormat="1" ht="35.1" customHeight="1">
      <c r="A162" s="268" t="s">
        <v>850</v>
      </c>
      <c r="B162" s="263" t="s">
        <v>851</v>
      </c>
      <c r="C162" s="255">
        <f t="shared" si="2"/>
        <v>154</v>
      </c>
      <c r="D162" s="143" t="s">
        <v>105</v>
      </c>
      <c r="E162" s="143" t="s">
        <v>908</v>
      </c>
      <c r="F162" s="143"/>
      <c r="G162" s="143" t="s">
        <v>909</v>
      </c>
      <c r="H162" s="143" t="s">
        <v>908</v>
      </c>
      <c r="I162" s="143" t="s">
        <v>910</v>
      </c>
      <c r="J162" s="143" t="s">
        <v>130</v>
      </c>
      <c r="K162" s="143" t="s">
        <v>916</v>
      </c>
      <c r="L162" s="143" t="s">
        <v>194</v>
      </c>
      <c r="M162" s="143" t="s">
        <v>110</v>
      </c>
      <c r="N162" s="143" t="s">
        <v>641</v>
      </c>
      <c r="O162" s="143" t="s">
        <v>726</v>
      </c>
      <c r="P162" s="143" t="s">
        <v>850</v>
      </c>
      <c r="Q162" s="143" t="s">
        <v>857</v>
      </c>
      <c r="R162" s="143" t="s">
        <v>850</v>
      </c>
      <c r="S162" s="143" t="s">
        <v>888</v>
      </c>
      <c r="T162" s="143" t="s">
        <v>914</v>
      </c>
      <c r="U162" s="143" t="s">
        <v>196</v>
      </c>
      <c r="V162" s="143" t="s">
        <v>117</v>
      </c>
      <c r="W162" s="143" t="s">
        <v>120</v>
      </c>
      <c r="X162" s="143" t="s">
        <v>890</v>
      </c>
      <c r="Y162" s="143" t="s">
        <v>915</v>
      </c>
      <c r="Z162" s="143" t="s">
        <v>120</v>
      </c>
      <c r="AA162" s="143" t="s">
        <v>111</v>
      </c>
      <c r="AB162" s="256" t="s">
        <v>152</v>
      </c>
      <c r="AC162" s="257">
        <v>41514</v>
      </c>
      <c r="AD162" s="256" t="s">
        <v>122</v>
      </c>
      <c r="AE162" s="257" t="s">
        <v>146</v>
      </c>
      <c r="AF162" s="257" t="s">
        <v>147</v>
      </c>
      <c r="AG162" s="257" t="s">
        <v>286</v>
      </c>
      <c r="AH162" s="256" t="s">
        <v>493</v>
      </c>
      <c r="AI162" s="256" t="s">
        <v>892</v>
      </c>
      <c r="AJ162" s="256" t="s">
        <v>893</v>
      </c>
      <c r="AK162" s="256" t="s">
        <v>894</v>
      </c>
      <c r="AL162" s="256" t="s">
        <v>895</v>
      </c>
      <c r="AM162" s="256" t="s">
        <v>497</v>
      </c>
      <c r="AN162" s="256" t="s">
        <v>497</v>
      </c>
      <c r="AO162" s="258" t="s">
        <v>498</v>
      </c>
      <c r="AP162" s="259">
        <v>4</v>
      </c>
      <c r="AQ162" s="258" t="s">
        <v>280</v>
      </c>
      <c r="AR162" s="260">
        <v>4</v>
      </c>
      <c r="AS162" s="255" t="s">
        <v>280</v>
      </c>
      <c r="AT162" s="255">
        <v>4</v>
      </c>
      <c r="AU162" s="255">
        <v>4</v>
      </c>
      <c r="AV162" s="264" t="s">
        <v>592</v>
      </c>
    </row>
    <row r="163" spans="1:48" s="121" customFormat="1" ht="35.1" customHeight="1">
      <c r="A163" s="268" t="s">
        <v>850</v>
      </c>
      <c r="B163" s="263" t="s">
        <v>851</v>
      </c>
      <c r="C163" s="255">
        <f t="shared" si="2"/>
        <v>155</v>
      </c>
      <c r="D163" s="143" t="s">
        <v>105</v>
      </c>
      <c r="E163" s="143"/>
      <c r="F163" s="143" t="s">
        <v>917</v>
      </c>
      <c r="G163" s="143" t="s">
        <v>850</v>
      </c>
      <c r="H163" s="143" t="s">
        <v>917</v>
      </c>
      <c r="I163" s="143" t="e">
        <v>#N/A</v>
      </c>
      <c r="J163" s="143" t="s">
        <v>130</v>
      </c>
      <c r="K163" s="143" t="s">
        <v>918</v>
      </c>
      <c r="L163" s="143" t="s">
        <v>336</v>
      </c>
      <c r="M163" s="143" t="s">
        <v>110</v>
      </c>
      <c r="N163" s="143" t="s">
        <v>111</v>
      </c>
      <c r="O163" s="143" t="s">
        <v>726</v>
      </c>
      <c r="P163" s="143" t="s">
        <v>850</v>
      </c>
      <c r="Q163" s="143" t="s">
        <v>857</v>
      </c>
      <c r="R163" s="143" t="s">
        <v>850</v>
      </c>
      <c r="S163" s="143" t="s">
        <v>888</v>
      </c>
      <c r="T163" s="143" t="s">
        <v>919</v>
      </c>
      <c r="U163" s="143" t="s">
        <v>196</v>
      </c>
      <c r="V163" s="143" t="s">
        <v>117</v>
      </c>
      <c r="W163" s="143" t="s">
        <v>120</v>
      </c>
      <c r="X163" s="143" t="s">
        <v>920</v>
      </c>
      <c r="Y163" s="143" t="s">
        <v>730</v>
      </c>
      <c r="Z163" s="143" t="s">
        <v>120</v>
      </c>
      <c r="AA163" s="143" t="s">
        <v>111</v>
      </c>
      <c r="AB163" s="256" t="s">
        <v>121</v>
      </c>
      <c r="AC163" s="257">
        <v>42780</v>
      </c>
      <c r="AD163" s="256" t="s">
        <v>122</v>
      </c>
      <c r="AE163" s="257" t="s">
        <v>146</v>
      </c>
      <c r="AF163" s="257" t="s">
        <v>147</v>
      </c>
      <c r="AG163" s="257" t="s">
        <v>286</v>
      </c>
      <c r="AH163" s="256" t="s">
        <v>493</v>
      </c>
      <c r="AI163" s="256" t="s">
        <v>892</v>
      </c>
      <c r="AJ163" s="256" t="s">
        <v>893</v>
      </c>
      <c r="AK163" s="256" t="s">
        <v>894</v>
      </c>
      <c r="AL163" s="256" t="s">
        <v>895</v>
      </c>
      <c r="AM163" s="256" t="s">
        <v>497</v>
      </c>
      <c r="AN163" s="256" t="s">
        <v>497</v>
      </c>
      <c r="AO163" s="258" t="s">
        <v>498</v>
      </c>
      <c r="AP163" s="259">
        <v>4</v>
      </c>
      <c r="AQ163" s="258" t="s">
        <v>125</v>
      </c>
      <c r="AR163" s="260">
        <v>2</v>
      </c>
      <c r="AS163" s="255" t="s">
        <v>137</v>
      </c>
      <c r="AT163" s="255">
        <v>1</v>
      </c>
      <c r="AU163" s="255">
        <v>2</v>
      </c>
      <c r="AV163" s="264" t="s">
        <v>126</v>
      </c>
    </row>
    <row r="164" spans="1:48" s="121" customFormat="1" ht="35.1" customHeight="1">
      <c r="A164" s="268" t="s">
        <v>850</v>
      </c>
      <c r="B164" s="263" t="s">
        <v>851</v>
      </c>
      <c r="C164" s="255">
        <f t="shared" si="2"/>
        <v>156</v>
      </c>
      <c r="D164" s="143" t="s">
        <v>105</v>
      </c>
      <c r="E164" s="143"/>
      <c r="F164" s="143" t="s">
        <v>921</v>
      </c>
      <c r="G164" s="143" t="s">
        <v>850</v>
      </c>
      <c r="H164" s="143" t="s">
        <v>921</v>
      </c>
      <c r="I164" s="143" t="e">
        <v>#N/A</v>
      </c>
      <c r="J164" s="143" t="s">
        <v>107</v>
      </c>
      <c r="K164" s="143" t="s">
        <v>922</v>
      </c>
      <c r="L164" s="143" t="s">
        <v>109</v>
      </c>
      <c r="M164" s="143" t="s">
        <v>110</v>
      </c>
      <c r="N164" s="143" t="s">
        <v>641</v>
      </c>
      <c r="O164" s="143" t="s">
        <v>726</v>
      </c>
      <c r="P164" s="143" t="s">
        <v>850</v>
      </c>
      <c r="Q164" s="143" t="s">
        <v>857</v>
      </c>
      <c r="R164" s="143" t="s">
        <v>850</v>
      </c>
      <c r="S164" s="143" t="s">
        <v>923</v>
      </c>
      <c r="T164" s="143" t="s">
        <v>924</v>
      </c>
      <c r="U164" s="143" t="s">
        <v>196</v>
      </c>
      <c r="V164" s="143" t="s">
        <v>117</v>
      </c>
      <c r="W164" s="143" t="s">
        <v>120</v>
      </c>
      <c r="X164" s="143" t="s">
        <v>173</v>
      </c>
      <c r="Y164" s="143" t="s">
        <v>925</v>
      </c>
      <c r="Z164" s="143" t="s">
        <v>120</v>
      </c>
      <c r="AA164" s="143" t="s">
        <v>111</v>
      </c>
      <c r="AB164" s="256" t="s">
        <v>152</v>
      </c>
      <c r="AC164" s="257" t="s">
        <v>436</v>
      </c>
      <c r="AD164" s="256" t="s">
        <v>122</v>
      </c>
      <c r="AE164" s="257" t="s">
        <v>146</v>
      </c>
      <c r="AF164" s="257" t="s">
        <v>147</v>
      </c>
      <c r="AG164" s="257" t="s">
        <v>286</v>
      </c>
      <c r="AH164" s="256" t="s">
        <v>493</v>
      </c>
      <c r="AI164" s="256" t="s">
        <v>892</v>
      </c>
      <c r="AJ164" s="256" t="s">
        <v>893</v>
      </c>
      <c r="AK164" s="256" t="s">
        <v>894</v>
      </c>
      <c r="AL164" s="256" t="s">
        <v>895</v>
      </c>
      <c r="AM164" s="256" t="s">
        <v>497</v>
      </c>
      <c r="AN164" s="256" t="s">
        <v>497</v>
      </c>
      <c r="AO164" s="258" t="s">
        <v>498</v>
      </c>
      <c r="AP164" s="259">
        <v>4</v>
      </c>
      <c r="AQ164" s="258" t="s">
        <v>125</v>
      </c>
      <c r="AR164" s="260">
        <v>2</v>
      </c>
      <c r="AS164" s="255" t="s">
        <v>137</v>
      </c>
      <c r="AT164" s="255">
        <v>1</v>
      </c>
      <c r="AU164" s="255">
        <v>2</v>
      </c>
      <c r="AV164" s="264" t="s">
        <v>126</v>
      </c>
    </row>
    <row r="165" spans="1:48" s="121" customFormat="1" ht="35.1" customHeight="1">
      <c r="A165" s="268" t="s">
        <v>850</v>
      </c>
      <c r="B165" s="263" t="s">
        <v>851</v>
      </c>
      <c r="C165" s="255">
        <f t="shared" si="2"/>
        <v>157</v>
      </c>
      <c r="D165" s="143" t="s">
        <v>105</v>
      </c>
      <c r="E165" s="143" t="s">
        <v>862</v>
      </c>
      <c r="F165" s="143"/>
      <c r="G165" s="143" t="s">
        <v>864</v>
      </c>
      <c r="H165" s="143" t="s">
        <v>862</v>
      </c>
      <c r="I165" s="143" t="s">
        <v>865</v>
      </c>
      <c r="J165" s="143" t="s">
        <v>107</v>
      </c>
      <c r="K165" s="143" t="s">
        <v>926</v>
      </c>
      <c r="L165" s="143" t="s">
        <v>169</v>
      </c>
      <c r="M165" s="143" t="s">
        <v>110</v>
      </c>
      <c r="N165" s="143" t="s">
        <v>641</v>
      </c>
      <c r="O165" s="143" t="s">
        <v>726</v>
      </c>
      <c r="P165" s="143" t="s">
        <v>850</v>
      </c>
      <c r="Q165" s="143" t="s">
        <v>857</v>
      </c>
      <c r="R165" s="143" t="s">
        <v>850</v>
      </c>
      <c r="S165" s="143" t="s">
        <v>927</v>
      </c>
      <c r="T165" s="143" t="s">
        <v>928</v>
      </c>
      <c r="U165" s="143" t="s">
        <v>116</v>
      </c>
      <c r="V165" s="143" t="s">
        <v>117</v>
      </c>
      <c r="W165" s="143" t="s">
        <v>120</v>
      </c>
      <c r="X165" s="143" t="s">
        <v>173</v>
      </c>
      <c r="Y165" s="143" t="s">
        <v>929</v>
      </c>
      <c r="Z165" s="143" t="s">
        <v>120</v>
      </c>
      <c r="AA165" s="143" t="s">
        <v>111</v>
      </c>
      <c r="AB165" s="256" t="s">
        <v>152</v>
      </c>
      <c r="AC165" s="257">
        <v>41234</v>
      </c>
      <c r="AD165" s="256" t="s">
        <v>122</v>
      </c>
      <c r="AE165" s="257" t="s">
        <v>146</v>
      </c>
      <c r="AF165" s="257" t="s">
        <v>147</v>
      </c>
      <c r="AG165" s="257" t="s">
        <v>243</v>
      </c>
      <c r="AH165" s="256" t="s">
        <v>123</v>
      </c>
      <c r="AI165" s="256" t="s">
        <v>111</v>
      </c>
      <c r="AJ165" s="256" t="s">
        <v>111</v>
      </c>
      <c r="AK165" s="256" t="s">
        <v>111</v>
      </c>
      <c r="AL165" s="256" t="s">
        <v>111</v>
      </c>
      <c r="AM165" s="256" t="s">
        <v>111</v>
      </c>
      <c r="AN165" s="256" t="s">
        <v>111</v>
      </c>
      <c r="AO165" s="258" t="s">
        <v>124</v>
      </c>
      <c r="AP165" s="259">
        <v>2</v>
      </c>
      <c r="AQ165" s="258" t="s">
        <v>125</v>
      </c>
      <c r="AR165" s="260">
        <v>2</v>
      </c>
      <c r="AS165" s="255" t="s">
        <v>149</v>
      </c>
      <c r="AT165" s="255">
        <v>3</v>
      </c>
      <c r="AU165" s="255">
        <v>2</v>
      </c>
      <c r="AV165" s="264" t="s">
        <v>126</v>
      </c>
    </row>
    <row r="166" spans="1:48" s="121" customFormat="1" ht="35.1" customHeight="1">
      <c r="A166" s="268" t="s">
        <v>850</v>
      </c>
      <c r="B166" s="263" t="s">
        <v>851</v>
      </c>
      <c r="C166" s="255">
        <f t="shared" si="2"/>
        <v>158</v>
      </c>
      <c r="D166" s="143" t="s">
        <v>105</v>
      </c>
      <c r="E166" s="143" t="s">
        <v>862</v>
      </c>
      <c r="F166" s="143"/>
      <c r="G166" s="143" t="s">
        <v>864</v>
      </c>
      <c r="H166" s="143" t="s">
        <v>862</v>
      </c>
      <c r="I166" s="143" t="s">
        <v>865</v>
      </c>
      <c r="J166" s="143" t="s">
        <v>107</v>
      </c>
      <c r="K166" s="143" t="s">
        <v>930</v>
      </c>
      <c r="L166" s="143" t="s">
        <v>194</v>
      </c>
      <c r="M166" s="143" t="s">
        <v>110</v>
      </c>
      <c r="N166" s="143" t="s">
        <v>641</v>
      </c>
      <c r="O166" s="143" t="s">
        <v>726</v>
      </c>
      <c r="P166" s="143" t="s">
        <v>850</v>
      </c>
      <c r="Q166" s="143" t="s">
        <v>857</v>
      </c>
      <c r="R166" s="143" t="s">
        <v>850</v>
      </c>
      <c r="S166" s="143" t="s">
        <v>927</v>
      </c>
      <c r="T166" s="143" t="s">
        <v>928</v>
      </c>
      <c r="U166" s="143" t="s">
        <v>116</v>
      </c>
      <c r="V166" s="143" t="s">
        <v>117</v>
      </c>
      <c r="W166" s="143" t="s">
        <v>120</v>
      </c>
      <c r="X166" s="143" t="s">
        <v>173</v>
      </c>
      <c r="Y166" s="143" t="s">
        <v>931</v>
      </c>
      <c r="Z166" s="143" t="s">
        <v>120</v>
      </c>
      <c r="AA166" s="143" t="s">
        <v>111</v>
      </c>
      <c r="AB166" s="256" t="s">
        <v>879</v>
      </c>
      <c r="AC166" s="257">
        <v>41921</v>
      </c>
      <c r="AD166" s="256" t="s">
        <v>122</v>
      </c>
      <c r="AE166" s="257" t="s">
        <v>146</v>
      </c>
      <c r="AF166" s="257" t="s">
        <v>147</v>
      </c>
      <c r="AG166" s="257" t="s">
        <v>286</v>
      </c>
      <c r="AH166" s="256" t="s">
        <v>493</v>
      </c>
      <c r="AI166" s="256" t="s">
        <v>892</v>
      </c>
      <c r="AJ166" s="256" t="s">
        <v>893</v>
      </c>
      <c r="AK166" s="256" t="s">
        <v>894</v>
      </c>
      <c r="AL166" s="256" t="s">
        <v>895</v>
      </c>
      <c r="AM166" s="256" t="s">
        <v>497</v>
      </c>
      <c r="AN166" s="256" t="s">
        <v>497</v>
      </c>
      <c r="AO166" s="258" t="s">
        <v>498</v>
      </c>
      <c r="AP166" s="259">
        <v>4</v>
      </c>
      <c r="AQ166" s="258" t="s">
        <v>125</v>
      </c>
      <c r="AR166" s="260">
        <v>2</v>
      </c>
      <c r="AS166" s="255" t="s">
        <v>149</v>
      </c>
      <c r="AT166" s="255">
        <v>3</v>
      </c>
      <c r="AU166" s="255">
        <v>3</v>
      </c>
      <c r="AV166" s="264" t="s">
        <v>281</v>
      </c>
    </row>
    <row r="167" spans="1:48" s="121" customFormat="1" ht="35.1" customHeight="1">
      <c r="A167" s="268" t="s">
        <v>850</v>
      </c>
      <c r="B167" s="263" t="s">
        <v>851</v>
      </c>
      <c r="C167" s="255">
        <f t="shared" si="2"/>
        <v>159</v>
      </c>
      <c r="D167" s="143" t="s">
        <v>105</v>
      </c>
      <c r="E167" s="143" t="s">
        <v>862</v>
      </c>
      <c r="F167" s="143"/>
      <c r="G167" s="143" t="s">
        <v>864</v>
      </c>
      <c r="H167" s="143" t="s">
        <v>862</v>
      </c>
      <c r="I167" s="143" t="s">
        <v>865</v>
      </c>
      <c r="J167" s="143" t="s">
        <v>107</v>
      </c>
      <c r="K167" s="143" t="s">
        <v>932</v>
      </c>
      <c r="L167" s="143" t="s">
        <v>194</v>
      </c>
      <c r="M167" s="143" t="s">
        <v>110</v>
      </c>
      <c r="N167" s="143" t="s">
        <v>641</v>
      </c>
      <c r="O167" s="143" t="s">
        <v>726</v>
      </c>
      <c r="P167" s="143" t="s">
        <v>850</v>
      </c>
      <c r="Q167" s="143" t="s">
        <v>857</v>
      </c>
      <c r="R167" s="143" t="s">
        <v>850</v>
      </c>
      <c r="S167" s="143" t="s">
        <v>927</v>
      </c>
      <c r="T167" s="143" t="s">
        <v>933</v>
      </c>
      <c r="U167" s="143" t="s">
        <v>116</v>
      </c>
      <c r="V167" s="143" t="s">
        <v>117</v>
      </c>
      <c r="W167" s="143" t="s">
        <v>120</v>
      </c>
      <c r="X167" s="143" t="s">
        <v>173</v>
      </c>
      <c r="Y167" s="143" t="s">
        <v>931</v>
      </c>
      <c r="Z167" s="143" t="s">
        <v>120</v>
      </c>
      <c r="AA167" s="143" t="s">
        <v>111</v>
      </c>
      <c r="AB167" s="256" t="s">
        <v>879</v>
      </c>
      <c r="AC167" s="257">
        <v>41921</v>
      </c>
      <c r="AD167" s="256" t="s">
        <v>122</v>
      </c>
      <c r="AE167" s="257" t="s">
        <v>146</v>
      </c>
      <c r="AF167" s="257" t="s">
        <v>147</v>
      </c>
      <c r="AG167" s="257" t="s">
        <v>286</v>
      </c>
      <c r="AH167" s="256" t="s">
        <v>493</v>
      </c>
      <c r="AI167" s="256" t="s">
        <v>892</v>
      </c>
      <c r="AJ167" s="256" t="s">
        <v>893</v>
      </c>
      <c r="AK167" s="256" t="s">
        <v>894</v>
      </c>
      <c r="AL167" s="256" t="s">
        <v>895</v>
      </c>
      <c r="AM167" s="256" t="s">
        <v>497</v>
      </c>
      <c r="AN167" s="256" t="s">
        <v>497</v>
      </c>
      <c r="AO167" s="258" t="s">
        <v>498</v>
      </c>
      <c r="AP167" s="259">
        <v>4</v>
      </c>
      <c r="AQ167" s="258" t="s">
        <v>125</v>
      </c>
      <c r="AR167" s="260">
        <v>2</v>
      </c>
      <c r="AS167" s="255" t="s">
        <v>149</v>
      </c>
      <c r="AT167" s="255">
        <v>3</v>
      </c>
      <c r="AU167" s="255">
        <v>3</v>
      </c>
      <c r="AV167" s="264" t="s">
        <v>281</v>
      </c>
    </row>
    <row r="168" spans="1:48" s="121" customFormat="1" ht="35.1" customHeight="1">
      <c r="A168" s="268" t="s">
        <v>850</v>
      </c>
      <c r="B168" s="263" t="s">
        <v>851</v>
      </c>
      <c r="C168" s="255">
        <f t="shared" si="2"/>
        <v>160</v>
      </c>
      <c r="D168" s="143" t="s">
        <v>105</v>
      </c>
      <c r="E168" s="143" t="s">
        <v>862</v>
      </c>
      <c r="F168" s="143"/>
      <c r="G168" s="143" t="s">
        <v>864</v>
      </c>
      <c r="H168" s="143" t="s">
        <v>862</v>
      </c>
      <c r="I168" s="143" t="s">
        <v>865</v>
      </c>
      <c r="J168" s="143" t="s">
        <v>130</v>
      </c>
      <c r="K168" s="143" t="s">
        <v>934</v>
      </c>
      <c r="L168" s="143" t="s">
        <v>169</v>
      </c>
      <c r="M168" s="143" t="s">
        <v>110</v>
      </c>
      <c r="N168" s="143" t="s">
        <v>111</v>
      </c>
      <c r="O168" s="143" t="s">
        <v>726</v>
      </c>
      <c r="P168" s="143" t="s">
        <v>850</v>
      </c>
      <c r="Q168" s="143" t="s">
        <v>857</v>
      </c>
      <c r="R168" s="143" t="s">
        <v>850</v>
      </c>
      <c r="S168" s="143" t="s">
        <v>927</v>
      </c>
      <c r="T168" s="143" t="s">
        <v>935</v>
      </c>
      <c r="U168" s="143" t="s">
        <v>196</v>
      </c>
      <c r="V168" s="143" t="s">
        <v>117</v>
      </c>
      <c r="W168" s="143" t="s">
        <v>120</v>
      </c>
      <c r="X168" s="143" t="s">
        <v>890</v>
      </c>
      <c r="Y168" s="143" t="s">
        <v>936</v>
      </c>
      <c r="Z168" s="143" t="s">
        <v>120</v>
      </c>
      <c r="AA168" s="143" t="s">
        <v>111</v>
      </c>
      <c r="AB168" s="256" t="s">
        <v>754</v>
      </c>
      <c r="AC168" s="257">
        <v>42055</v>
      </c>
      <c r="AD168" s="256" t="s">
        <v>122</v>
      </c>
      <c r="AE168" s="257" t="s">
        <v>118</v>
      </c>
      <c r="AF168" s="257" t="s">
        <v>111</v>
      </c>
      <c r="AG168" s="257"/>
      <c r="AH168" s="256" t="s">
        <v>123</v>
      </c>
      <c r="AI168" s="256" t="s">
        <v>111</v>
      </c>
      <c r="AJ168" s="256" t="s">
        <v>111</v>
      </c>
      <c r="AK168" s="256" t="s">
        <v>111</v>
      </c>
      <c r="AL168" s="256" t="s">
        <v>111</v>
      </c>
      <c r="AM168" s="256" t="s">
        <v>111</v>
      </c>
      <c r="AN168" s="256" t="s">
        <v>111</v>
      </c>
      <c r="AO168" s="258" t="s">
        <v>124</v>
      </c>
      <c r="AP168" s="259">
        <v>2</v>
      </c>
      <c r="AQ168" s="258" t="s">
        <v>137</v>
      </c>
      <c r="AR168" s="260">
        <v>1</v>
      </c>
      <c r="AS168" s="255" t="s">
        <v>125</v>
      </c>
      <c r="AT168" s="255">
        <v>2</v>
      </c>
      <c r="AU168" s="255">
        <v>2</v>
      </c>
      <c r="AV168" s="264" t="s">
        <v>126</v>
      </c>
    </row>
    <row r="169" spans="1:48" s="121" customFormat="1" ht="35.1" customHeight="1">
      <c r="A169" s="268" t="s">
        <v>850</v>
      </c>
      <c r="B169" s="263" t="s">
        <v>851</v>
      </c>
      <c r="C169" s="255">
        <f t="shared" si="2"/>
        <v>161</v>
      </c>
      <c r="D169" s="143" t="s">
        <v>105</v>
      </c>
      <c r="E169" s="143" t="s">
        <v>862</v>
      </c>
      <c r="F169" s="143"/>
      <c r="G169" s="143" t="s">
        <v>864</v>
      </c>
      <c r="H169" s="143" t="s">
        <v>862</v>
      </c>
      <c r="I169" s="143" t="s">
        <v>865</v>
      </c>
      <c r="J169" s="143" t="s">
        <v>107</v>
      </c>
      <c r="K169" s="143" t="s">
        <v>937</v>
      </c>
      <c r="L169" s="143" t="s">
        <v>109</v>
      </c>
      <c r="M169" s="143" t="s">
        <v>110</v>
      </c>
      <c r="N169" s="143" t="s">
        <v>111</v>
      </c>
      <c r="O169" s="143" t="s">
        <v>726</v>
      </c>
      <c r="P169" s="143" t="s">
        <v>850</v>
      </c>
      <c r="Q169" s="143" t="s">
        <v>857</v>
      </c>
      <c r="R169" s="143" t="s">
        <v>850</v>
      </c>
      <c r="S169" s="143" t="s">
        <v>927</v>
      </c>
      <c r="T169" s="143" t="s">
        <v>935</v>
      </c>
      <c r="U169" s="143" t="s">
        <v>196</v>
      </c>
      <c r="V169" s="143" t="s">
        <v>117</v>
      </c>
      <c r="W169" s="143" t="s">
        <v>120</v>
      </c>
      <c r="X169" s="143" t="s">
        <v>173</v>
      </c>
      <c r="Y169" s="143" t="s">
        <v>936</v>
      </c>
      <c r="Z169" s="143" t="s">
        <v>120</v>
      </c>
      <c r="AA169" s="143" t="s">
        <v>111</v>
      </c>
      <c r="AB169" s="256" t="s">
        <v>152</v>
      </c>
      <c r="AC169" s="257">
        <v>41740</v>
      </c>
      <c r="AD169" s="256" t="s">
        <v>122</v>
      </c>
      <c r="AE169" s="257" t="s">
        <v>118</v>
      </c>
      <c r="AF169" s="257" t="s">
        <v>111</v>
      </c>
      <c r="AG169" s="257"/>
      <c r="AH169" s="256" t="s">
        <v>123</v>
      </c>
      <c r="AI169" s="256" t="s">
        <v>111</v>
      </c>
      <c r="AJ169" s="256" t="s">
        <v>111</v>
      </c>
      <c r="AK169" s="256" t="s">
        <v>111</v>
      </c>
      <c r="AL169" s="256" t="s">
        <v>111</v>
      </c>
      <c r="AM169" s="256" t="s">
        <v>111</v>
      </c>
      <c r="AN169" s="256" t="s">
        <v>111</v>
      </c>
      <c r="AO169" s="258" t="s">
        <v>124</v>
      </c>
      <c r="AP169" s="259">
        <v>2</v>
      </c>
      <c r="AQ169" s="258" t="s">
        <v>137</v>
      </c>
      <c r="AR169" s="260">
        <v>1</v>
      </c>
      <c r="AS169" s="255" t="s">
        <v>125</v>
      </c>
      <c r="AT169" s="255">
        <v>2</v>
      </c>
      <c r="AU169" s="255">
        <v>2</v>
      </c>
      <c r="AV169" s="264" t="s">
        <v>126</v>
      </c>
    </row>
    <row r="170" spans="1:48" s="121" customFormat="1" ht="35.1" customHeight="1">
      <c r="A170" s="268" t="s">
        <v>850</v>
      </c>
      <c r="B170" s="263" t="s">
        <v>851</v>
      </c>
      <c r="C170" s="255">
        <f t="shared" si="2"/>
        <v>162</v>
      </c>
      <c r="D170" s="143" t="s">
        <v>105</v>
      </c>
      <c r="E170" s="143" t="s">
        <v>862</v>
      </c>
      <c r="F170" s="143"/>
      <c r="G170" s="143" t="s">
        <v>864</v>
      </c>
      <c r="H170" s="143" t="s">
        <v>862</v>
      </c>
      <c r="I170" s="143" t="s">
        <v>865</v>
      </c>
      <c r="J170" s="143" t="s">
        <v>130</v>
      </c>
      <c r="K170" s="143" t="s">
        <v>938</v>
      </c>
      <c r="L170" s="143" t="s">
        <v>109</v>
      </c>
      <c r="M170" s="143" t="s">
        <v>110</v>
      </c>
      <c r="N170" s="143" t="s">
        <v>111</v>
      </c>
      <c r="O170" s="143" t="s">
        <v>726</v>
      </c>
      <c r="P170" s="143" t="s">
        <v>850</v>
      </c>
      <c r="Q170" s="143" t="s">
        <v>857</v>
      </c>
      <c r="R170" s="143" t="s">
        <v>850</v>
      </c>
      <c r="S170" s="143" t="s">
        <v>888</v>
      </c>
      <c r="T170" s="143" t="s">
        <v>939</v>
      </c>
      <c r="U170" s="143" t="s">
        <v>196</v>
      </c>
      <c r="V170" s="143" t="s">
        <v>117</v>
      </c>
      <c r="W170" s="143" t="s">
        <v>120</v>
      </c>
      <c r="X170" s="143" t="s">
        <v>890</v>
      </c>
      <c r="Y170" s="143" t="s">
        <v>936</v>
      </c>
      <c r="Z170" s="143" t="s">
        <v>120</v>
      </c>
      <c r="AA170" s="143" t="s">
        <v>111</v>
      </c>
      <c r="AB170" s="256" t="s">
        <v>152</v>
      </c>
      <c r="AC170" s="257">
        <v>41887</v>
      </c>
      <c r="AD170" s="256" t="s">
        <v>122</v>
      </c>
      <c r="AE170" s="257" t="s">
        <v>146</v>
      </c>
      <c r="AF170" s="257" t="s">
        <v>147</v>
      </c>
      <c r="AG170" s="257" t="s">
        <v>243</v>
      </c>
      <c r="AH170" s="256" t="s">
        <v>123</v>
      </c>
      <c r="AI170" s="256" t="s">
        <v>111</v>
      </c>
      <c r="AJ170" s="256" t="s">
        <v>111</v>
      </c>
      <c r="AK170" s="256" t="s">
        <v>111</v>
      </c>
      <c r="AL170" s="256" t="s">
        <v>111</v>
      </c>
      <c r="AM170" s="256" t="s">
        <v>111</v>
      </c>
      <c r="AN170" s="256" t="s">
        <v>111</v>
      </c>
      <c r="AO170" s="258" t="s">
        <v>124</v>
      </c>
      <c r="AP170" s="259">
        <v>2</v>
      </c>
      <c r="AQ170" s="258" t="s">
        <v>137</v>
      </c>
      <c r="AR170" s="260">
        <v>1</v>
      </c>
      <c r="AS170" s="255" t="s">
        <v>137</v>
      </c>
      <c r="AT170" s="255">
        <v>1</v>
      </c>
      <c r="AU170" s="255">
        <v>1</v>
      </c>
      <c r="AV170" s="264" t="s">
        <v>138</v>
      </c>
    </row>
    <row r="171" spans="1:48" s="121" customFormat="1" ht="35.1" customHeight="1">
      <c r="A171" s="268" t="s">
        <v>850</v>
      </c>
      <c r="B171" s="263" t="s">
        <v>851</v>
      </c>
      <c r="C171" s="255">
        <f t="shared" si="2"/>
        <v>163</v>
      </c>
      <c r="D171" s="143" t="s">
        <v>105</v>
      </c>
      <c r="E171" s="143" t="s">
        <v>862</v>
      </c>
      <c r="F171" s="143"/>
      <c r="G171" s="143" t="s">
        <v>864</v>
      </c>
      <c r="H171" s="143" t="s">
        <v>862</v>
      </c>
      <c r="I171" s="143" t="s">
        <v>865</v>
      </c>
      <c r="J171" s="143" t="s">
        <v>107</v>
      </c>
      <c r="K171" s="143" t="s">
        <v>940</v>
      </c>
      <c r="L171" s="143" t="s">
        <v>169</v>
      </c>
      <c r="M171" s="143" t="s">
        <v>110</v>
      </c>
      <c r="N171" s="143" t="s">
        <v>111</v>
      </c>
      <c r="O171" s="143" t="s">
        <v>726</v>
      </c>
      <c r="P171" s="143" t="s">
        <v>850</v>
      </c>
      <c r="Q171" s="143" t="s">
        <v>857</v>
      </c>
      <c r="R171" s="143" t="s">
        <v>850</v>
      </c>
      <c r="S171" s="143" t="s">
        <v>927</v>
      </c>
      <c r="T171" s="143" t="s">
        <v>941</v>
      </c>
      <c r="U171" s="143" t="s">
        <v>196</v>
      </c>
      <c r="V171" s="143" t="s">
        <v>117</v>
      </c>
      <c r="W171" s="143" t="s">
        <v>120</v>
      </c>
      <c r="X171" s="143" t="s">
        <v>173</v>
      </c>
      <c r="Y171" s="143" t="s">
        <v>936</v>
      </c>
      <c r="Z171" s="143" t="s">
        <v>120</v>
      </c>
      <c r="AA171" s="143" t="s">
        <v>111</v>
      </c>
      <c r="AB171" s="256" t="s">
        <v>152</v>
      </c>
      <c r="AC171" s="257">
        <v>42543</v>
      </c>
      <c r="AD171" s="256" t="s">
        <v>122</v>
      </c>
      <c r="AE171" s="257" t="s">
        <v>118</v>
      </c>
      <c r="AF171" s="257" t="s">
        <v>111</v>
      </c>
      <c r="AG171" s="257"/>
      <c r="AH171" s="256" t="s">
        <v>123</v>
      </c>
      <c r="AI171" s="256" t="s">
        <v>111</v>
      </c>
      <c r="AJ171" s="256" t="s">
        <v>111</v>
      </c>
      <c r="AK171" s="256" t="s">
        <v>111</v>
      </c>
      <c r="AL171" s="256" t="s">
        <v>111</v>
      </c>
      <c r="AM171" s="256" t="s">
        <v>111</v>
      </c>
      <c r="AN171" s="256" t="s">
        <v>111</v>
      </c>
      <c r="AO171" s="258" t="s">
        <v>124</v>
      </c>
      <c r="AP171" s="259">
        <v>2</v>
      </c>
      <c r="AQ171" s="258" t="s">
        <v>137</v>
      </c>
      <c r="AR171" s="260">
        <v>1</v>
      </c>
      <c r="AS171" s="255" t="s">
        <v>125</v>
      </c>
      <c r="AT171" s="255">
        <v>2</v>
      </c>
      <c r="AU171" s="255">
        <v>2</v>
      </c>
      <c r="AV171" s="264" t="s">
        <v>126</v>
      </c>
    </row>
    <row r="172" spans="1:48" s="121" customFormat="1" ht="35.1" customHeight="1">
      <c r="A172" s="268" t="s">
        <v>850</v>
      </c>
      <c r="B172" s="263" t="s">
        <v>851</v>
      </c>
      <c r="C172" s="255">
        <f t="shared" si="2"/>
        <v>164</v>
      </c>
      <c r="D172" s="143" t="s">
        <v>105</v>
      </c>
      <c r="E172" s="143" t="s">
        <v>862</v>
      </c>
      <c r="F172" s="143"/>
      <c r="G172" s="143" t="s">
        <v>864</v>
      </c>
      <c r="H172" s="143" t="s">
        <v>862</v>
      </c>
      <c r="I172" s="143" t="s">
        <v>865</v>
      </c>
      <c r="J172" s="143" t="s">
        <v>107</v>
      </c>
      <c r="K172" s="143" t="s">
        <v>942</v>
      </c>
      <c r="L172" s="143" t="s">
        <v>169</v>
      </c>
      <c r="M172" s="143" t="s">
        <v>110</v>
      </c>
      <c r="N172" s="143" t="s">
        <v>111</v>
      </c>
      <c r="O172" s="143" t="s">
        <v>726</v>
      </c>
      <c r="P172" s="143" t="s">
        <v>850</v>
      </c>
      <c r="Q172" s="143" t="s">
        <v>857</v>
      </c>
      <c r="R172" s="143" t="s">
        <v>850</v>
      </c>
      <c r="S172" s="143" t="s">
        <v>927</v>
      </c>
      <c r="T172" s="143" t="s">
        <v>941</v>
      </c>
      <c r="U172" s="143" t="s">
        <v>196</v>
      </c>
      <c r="V172" s="143" t="s">
        <v>117</v>
      </c>
      <c r="W172" s="143" t="s">
        <v>120</v>
      </c>
      <c r="X172" s="143" t="s">
        <v>173</v>
      </c>
      <c r="Y172" s="143" t="s">
        <v>936</v>
      </c>
      <c r="Z172" s="143" t="s">
        <v>120</v>
      </c>
      <c r="AA172" s="143" t="s">
        <v>111</v>
      </c>
      <c r="AB172" s="256" t="s">
        <v>152</v>
      </c>
      <c r="AC172" s="257">
        <v>41993</v>
      </c>
      <c r="AD172" s="256" t="s">
        <v>122</v>
      </c>
      <c r="AE172" s="257" t="s">
        <v>118</v>
      </c>
      <c r="AF172" s="257" t="s">
        <v>111</v>
      </c>
      <c r="AG172" s="257"/>
      <c r="AH172" s="256" t="s">
        <v>123</v>
      </c>
      <c r="AI172" s="256" t="s">
        <v>111</v>
      </c>
      <c r="AJ172" s="256" t="s">
        <v>111</v>
      </c>
      <c r="AK172" s="256" t="s">
        <v>111</v>
      </c>
      <c r="AL172" s="256" t="s">
        <v>111</v>
      </c>
      <c r="AM172" s="256" t="s">
        <v>111</v>
      </c>
      <c r="AN172" s="256" t="s">
        <v>111</v>
      </c>
      <c r="AO172" s="258" t="s">
        <v>124</v>
      </c>
      <c r="AP172" s="259">
        <v>2</v>
      </c>
      <c r="AQ172" s="258" t="s">
        <v>137</v>
      </c>
      <c r="AR172" s="260">
        <v>1</v>
      </c>
      <c r="AS172" s="255" t="s">
        <v>125</v>
      </c>
      <c r="AT172" s="255">
        <v>2</v>
      </c>
      <c r="AU172" s="255">
        <v>2</v>
      </c>
      <c r="AV172" s="264" t="s">
        <v>126</v>
      </c>
    </row>
    <row r="173" spans="1:48" s="121" customFormat="1" ht="35.1" customHeight="1">
      <c r="A173" s="268" t="s">
        <v>850</v>
      </c>
      <c r="B173" s="263" t="s">
        <v>851</v>
      </c>
      <c r="C173" s="255">
        <f t="shared" si="2"/>
        <v>165</v>
      </c>
      <c r="D173" s="143" t="s">
        <v>105</v>
      </c>
      <c r="E173" s="143" t="s">
        <v>862</v>
      </c>
      <c r="F173" s="143" t="s">
        <v>943</v>
      </c>
      <c r="G173" s="143" t="s">
        <v>864</v>
      </c>
      <c r="H173" s="143" t="s">
        <v>862</v>
      </c>
      <c r="I173" s="143" t="s">
        <v>865</v>
      </c>
      <c r="J173" s="143" t="s">
        <v>107</v>
      </c>
      <c r="K173" s="143" t="s">
        <v>944</v>
      </c>
      <c r="L173" s="143" t="s">
        <v>194</v>
      </c>
      <c r="M173" s="143" t="s">
        <v>110</v>
      </c>
      <c r="N173" s="143" t="s">
        <v>111</v>
      </c>
      <c r="O173" s="143" t="s">
        <v>726</v>
      </c>
      <c r="P173" s="143" t="s">
        <v>850</v>
      </c>
      <c r="Q173" s="143" t="s">
        <v>857</v>
      </c>
      <c r="R173" s="143" t="s">
        <v>850</v>
      </c>
      <c r="S173" s="143" t="s">
        <v>945</v>
      </c>
      <c r="T173" s="143" t="s">
        <v>946</v>
      </c>
      <c r="U173" s="143" t="s">
        <v>196</v>
      </c>
      <c r="V173" s="143" t="s">
        <v>117</v>
      </c>
      <c r="W173" s="143" t="s">
        <v>120</v>
      </c>
      <c r="X173" s="143" t="s">
        <v>173</v>
      </c>
      <c r="Y173" s="143" t="s">
        <v>753</v>
      </c>
      <c r="Z173" s="143" t="s">
        <v>144</v>
      </c>
      <c r="AA173" s="143" t="s">
        <v>753</v>
      </c>
      <c r="AB173" s="256" t="s">
        <v>152</v>
      </c>
      <c r="AC173" s="257">
        <v>41974</v>
      </c>
      <c r="AD173" s="256" t="s">
        <v>122</v>
      </c>
      <c r="AE173" s="257" t="s">
        <v>146</v>
      </c>
      <c r="AF173" s="257" t="s">
        <v>147</v>
      </c>
      <c r="AG173" s="257" t="s">
        <v>243</v>
      </c>
      <c r="AH173" s="256" t="s">
        <v>123</v>
      </c>
      <c r="AI173" s="256" t="s">
        <v>111</v>
      </c>
      <c r="AJ173" s="256" t="s">
        <v>111</v>
      </c>
      <c r="AK173" s="256" t="s">
        <v>111</v>
      </c>
      <c r="AL173" s="256" t="s">
        <v>111</v>
      </c>
      <c r="AM173" s="256" t="s">
        <v>111</v>
      </c>
      <c r="AN173" s="256" t="s">
        <v>111</v>
      </c>
      <c r="AO173" s="258" t="s">
        <v>124</v>
      </c>
      <c r="AP173" s="259">
        <v>2</v>
      </c>
      <c r="AQ173" s="258" t="s">
        <v>137</v>
      </c>
      <c r="AR173" s="260">
        <v>1</v>
      </c>
      <c r="AS173" s="255" t="s">
        <v>125</v>
      </c>
      <c r="AT173" s="255">
        <v>2</v>
      </c>
      <c r="AU173" s="255">
        <v>2</v>
      </c>
      <c r="AV173" s="264" t="s">
        <v>126</v>
      </c>
    </row>
    <row r="174" spans="1:48" s="121" customFormat="1" ht="35.1" customHeight="1">
      <c r="A174" s="268" t="s">
        <v>850</v>
      </c>
      <c r="B174" s="263" t="s">
        <v>851</v>
      </c>
      <c r="C174" s="255">
        <f t="shared" si="2"/>
        <v>166</v>
      </c>
      <c r="D174" s="143" t="s">
        <v>105</v>
      </c>
      <c r="E174" s="143" t="s">
        <v>159</v>
      </c>
      <c r="F174" s="143"/>
      <c r="G174" s="143" t="s">
        <v>947</v>
      </c>
      <c r="H174" s="143" t="s">
        <v>159</v>
      </c>
      <c r="I174" s="143" t="s">
        <v>948</v>
      </c>
      <c r="J174" s="143" t="s">
        <v>130</v>
      </c>
      <c r="K174" s="143" t="s">
        <v>949</v>
      </c>
      <c r="L174" s="143" t="s">
        <v>194</v>
      </c>
      <c r="M174" s="143" t="s">
        <v>110</v>
      </c>
      <c r="N174" s="143" t="s">
        <v>111</v>
      </c>
      <c r="O174" s="143" t="s">
        <v>726</v>
      </c>
      <c r="P174" s="143" t="s">
        <v>850</v>
      </c>
      <c r="Q174" s="143" t="s">
        <v>857</v>
      </c>
      <c r="R174" s="143" t="s">
        <v>850</v>
      </c>
      <c r="S174" s="143" t="s">
        <v>888</v>
      </c>
      <c r="T174" s="143" t="s">
        <v>950</v>
      </c>
      <c r="U174" s="143" t="s">
        <v>196</v>
      </c>
      <c r="V174" s="143" t="s">
        <v>117</v>
      </c>
      <c r="W174" s="143" t="s">
        <v>120</v>
      </c>
      <c r="X174" s="143" t="s">
        <v>920</v>
      </c>
      <c r="Y174" s="143" t="s">
        <v>846</v>
      </c>
      <c r="Z174" s="143" t="s">
        <v>120</v>
      </c>
      <c r="AA174" s="143" t="s">
        <v>111</v>
      </c>
      <c r="AB174" s="256" t="s">
        <v>121</v>
      </c>
      <c r="AC174" s="257">
        <v>42002</v>
      </c>
      <c r="AD174" s="256" t="s">
        <v>122</v>
      </c>
      <c r="AE174" s="257" t="s">
        <v>146</v>
      </c>
      <c r="AF174" s="257" t="s">
        <v>147</v>
      </c>
      <c r="AG174" s="257" t="s">
        <v>243</v>
      </c>
      <c r="AH174" s="256" t="s">
        <v>123</v>
      </c>
      <c r="AI174" s="256" t="s">
        <v>111</v>
      </c>
      <c r="AJ174" s="256" t="s">
        <v>111</v>
      </c>
      <c r="AK174" s="256" t="s">
        <v>111</v>
      </c>
      <c r="AL174" s="256" t="s">
        <v>111</v>
      </c>
      <c r="AM174" s="256" t="s">
        <v>111</v>
      </c>
      <c r="AN174" s="256" t="s">
        <v>111</v>
      </c>
      <c r="AO174" s="258" t="s">
        <v>124</v>
      </c>
      <c r="AP174" s="259">
        <v>2</v>
      </c>
      <c r="AQ174" s="258" t="s">
        <v>137</v>
      </c>
      <c r="AR174" s="260">
        <v>1</v>
      </c>
      <c r="AS174" s="255" t="s">
        <v>125</v>
      </c>
      <c r="AT174" s="255">
        <v>2</v>
      </c>
      <c r="AU174" s="255">
        <v>2</v>
      </c>
      <c r="AV174" s="264" t="s">
        <v>126</v>
      </c>
    </row>
    <row r="175" spans="1:48" s="121" customFormat="1" ht="35.1" customHeight="1">
      <c r="A175" s="268" t="s">
        <v>850</v>
      </c>
      <c r="B175" s="263" t="s">
        <v>851</v>
      </c>
      <c r="C175" s="255">
        <f t="shared" si="2"/>
        <v>167</v>
      </c>
      <c r="D175" s="143" t="s">
        <v>105</v>
      </c>
      <c r="E175" s="143" t="s">
        <v>862</v>
      </c>
      <c r="F175" s="143"/>
      <c r="G175" s="143" t="s">
        <v>864</v>
      </c>
      <c r="H175" s="143" t="s">
        <v>862</v>
      </c>
      <c r="I175" s="143" t="s">
        <v>865</v>
      </c>
      <c r="J175" s="143" t="s">
        <v>130</v>
      </c>
      <c r="K175" s="143" t="s">
        <v>951</v>
      </c>
      <c r="L175" s="143" t="s">
        <v>169</v>
      </c>
      <c r="M175" s="143" t="s">
        <v>110</v>
      </c>
      <c r="N175" s="143" t="s">
        <v>111</v>
      </c>
      <c r="O175" s="143" t="s">
        <v>726</v>
      </c>
      <c r="P175" s="143" t="s">
        <v>850</v>
      </c>
      <c r="Q175" s="143" t="s">
        <v>952</v>
      </c>
      <c r="R175" s="143" t="s">
        <v>850</v>
      </c>
      <c r="S175" s="143" t="s">
        <v>859</v>
      </c>
      <c r="T175" s="143" t="s">
        <v>950</v>
      </c>
      <c r="U175" s="143" t="s">
        <v>196</v>
      </c>
      <c r="V175" s="143" t="s">
        <v>117</v>
      </c>
      <c r="W175" s="143" t="s">
        <v>120</v>
      </c>
      <c r="X175" s="143" t="s">
        <v>953</v>
      </c>
      <c r="Y175" s="143" t="s">
        <v>753</v>
      </c>
      <c r="Z175" s="143" t="s">
        <v>144</v>
      </c>
      <c r="AA175" s="143" t="s">
        <v>753</v>
      </c>
      <c r="AB175" s="256" t="s">
        <v>152</v>
      </c>
      <c r="AC175" s="257">
        <v>42186</v>
      </c>
      <c r="AD175" s="256" t="s">
        <v>122</v>
      </c>
      <c r="AE175" s="257" t="s">
        <v>146</v>
      </c>
      <c r="AF175" s="257" t="s">
        <v>147</v>
      </c>
      <c r="AG175" s="257" t="s">
        <v>243</v>
      </c>
      <c r="AH175" s="256" t="s">
        <v>123</v>
      </c>
      <c r="AI175" s="256" t="s">
        <v>111</v>
      </c>
      <c r="AJ175" s="256" t="s">
        <v>111</v>
      </c>
      <c r="AK175" s="256" t="s">
        <v>111</v>
      </c>
      <c r="AL175" s="256" t="s">
        <v>111</v>
      </c>
      <c r="AM175" s="256" t="s">
        <v>111</v>
      </c>
      <c r="AN175" s="256" t="s">
        <v>111</v>
      </c>
      <c r="AO175" s="258" t="s">
        <v>124</v>
      </c>
      <c r="AP175" s="259">
        <v>2</v>
      </c>
      <c r="AQ175" s="258" t="s">
        <v>137</v>
      </c>
      <c r="AR175" s="260">
        <v>1</v>
      </c>
      <c r="AS175" s="255" t="s">
        <v>125</v>
      </c>
      <c r="AT175" s="255">
        <v>2</v>
      </c>
      <c r="AU175" s="255">
        <v>2</v>
      </c>
      <c r="AV175" s="264" t="s">
        <v>126</v>
      </c>
    </row>
    <row r="176" spans="1:48" s="121" customFormat="1" ht="35.1" customHeight="1">
      <c r="A176" s="268" t="s">
        <v>850</v>
      </c>
      <c r="B176" s="263" t="s">
        <v>851</v>
      </c>
      <c r="C176" s="255">
        <f t="shared" si="2"/>
        <v>168</v>
      </c>
      <c r="D176" s="143" t="s">
        <v>105</v>
      </c>
      <c r="E176" s="143" t="s">
        <v>867</v>
      </c>
      <c r="F176" s="143"/>
      <c r="G176" s="143" t="s">
        <v>868</v>
      </c>
      <c r="H176" s="143" t="s">
        <v>867</v>
      </c>
      <c r="I176" s="143" t="s">
        <v>869</v>
      </c>
      <c r="J176" s="143" t="s">
        <v>130</v>
      </c>
      <c r="K176" s="143" t="s">
        <v>954</v>
      </c>
      <c r="L176" s="143" t="s">
        <v>169</v>
      </c>
      <c r="M176" s="143" t="s">
        <v>110</v>
      </c>
      <c r="N176" s="143" t="s">
        <v>111</v>
      </c>
      <c r="O176" s="143" t="s">
        <v>726</v>
      </c>
      <c r="P176" s="143" t="s">
        <v>850</v>
      </c>
      <c r="Q176" s="143" t="s">
        <v>857</v>
      </c>
      <c r="R176" s="143" t="s">
        <v>850</v>
      </c>
      <c r="S176" s="143" t="s">
        <v>859</v>
      </c>
      <c r="T176" s="143" t="s">
        <v>955</v>
      </c>
      <c r="U176" s="143" t="s">
        <v>196</v>
      </c>
      <c r="V176" s="143" t="s">
        <v>117</v>
      </c>
      <c r="W176" s="143" t="s">
        <v>120</v>
      </c>
      <c r="X176" s="143" t="s">
        <v>953</v>
      </c>
      <c r="Y176" s="143" t="s">
        <v>753</v>
      </c>
      <c r="Z176" s="143" t="s">
        <v>144</v>
      </c>
      <c r="AA176" s="143" t="s">
        <v>753</v>
      </c>
      <c r="AB176" s="256" t="s">
        <v>152</v>
      </c>
      <c r="AC176" s="257">
        <v>42766</v>
      </c>
      <c r="AD176" s="256" t="s">
        <v>122</v>
      </c>
      <c r="AE176" s="257" t="s">
        <v>146</v>
      </c>
      <c r="AF176" s="257" t="s">
        <v>147</v>
      </c>
      <c r="AG176" s="257" t="s">
        <v>243</v>
      </c>
      <c r="AH176" s="256" t="s">
        <v>123</v>
      </c>
      <c r="AI176" s="256" t="s">
        <v>111</v>
      </c>
      <c r="AJ176" s="256" t="s">
        <v>111</v>
      </c>
      <c r="AK176" s="256" t="s">
        <v>111</v>
      </c>
      <c r="AL176" s="256" t="s">
        <v>111</v>
      </c>
      <c r="AM176" s="256" t="s">
        <v>111</v>
      </c>
      <c r="AN176" s="256" t="s">
        <v>111</v>
      </c>
      <c r="AO176" s="258" t="s">
        <v>124</v>
      </c>
      <c r="AP176" s="259">
        <v>2</v>
      </c>
      <c r="AQ176" s="258" t="s">
        <v>137</v>
      </c>
      <c r="AR176" s="260">
        <v>1</v>
      </c>
      <c r="AS176" s="255" t="s">
        <v>125</v>
      </c>
      <c r="AT176" s="255">
        <v>2</v>
      </c>
      <c r="AU176" s="255">
        <v>2</v>
      </c>
      <c r="AV176" s="264" t="s">
        <v>126</v>
      </c>
    </row>
    <row r="177" spans="1:48" s="121" customFormat="1" ht="35.1" customHeight="1">
      <c r="A177" s="268" t="s">
        <v>850</v>
      </c>
      <c r="B177" s="263" t="s">
        <v>851</v>
      </c>
      <c r="C177" s="255">
        <f t="shared" si="2"/>
        <v>169</v>
      </c>
      <c r="D177" s="143" t="s">
        <v>105</v>
      </c>
      <c r="E177" s="143" t="s">
        <v>862</v>
      </c>
      <c r="F177" s="143"/>
      <c r="G177" s="143" t="s">
        <v>864</v>
      </c>
      <c r="H177" s="143" t="s">
        <v>862</v>
      </c>
      <c r="I177" s="143" t="s">
        <v>865</v>
      </c>
      <c r="J177" s="143" t="s">
        <v>130</v>
      </c>
      <c r="K177" s="143" t="s">
        <v>956</v>
      </c>
      <c r="L177" s="143" t="s">
        <v>109</v>
      </c>
      <c r="M177" s="143" t="s">
        <v>110</v>
      </c>
      <c r="N177" s="143" t="s">
        <v>111</v>
      </c>
      <c r="O177" s="143" t="s">
        <v>726</v>
      </c>
      <c r="P177" s="143" t="s">
        <v>850</v>
      </c>
      <c r="Q177" s="143" t="s">
        <v>857</v>
      </c>
      <c r="R177" s="143" t="s">
        <v>850</v>
      </c>
      <c r="S177" s="143"/>
      <c r="T177" s="143" t="s">
        <v>957</v>
      </c>
      <c r="U177" s="143" t="s">
        <v>196</v>
      </c>
      <c r="V177" s="143" t="s">
        <v>117</v>
      </c>
      <c r="W177" s="143" t="s">
        <v>120</v>
      </c>
      <c r="X177" s="143" t="s">
        <v>958</v>
      </c>
      <c r="Y177" s="143" t="s">
        <v>959</v>
      </c>
      <c r="Z177" s="143" t="s">
        <v>144</v>
      </c>
      <c r="AA177" s="143" t="s">
        <v>959</v>
      </c>
      <c r="AB177" s="256" t="s">
        <v>152</v>
      </c>
      <c r="AC177" s="257">
        <v>42371</v>
      </c>
      <c r="AD177" s="256" t="s">
        <v>122</v>
      </c>
      <c r="AE177" s="257" t="s">
        <v>146</v>
      </c>
      <c r="AF177" s="257" t="s">
        <v>147</v>
      </c>
      <c r="AG177" s="257" t="s">
        <v>243</v>
      </c>
      <c r="AH177" s="256" t="s">
        <v>123</v>
      </c>
      <c r="AI177" s="256" t="s">
        <v>111</v>
      </c>
      <c r="AJ177" s="256" t="s">
        <v>111</v>
      </c>
      <c r="AK177" s="256" t="s">
        <v>111</v>
      </c>
      <c r="AL177" s="256" t="s">
        <v>111</v>
      </c>
      <c r="AM177" s="256" t="s">
        <v>111</v>
      </c>
      <c r="AN177" s="256" t="s">
        <v>111</v>
      </c>
      <c r="AO177" s="258" t="s">
        <v>124</v>
      </c>
      <c r="AP177" s="259">
        <v>2</v>
      </c>
      <c r="AQ177" s="258" t="s">
        <v>125</v>
      </c>
      <c r="AR177" s="260">
        <v>2</v>
      </c>
      <c r="AS177" s="255" t="s">
        <v>125</v>
      </c>
      <c r="AT177" s="255">
        <v>2</v>
      </c>
      <c r="AU177" s="255">
        <v>2</v>
      </c>
      <c r="AV177" s="264" t="s">
        <v>126</v>
      </c>
    </row>
    <row r="178" spans="1:48" s="121" customFormat="1" ht="35.1" customHeight="1">
      <c r="A178" s="268" t="s">
        <v>850</v>
      </c>
      <c r="B178" s="263" t="s">
        <v>851</v>
      </c>
      <c r="C178" s="255">
        <f t="shared" si="2"/>
        <v>170</v>
      </c>
      <c r="D178" s="143" t="s">
        <v>105</v>
      </c>
      <c r="E178" s="143" t="s">
        <v>862</v>
      </c>
      <c r="F178" s="143"/>
      <c r="G178" s="143" t="s">
        <v>864</v>
      </c>
      <c r="H178" s="143" t="s">
        <v>862</v>
      </c>
      <c r="I178" s="143" t="s">
        <v>865</v>
      </c>
      <c r="J178" s="143" t="s">
        <v>107</v>
      </c>
      <c r="K178" s="143" t="s">
        <v>960</v>
      </c>
      <c r="L178" s="143" t="s">
        <v>169</v>
      </c>
      <c r="M178" s="143" t="s">
        <v>110</v>
      </c>
      <c r="N178" s="143" t="s">
        <v>111</v>
      </c>
      <c r="O178" s="143" t="s">
        <v>726</v>
      </c>
      <c r="P178" s="143" t="s">
        <v>850</v>
      </c>
      <c r="Q178" s="143" t="s">
        <v>857</v>
      </c>
      <c r="R178" s="143" t="s">
        <v>850</v>
      </c>
      <c r="S178" s="143" t="s">
        <v>258</v>
      </c>
      <c r="T178" s="143" t="s">
        <v>961</v>
      </c>
      <c r="U178" s="143" t="s">
        <v>196</v>
      </c>
      <c r="V178" s="143" t="s">
        <v>117</v>
      </c>
      <c r="W178" s="143" t="s">
        <v>120</v>
      </c>
      <c r="X178" s="143" t="s">
        <v>173</v>
      </c>
      <c r="Y178" s="143" t="s">
        <v>962</v>
      </c>
      <c r="Z178" s="143" t="s">
        <v>144</v>
      </c>
      <c r="AA178" s="143" t="s">
        <v>963</v>
      </c>
      <c r="AB178" s="256" t="s">
        <v>152</v>
      </c>
      <c r="AC178" s="257">
        <v>41640</v>
      </c>
      <c r="AD178" s="256" t="s">
        <v>122</v>
      </c>
      <c r="AE178" s="257" t="s">
        <v>146</v>
      </c>
      <c r="AF178" s="257" t="s">
        <v>147</v>
      </c>
      <c r="AG178" s="257" t="s">
        <v>243</v>
      </c>
      <c r="AH178" s="256" t="s">
        <v>123</v>
      </c>
      <c r="AI178" s="256" t="s">
        <v>111</v>
      </c>
      <c r="AJ178" s="256" t="s">
        <v>111</v>
      </c>
      <c r="AK178" s="256" t="s">
        <v>111</v>
      </c>
      <c r="AL178" s="256" t="s">
        <v>111</v>
      </c>
      <c r="AM178" s="256" t="s">
        <v>111</v>
      </c>
      <c r="AN178" s="256" t="s">
        <v>111</v>
      </c>
      <c r="AO178" s="258" t="s">
        <v>124</v>
      </c>
      <c r="AP178" s="259">
        <v>2</v>
      </c>
      <c r="AQ178" s="258" t="s">
        <v>137</v>
      </c>
      <c r="AR178" s="260">
        <v>1</v>
      </c>
      <c r="AS178" s="255" t="s">
        <v>125</v>
      </c>
      <c r="AT178" s="255">
        <v>2</v>
      </c>
      <c r="AU178" s="255">
        <v>2</v>
      </c>
      <c r="AV178" s="264" t="s">
        <v>126</v>
      </c>
    </row>
    <row r="179" spans="1:48" s="121" customFormat="1" ht="35.1" customHeight="1">
      <c r="A179" s="268" t="s">
        <v>850</v>
      </c>
      <c r="B179" s="263" t="s">
        <v>851</v>
      </c>
      <c r="C179" s="255">
        <f t="shared" si="2"/>
        <v>171</v>
      </c>
      <c r="D179" s="143" t="s">
        <v>105</v>
      </c>
      <c r="E179" s="143" t="s">
        <v>862</v>
      </c>
      <c r="F179" s="143"/>
      <c r="G179" s="143" t="s">
        <v>864</v>
      </c>
      <c r="H179" s="143" t="s">
        <v>862</v>
      </c>
      <c r="I179" s="143" t="s">
        <v>865</v>
      </c>
      <c r="J179" s="143" t="s">
        <v>107</v>
      </c>
      <c r="K179" s="143" t="s">
        <v>964</v>
      </c>
      <c r="L179" s="143" t="s">
        <v>109</v>
      </c>
      <c r="M179" s="143" t="s">
        <v>110</v>
      </c>
      <c r="N179" s="143" t="s">
        <v>111</v>
      </c>
      <c r="O179" s="143" t="s">
        <v>726</v>
      </c>
      <c r="P179" s="143" t="s">
        <v>850</v>
      </c>
      <c r="Q179" s="143" t="s">
        <v>857</v>
      </c>
      <c r="R179" s="143" t="s">
        <v>850</v>
      </c>
      <c r="S179" s="143"/>
      <c r="T179" s="143" t="s">
        <v>965</v>
      </c>
      <c r="U179" s="143" t="s">
        <v>196</v>
      </c>
      <c r="V179" s="143" t="s">
        <v>117</v>
      </c>
      <c r="W179" s="143" t="s">
        <v>120</v>
      </c>
      <c r="X179" s="143" t="s">
        <v>173</v>
      </c>
      <c r="Y179" s="143" t="s">
        <v>966</v>
      </c>
      <c r="Z179" s="143" t="s">
        <v>120</v>
      </c>
      <c r="AA179" s="143" t="s">
        <v>111</v>
      </c>
      <c r="AB179" s="256" t="s">
        <v>121</v>
      </c>
      <c r="AC179" s="257">
        <v>40929</v>
      </c>
      <c r="AD179" s="256" t="s">
        <v>755</v>
      </c>
      <c r="AE179" s="257" t="s">
        <v>146</v>
      </c>
      <c r="AF179" s="257" t="s">
        <v>147</v>
      </c>
      <c r="AG179" s="257" t="s">
        <v>243</v>
      </c>
      <c r="AH179" s="256" t="s">
        <v>123</v>
      </c>
      <c r="AI179" s="256" t="s">
        <v>111</v>
      </c>
      <c r="AJ179" s="256" t="s">
        <v>111</v>
      </c>
      <c r="AK179" s="256" t="s">
        <v>111</v>
      </c>
      <c r="AL179" s="256" t="s">
        <v>111</v>
      </c>
      <c r="AM179" s="256" t="s">
        <v>111</v>
      </c>
      <c r="AN179" s="256" t="s">
        <v>111</v>
      </c>
      <c r="AO179" s="258" t="s">
        <v>124</v>
      </c>
      <c r="AP179" s="259">
        <v>2</v>
      </c>
      <c r="AQ179" s="258" t="s">
        <v>149</v>
      </c>
      <c r="AR179" s="260">
        <v>3</v>
      </c>
      <c r="AS179" s="255" t="s">
        <v>149</v>
      </c>
      <c r="AT179" s="255">
        <v>3</v>
      </c>
      <c r="AU179" s="255">
        <v>3</v>
      </c>
      <c r="AV179" s="264" t="s">
        <v>281</v>
      </c>
    </row>
    <row r="180" spans="1:48" s="121" customFormat="1" ht="35.1" customHeight="1">
      <c r="A180" s="268" t="s">
        <v>850</v>
      </c>
      <c r="B180" s="263" t="s">
        <v>851</v>
      </c>
      <c r="C180" s="255">
        <f t="shared" si="2"/>
        <v>172</v>
      </c>
      <c r="D180" s="143" t="s">
        <v>105</v>
      </c>
      <c r="E180" s="143" t="s">
        <v>867</v>
      </c>
      <c r="F180" s="143"/>
      <c r="G180" s="143" t="s">
        <v>868</v>
      </c>
      <c r="H180" s="143" t="s">
        <v>867</v>
      </c>
      <c r="I180" s="143" t="s">
        <v>869</v>
      </c>
      <c r="J180" s="143" t="s">
        <v>130</v>
      </c>
      <c r="K180" s="143" t="s">
        <v>967</v>
      </c>
      <c r="L180" s="143" t="s">
        <v>194</v>
      </c>
      <c r="M180" s="143" t="s">
        <v>110</v>
      </c>
      <c r="N180" s="143" t="s">
        <v>641</v>
      </c>
      <c r="O180" s="143" t="s">
        <v>726</v>
      </c>
      <c r="P180" s="143" t="s">
        <v>850</v>
      </c>
      <c r="Q180" s="143" t="s">
        <v>857</v>
      </c>
      <c r="R180" s="143" t="s">
        <v>850</v>
      </c>
      <c r="S180" s="143"/>
      <c r="T180" s="143" t="s">
        <v>968</v>
      </c>
      <c r="U180" s="143" t="s">
        <v>196</v>
      </c>
      <c r="V180" s="143" t="s">
        <v>117</v>
      </c>
      <c r="W180" s="143" t="s">
        <v>120</v>
      </c>
      <c r="X180" s="143" t="s">
        <v>958</v>
      </c>
      <c r="Y180" s="143" t="s">
        <v>969</v>
      </c>
      <c r="Z180" s="143" t="s">
        <v>120</v>
      </c>
      <c r="AA180" s="143" t="s">
        <v>111</v>
      </c>
      <c r="AB180" s="256" t="s">
        <v>152</v>
      </c>
      <c r="AC180" s="257">
        <v>40929</v>
      </c>
      <c r="AD180" s="256" t="s">
        <v>755</v>
      </c>
      <c r="AE180" s="257" t="s">
        <v>146</v>
      </c>
      <c r="AF180" s="257" t="s">
        <v>147</v>
      </c>
      <c r="AG180" s="257" t="s">
        <v>243</v>
      </c>
      <c r="AH180" s="256" t="s">
        <v>123</v>
      </c>
      <c r="AI180" s="256" t="s">
        <v>111</v>
      </c>
      <c r="AJ180" s="256" t="s">
        <v>111</v>
      </c>
      <c r="AK180" s="256" t="s">
        <v>111</v>
      </c>
      <c r="AL180" s="256" t="s">
        <v>111</v>
      </c>
      <c r="AM180" s="256" t="s">
        <v>111</v>
      </c>
      <c r="AN180" s="256" t="s">
        <v>111</v>
      </c>
      <c r="AO180" s="258" t="s">
        <v>124</v>
      </c>
      <c r="AP180" s="259">
        <v>2</v>
      </c>
      <c r="AQ180" s="258" t="s">
        <v>149</v>
      </c>
      <c r="AR180" s="260">
        <v>3</v>
      </c>
      <c r="AS180" s="255" t="s">
        <v>149</v>
      </c>
      <c r="AT180" s="255">
        <v>3</v>
      </c>
      <c r="AU180" s="255">
        <v>3</v>
      </c>
      <c r="AV180" s="264" t="s">
        <v>281</v>
      </c>
    </row>
    <row r="181" spans="1:48" s="121" customFormat="1" ht="35.1" customHeight="1">
      <c r="A181" s="268" t="s">
        <v>850</v>
      </c>
      <c r="B181" s="263" t="s">
        <v>851</v>
      </c>
      <c r="C181" s="255">
        <f t="shared" si="2"/>
        <v>173</v>
      </c>
      <c r="D181" s="143" t="s">
        <v>105</v>
      </c>
      <c r="E181" s="143" t="s">
        <v>970</v>
      </c>
      <c r="F181" s="143"/>
      <c r="G181" s="143" t="s">
        <v>971</v>
      </c>
      <c r="H181" s="143" t="s">
        <v>970</v>
      </c>
      <c r="I181" s="143" t="s">
        <v>972</v>
      </c>
      <c r="J181" s="143" t="s">
        <v>107</v>
      </c>
      <c r="K181" s="143" t="s">
        <v>973</v>
      </c>
      <c r="L181" s="143" t="s">
        <v>194</v>
      </c>
      <c r="M181" s="143" t="s">
        <v>110</v>
      </c>
      <c r="N181" s="143" t="s">
        <v>111</v>
      </c>
      <c r="O181" s="143" t="s">
        <v>726</v>
      </c>
      <c r="P181" s="143" t="s">
        <v>850</v>
      </c>
      <c r="Q181" s="143" t="s">
        <v>857</v>
      </c>
      <c r="R181" s="143" t="s">
        <v>850</v>
      </c>
      <c r="S181" s="143" t="s">
        <v>974</v>
      </c>
      <c r="T181" s="143" t="s">
        <v>975</v>
      </c>
      <c r="U181" s="143" t="s">
        <v>116</v>
      </c>
      <c r="V181" s="143" t="s">
        <v>117</v>
      </c>
      <c r="W181" s="143" t="s">
        <v>120</v>
      </c>
      <c r="X181" s="143" t="s">
        <v>173</v>
      </c>
      <c r="Y181" s="143" t="s">
        <v>976</v>
      </c>
      <c r="Z181" s="143" t="s">
        <v>144</v>
      </c>
      <c r="AA181" s="143" t="s">
        <v>977</v>
      </c>
      <c r="AB181" s="256" t="s">
        <v>152</v>
      </c>
      <c r="AC181" s="257">
        <v>42516</v>
      </c>
      <c r="AD181" s="256" t="s">
        <v>122</v>
      </c>
      <c r="AE181" s="257" t="s">
        <v>146</v>
      </c>
      <c r="AF181" s="257" t="s">
        <v>147</v>
      </c>
      <c r="AG181" s="257" t="s">
        <v>243</v>
      </c>
      <c r="AH181" s="256" t="s">
        <v>493</v>
      </c>
      <c r="AI181" s="256" t="s">
        <v>892</v>
      </c>
      <c r="AJ181" s="256" t="s">
        <v>893</v>
      </c>
      <c r="AK181" s="256" t="s">
        <v>894</v>
      </c>
      <c r="AL181" s="256" t="s">
        <v>895</v>
      </c>
      <c r="AM181" s="256" t="s">
        <v>497</v>
      </c>
      <c r="AN181" s="256" t="s">
        <v>497</v>
      </c>
      <c r="AO181" s="258" t="s">
        <v>498</v>
      </c>
      <c r="AP181" s="259">
        <v>4</v>
      </c>
      <c r="AQ181" s="258" t="s">
        <v>125</v>
      </c>
      <c r="AR181" s="260">
        <v>2</v>
      </c>
      <c r="AS181" s="255" t="s">
        <v>137</v>
      </c>
      <c r="AT181" s="255">
        <v>1</v>
      </c>
      <c r="AU181" s="255">
        <v>2</v>
      </c>
      <c r="AV181" s="264" t="s">
        <v>126</v>
      </c>
    </row>
    <row r="182" spans="1:48" s="121" customFormat="1" ht="35.1" customHeight="1">
      <c r="A182" s="268" t="s">
        <v>850</v>
      </c>
      <c r="B182" s="263" t="s">
        <v>851</v>
      </c>
      <c r="C182" s="255">
        <f t="shared" si="2"/>
        <v>174</v>
      </c>
      <c r="D182" s="143" t="s">
        <v>105</v>
      </c>
      <c r="E182" s="143" t="s">
        <v>862</v>
      </c>
      <c r="F182" s="143"/>
      <c r="G182" s="143" t="s">
        <v>864</v>
      </c>
      <c r="H182" s="143" t="s">
        <v>862</v>
      </c>
      <c r="I182" s="143" t="s">
        <v>865</v>
      </c>
      <c r="J182" s="143" t="s">
        <v>130</v>
      </c>
      <c r="K182" s="143" t="s">
        <v>978</v>
      </c>
      <c r="L182" s="143" t="s">
        <v>194</v>
      </c>
      <c r="M182" s="143" t="s">
        <v>110</v>
      </c>
      <c r="N182" s="143" t="s">
        <v>641</v>
      </c>
      <c r="O182" s="143" t="s">
        <v>726</v>
      </c>
      <c r="P182" s="143" t="s">
        <v>850</v>
      </c>
      <c r="Q182" s="143" t="s">
        <v>857</v>
      </c>
      <c r="R182" s="143" t="s">
        <v>850</v>
      </c>
      <c r="S182" s="143" t="s">
        <v>974</v>
      </c>
      <c r="T182" s="143" t="s">
        <v>979</v>
      </c>
      <c r="U182" s="143" t="s">
        <v>645</v>
      </c>
      <c r="V182" s="143" t="s">
        <v>117</v>
      </c>
      <c r="W182" s="143" t="s">
        <v>120</v>
      </c>
      <c r="X182" s="143" t="s">
        <v>890</v>
      </c>
      <c r="Y182" s="143" t="s">
        <v>980</v>
      </c>
      <c r="Z182" s="143" t="s">
        <v>144</v>
      </c>
      <c r="AA182" s="143" t="s">
        <v>977</v>
      </c>
      <c r="AB182" s="256" t="s">
        <v>152</v>
      </c>
      <c r="AC182" s="257">
        <v>41269</v>
      </c>
      <c r="AD182" s="256" t="s">
        <v>122</v>
      </c>
      <c r="AE182" s="257" t="s">
        <v>118</v>
      </c>
      <c r="AF182" s="257" t="s">
        <v>111</v>
      </c>
      <c r="AG182" s="257" t="s">
        <v>243</v>
      </c>
      <c r="AH182" s="256" t="s">
        <v>493</v>
      </c>
      <c r="AI182" s="256" t="s">
        <v>892</v>
      </c>
      <c r="AJ182" s="256" t="s">
        <v>893</v>
      </c>
      <c r="AK182" s="256" t="s">
        <v>894</v>
      </c>
      <c r="AL182" s="256" t="s">
        <v>895</v>
      </c>
      <c r="AM182" s="256" t="s">
        <v>497</v>
      </c>
      <c r="AN182" s="256" t="s">
        <v>497</v>
      </c>
      <c r="AO182" s="258" t="s">
        <v>498</v>
      </c>
      <c r="AP182" s="259">
        <v>4</v>
      </c>
      <c r="AQ182" s="258" t="s">
        <v>125</v>
      </c>
      <c r="AR182" s="260">
        <v>2</v>
      </c>
      <c r="AS182" s="255" t="s">
        <v>137</v>
      </c>
      <c r="AT182" s="255">
        <v>1</v>
      </c>
      <c r="AU182" s="255">
        <v>2</v>
      </c>
      <c r="AV182" s="264" t="s">
        <v>126</v>
      </c>
    </row>
    <row r="183" spans="1:48" s="121" customFormat="1" ht="35.1" customHeight="1">
      <c r="A183" s="268" t="s">
        <v>850</v>
      </c>
      <c r="B183" s="263" t="s">
        <v>851</v>
      </c>
      <c r="C183" s="255">
        <f t="shared" si="2"/>
        <v>175</v>
      </c>
      <c r="D183" s="143" t="s">
        <v>105</v>
      </c>
      <c r="E183" s="143" t="s">
        <v>862</v>
      </c>
      <c r="F183" s="143"/>
      <c r="G183" s="143" t="s">
        <v>864</v>
      </c>
      <c r="H183" s="143" t="s">
        <v>862</v>
      </c>
      <c r="I183" s="143" t="s">
        <v>865</v>
      </c>
      <c r="J183" s="143" t="s">
        <v>107</v>
      </c>
      <c r="K183" s="143" t="s">
        <v>981</v>
      </c>
      <c r="L183" s="143" t="s">
        <v>194</v>
      </c>
      <c r="M183" s="143" t="s">
        <v>110</v>
      </c>
      <c r="N183" s="143" t="s">
        <v>111</v>
      </c>
      <c r="O183" s="143" t="s">
        <v>726</v>
      </c>
      <c r="P183" s="143" t="s">
        <v>850</v>
      </c>
      <c r="Q183" s="143" t="s">
        <v>857</v>
      </c>
      <c r="R183" s="143" t="s">
        <v>850</v>
      </c>
      <c r="S183" s="143" t="s">
        <v>258</v>
      </c>
      <c r="T183" s="143" t="s">
        <v>982</v>
      </c>
      <c r="U183" s="143" t="s">
        <v>196</v>
      </c>
      <c r="V183" s="143" t="s">
        <v>117</v>
      </c>
      <c r="W183" s="143" t="s">
        <v>120</v>
      </c>
      <c r="X183" s="143" t="s">
        <v>173</v>
      </c>
      <c r="Y183" s="143" t="s">
        <v>753</v>
      </c>
      <c r="Z183" s="143" t="s">
        <v>144</v>
      </c>
      <c r="AA183" s="143" t="s">
        <v>753</v>
      </c>
      <c r="AB183" s="256" t="s">
        <v>754</v>
      </c>
      <c r="AC183" s="257">
        <v>42846</v>
      </c>
      <c r="AD183" s="256" t="s">
        <v>755</v>
      </c>
      <c r="AE183" s="257" t="s">
        <v>118</v>
      </c>
      <c r="AF183" s="257" t="s">
        <v>111</v>
      </c>
      <c r="AG183" s="257" t="s">
        <v>243</v>
      </c>
      <c r="AH183" s="256" t="s">
        <v>123</v>
      </c>
      <c r="AI183" s="256" t="s">
        <v>111</v>
      </c>
      <c r="AJ183" s="256" t="s">
        <v>111</v>
      </c>
      <c r="AK183" s="256" t="s">
        <v>111</v>
      </c>
      <c r="AL183" s="256" t="s">
        <v>111</v>
      </c>
      <c r="AM183" s="256" t="s">
        <v>111</v>
      </c>
      <c r="AN183" s="256" t="s">
        <v>111</v>
      </c>
      <c r="AO183" s="258" t="s">
        <v>124</v>
      </c>
      <c r="AP183" s="259">
        <v>2</v>
      </c>
      <c r="AQ183" s="258" t="s">
        <v>137</v>
      </c>
      <c r="AR183" s="260">
        <v>1</v>
      </c>
      <c r="AS183" s="255" t="s">
        <v>125</v>
      </c>
      <c r="AT183" s="255">
        <v>2</v>
      </c>
      <c r="AU183" s="255">
        <v>2</v>
      </c>
      <c r="AV183" s="264" t="s">
        <v>126</v>
      </c>
    </row>
    <row r="184" spans="1:48" s="121" customFormat="1" ht="35.1" customHeight="1">
      <c r="A184" s="268" t="s">
        <v>850</v>
      </c>
      <c r="B184" s="263" t="s">
        <v>851</v>
      </c>
      <c r="C184" s="255">
        <f t="shared" si="2"/>
        <v>176</v>
      </c>
      <c r="D184" s="143" t="s">
        <v>105</v>
      </c>
      <c r="E184" s="143" t="s">
        <v>862</v>
      </c>
      <c r="F184" s="143" t="s">
        <v>983</v>
      </c>
      <c r="G184" s="143" t="s">
        <v>864</v>
      </c>
      <c r="H184" s="143" t="s">
        <v>862</v>
      </c>
      <c r="I184" s="143" t="s">
        <v>865</v>
      </c>
      <c r="J184" s="143" t="s">
        <v>130</v>
      </c>
      <c r="K184" s="143" t="s">
        <v>984</v>
      </c>
      <c r="L184" s="143" t="s">
        <v>173</v>
      </c>
      <c r="M184" s="143" t="s">
        <v>110</v>
      </c>
      <c r="N184" s="143" t="s">
        <v>111</v>
      </c>
      <c r="O184" s="143" t="s">
        <v>726</v>
      </c>
      <c r="P184" s="143" t="s">
        <v>850</v>
      </c>
      <c r="Q184" s="143" t="s">
        <v>857</v>
      </c>
      <c r="R184" s="143" t="s">
        <v>850</v>
      </c>
      <c r="S184" s="143" t="s">
        <v>888</v>
      </c>
      <c r="T184" s="143" t="s">
        <v>985</v>
      </c>
      <c r="U184" s="143" t="s">
        <v>116</v>
      </c>
      <c r="V184" s="143" t="s">
        <v>117</v>
      </c>
      <c r="W184" s="143" t="s">
        <v>120</v>
      </c>
      <c r="X184" s="143" t="s">
        <v>920</v>
      </c>
      <c r="Y184" s="143" t="s">
        <v>986</v>
      </c>
      <c r="Z184" s="143" t="s">
        <v>120</v>
      </c>
      <c r="AA184" s="143" t="s">
        <v>111</v>
      </c>
      <c r="AB184" s="256" t="s">
        <v>121</v>
      </c>
      <c r="AC184" s="257" t="s">
        <v>987</v>
      </c>
      <c r="AD184" s="256" t="s">
        <v>755</v>
      </c>
      <c r="AE184" s="257" t="s">
        <v>146</v>
      </c>
      <c r="AF184" s="257" t="s">
        <v>147</v>
      </c>
      <c r="AG184" s="257" t="s">
        <v>286</v>
      </c>
      <c r="AH184" s="256" t="s">
        <v>123</v>
      </c>
      <c r="AI184" s="256" t="s">
        <v>111</v>
      </c>
      <c r="AJ184" s="256" t="s">
        <v>111</v>
      </c>
      <c r="AK184" s="256" t="s">
        <v>111</v>
      </c>
      <c r="AL184" s="256" t="s">
        <v>111</v>
      </c>
      <c r="AM184" s="256" t="s">
        <v>111</v>
      </c>
      <c r="AN184" s="256" t="s">
        <v>111</v>
      </c>
      <c r="AO184" s="258" t="s">
        <v>158</v>
      </c>
      <c r="AP184" s="259">
        <v>3</v>
      </c>
      <c r="AQ184" s="258" t="s">
        <v>125</v>
      </c>
      <c r="AR184" s="260">
        <v>2</v>
      </c>
      <c r="AS184" s="255" t="s">
        <v>125</v>
      </c>
      <c r="AT184" s="255">
        <v>2</v>
      </c>
      <c r="AU184" s="255">
        <v>2</v>
      </c>
      <c r="AV184" s="264" t="s">
        <v>126</v>
      </c>
    </row>
    <row r="185" spans="1:48" s="121" customFormat="1" ht="35.1" customHeight="1">
      <c r="A185" s="268" t="s">
        <v>850</v>
      </c>
      <c r="B185" s="263" t="s">
        <v>851</v>
      </c>
      <c r="C185" s="255">
        <f t="shared" si="2"/>
        <v>177</v>
      </c>
      <c r="D185" s="143" t="s">
        <v>105</v>
      </c>
      <c r="E185" s="143" t="s">
        <v>862</v>
      </c>
      <c r="F185" s="143"/>
      <c r="G185" s="143" t="s">
        <v>864</v>
      </c>
      <c r="H185" s="143" t="s">
        <v>862</v>
      </c>
      <c r="I185" s="143" t="s">
        <v>865</v>
      </c>
      <c r="J185" s="143" t="s">
        <v>79</v>
      </c>
      <c r="K185" s="143" t="s">
        <v>988</v>
      </c>
      <c r="L185" s="143" t="s">
        <v>173</v>
      </c>
      <c r="M185" s="143" t="s">
        <v>110</v>
      </c>
      <c r="N185" s="143" t="s">
        <v>111</v>
      </c>
      <c r="O185" s="143" t="s">
        <v>726</v>
      </c>
      <c r="P185" s="143" t="s">
        <v>850</v>
      </c>
      <c r="Q185" s="143" t="s">
        <v>857</v>
      </c>
      <c r="R185" s="143" t="s">
        <v>850</v>
      </c>
      <c r="S185" s="143" t="s">
        <v>974</v>
      </c>
      <c r="T185" s="143" t="s">
        <v>989</v>
      </c>
      <c r="U185" s="143" t="s">
        <v>116</v>
      </c>
      <c r="V185" s="143" t="s">
        <v>117</v>
      </c>
      <c r="W185" s="143" t="s">
        <v>120</v>
      </c>
      <c r="X185" s="143" t="s">
        <v>920</v>
      </c>
      <c r="Y185" s="143" t="s">
        <v>173</v>
      </c>
      <c r="Z185" s="143" t="s">
        <v>120</v>
      </c>
      <c r="AA185" s="143" t="s">
        <v>111</v>
      </c>
      <c r="AB185" s="256" t="s">
        <v>152</v>
      </c>
      <c r="AC185" s="257">
        <v>42002</v>
      </c>
      <c r="AD185" s="256" t="s">
        <v>755</v>
      </c>
      <c r="AE185" s="257" t="s">
        <v>146</v>
      </c>
      <c r="AF185" s="257" t="s">
        <v>147</v>
      </c>
      <c r="AG185" s="257" t="s">
        <v>286</v>
      </c>
      <c r="AH185" s="256" t="s">
        <v>123</v>
      </c>
      <c r="AI185" s="256" t="s">
        <v>111</v>
      </c>
      <c r="AJ185" s="256" t="s">
        <v>111</v>
      </c>
      <c r="AK185" s="256" t="s">
        <v>111</v>
      </c>
      <c r="AL185" s="256" t="s">
        <v>111</v>
      </c>
      <c r="AM185" s="256" t="s">
        <v>111</v>
      </c>
      <c r="AN185" s="256" t="s">
        <v>111</v>
      </c>
      <c r="AO185" s="258" t="s">
        <v>158</v>
      </c>
      <c r="AP185" s="259">
        <v>3</v>
      </c>
      <c r="AQ185" s="258" t="s">
        <v>125</v>
      </c>
      <c r="AR185" s="260">
        <v>2</v>
      </c>
      <c r="AS185" s="255" t="s">
        <v>125</v>
      </c>
      <c r="AT185" s="255">
        <v>2</v>
      </c>
      <c r="AU185" s="255">
        <v>2</v>
      </c>
      <c r="AV185" s="264" t="s">
        <v>126</v>
      </c>
    </row>
    <row r="186" spans="1:48" s="121" customFormat="1" ht="35.1" customHeight="1">
      <c r="A186" s="268" t="s">
        <v>850</v>
      </c>
      <c r="B186" s="263" t="s">
        <v>851</v>
      </c>
      <c r="C186" s="255">
        <f t="shared" si="2"/>
        <v>178</v>
      </c>
      <c r="D186" s="143" t="s">
        <v>105</v>
      </c>
      <c r="E186" s="143" t="s">
        <v>862</v>
      </c>
      <c r="F186" s="143" t="s">
        <v>990</v>
      </c>
      <c r="G186" s="143" t="s">
        <v>864</v>
      </c>
      <c r="H186" s="143" t="s">
        <v>862</v>
      </c>
      <c r="I186" s="143" t="s">
        <v>865</v>
      </c>
      <c r="J186" s="143" t="s">
        <v>107</v>
      </c>
      <c r="K186" s="143" t="s">
        <v>991</v>
      </c>
      <c r="L186" s="143" t="s">
        <v>194</v>
      </c>
      <c r="M186" s="143" t="s">
        <v>110</v>
      </c>
      <c r="N186" s="143" t="s">
        <v>111</v>
      </c>
      <c r="O186" s="143" t="s">
        <v>726</v>
      </c>
      <c r="P186" s="143" t="s">
        <v>850</v>
      </c>
      <c r="Q186" s="143" t="s">
        <v>857</v>
      </c>
      <c r="R186" s="143" t="s">
        <v>850</v>
      </c>
      <c r="S186" s="143" t="s">
        <v>923</v>
      </c>
      <c r="T186" s="143" t="s">
        <v>992</v>
      </c>
      <c r="U186" s="143" t="s">
        <v>196</v>
      </c>
      <c r="V186" s="143" t="s">
        <v>117</v>
      </c>
      <c r="W186" s="143" t="s">
        <v>120</v>
      </c>
      <c r="X186" s="143" t="s">
        <v>173</v>
      </c>
      <c r="Y186" s="143" t="s">
        <v>993</v>
      </c>
      <c r="Z186" s="143" t="s">
        <v>118</v>
      </c>
      <c r="AA186" s="143" t="s">
        <v>111</v>
      </c>
      <c r="AB186" s="256" t="s">
        <v>152</v>
      </c>
      <c r="AC186" s="257">
        <v>41276</v>
      </c>
      <c r="AD186" s="256" t="s">
        <v>994</v>
      </c>
      <c r="AE186" s="257" t="s">
        <v>146</v>
      </c>
      <c r="AF186" s="257" t="s">
        <v>147</v>
      </c>
      <c r="AG186" s="257" t="s">
        <v>286</v>
      </c>
      <c r="AH186" s="256" t="s">
        <v>493</v>
      </c>
      <c r="AI186" s="256" t="s">
        <v>892</v>
      </c>
      <c r="AJ186" s="256" t="s">
        <v>893</v>
      </c>
      <c r="AK186" s="256" t="s">
        <v>894</v>
      </c>
      <c r="AL186" s="256" t="s">
        <v>895</v>
      </c>
      <c r="AM186" s="256" t="s">
        <v>497</v>
      </c>
      <c r="AN186" s="256" t="s">
        <v>497</v>
      </c>
      <c r="AO186" s="258" t="s">
        <v>498</v>
      </c>
      <c r="AP186" s="259">
        <v>4</v>
      </c>
      <c r="AQ186" s="258" t="s">
        <v>280</v>
      </c>
      <c r="AR186" s="260">
        <v>4</v>
      </c>
      <c r="AS186" s="255" t="s">
        <v>149</v>
      </c>
      <c r="AT186" s="255">
        <v>3</v>
      </c>
      <c r="AU186" s="255">
        <v>4</v>
      </c>
      <c r="AV186" s="264" t="s">
        <v>592</v>
      </c>
    </row>
    <row r="187" spans="1:48" s="121" customFormat="1" ht="35.1" customHeight="1">
      <c r="A187" s="268" t="s">
        <v>850</v>
      </c>
      <c r="B187" s="263" t="s">
        <v>851</v>
      </c>
      <c r="C187" s="255">
        <f t="shared" si="2"/>
        <v>179</v>
      </c>
      <c r="D187" s="143" t="s">
        <v>105</v>
      </c>
      <c r="E187" s="143" t="s">
        <v>902</v>
      </c>
      <c r="F187" s="143" t="s">
        <v>995</v>
      </c>
      <c r="G187" s="143" t="s">
        <v>903</v>
      </c>
      <c r="H187" s="143" t="s">
        <v>902</v>
      </c>
      <c r="I187" s="143" t="s">
        <v>904</v>
      </c>
      <c r="J187" s="143" t="s">
        <v>107</v>
      </c>
      <c r="K187" s="143" t="s">
        <v>996</v>
      </c>
      <c r="L187" s="143" t="s">
        <v>109</v>
      </c>
      <c r="M187" s="143" t="s">
        <v>110</v>
      </c>
      <c r="N187" s="143" t="s">
        <v>111</v>
      </c>
      <c r="O187" s="143" t="s">
        <v>726</v>
      </c>
      <c r="P187" s="143" t="s">
        <v>850</v>
      </c>
      <c r="Q187" s="143" t="s">
        <v>857</v>
      </c>
      <c r="R187" s="143" t="s">
        <v>850</v>
      </c>
      <c r="S187" s="143" t="s">
        <v>923</v>
      </c>
      <c r="T187" s="143" t="s">
        <v>992</v>
      </c>
      <c r="U187" s="143" t="s">
        <v>196</v>
      </c>
      <c r="V187" s="143" t="s">
        <v>117</v>
      </c>
      <c r="W187" s="143" t="s">
        <v>120</v>
      </c>
      <c r="X187" s="143" t="s">
        <v>173</v>
      </c>
      <c r="Y187" s="143" t="s">
        <v>993</v>
      </c>
      <c r="Z187" s="143" t="s">
        <v>118</v>
      </c>
      <c r="AA187" s="143" t="s">
        <v>111</v>
      </c>
      <c r="AB187" s="256" t="s">
        <v>152</v>
      </c>
      <c r="AC187" s="257">
        <v>42356</v>
      </c>
      <c r="AD187" s="256" t="s">
        <v>994</v>
      </c>
      <c r="AE187" s="257" t="s">
        <v>146</v>
      </c>
      <c r="AF187" s="257" t="s">
        <v>147</v>
      </c>
      <c r="AG187" s="257" t="s">
        <v>286</v>
      </c>
      <c r="AH187" s="256" t="s">
        <v>493</v>
      </c>
      <c r="AI187" s="256" t="s">
        <v>892</v>
      </c>
      <c r="AJ187" s="256" t="s">
        <v>893</v>
      </c>
      <c r="AK187" s="256" t="s">
        <v>894</v>
      </c>
      <c r="AL187" s="256" t="s">
        <v>895</v>
      </c>
      <c r="AM187" s="256" t="s">
        <v>497</v>
      </c>
      <c r="AN187" s="256" t="s">
        <v>497</v>
      </c>
      <c r="AO187" s="258" t="s">
        <v>498</v>
      </c>
      <c r="AP187" s="259">
        <v>4</v>
      </c>
      <c r="AQ187" s="258" t="s">
        <v>280</v>
      </c>
      <c r="AR187" s="260">
        <v>4</v>
      </c>
      <c r="AS187" s="255" t="s">
        <v>149</v>
      </c>
      <c r="AT187" s="255">
        <v>3</v>
      </c>
      <c r="AU187" s="255">
        <v>4</v>
      </c>
      <c r="AV187" s="264" t="s">
        <v>592</v>
      </c>
    </row>
    <row r="188" spans="1:48" s="121" customFormat="1" ht="35.1" customHeight="1">
      <c r="A188" s="268" t="s">
        <v>850</v>
      </c>
      <c r="B188" s="263" t="s">
        <v>851</v>
      </c>
      <c r="C188" s="255">
        <f t="shared" si="2"/>
        <v>180</v>
      </c>
      <c r="D188" s="143" t="s">
        <v>105</v>
      </c>
      <c r="E188" s="143" t="s">
        <v>862</v>
      </c>
      <c r="F188" s="143" t="s">
        <v>997</v>
      </c>
      <c r="G188" s="143" t="s">
        <v>864</v>
      </c>
      <c r="H188" s="143" t="s">
        <v>862</v>
      </c>
      <c r="I188" s="143" t="s">
        <v>865</v>
      </c>
      <c r="J188" s="143" t="s">
        <v>107</v>
      </c>
      <c r="K188" s="143" t="s">
        <v>998</v>
      </c>
      <c r="L188" s="143" t="s">
        <v>194</v>
      </c>
      <c r="M188" s="143" t="s">
        <v>110</v>
      </c>
      <c r="N188" s="143" t="s">
        <v>111</v>
      </c>
      <c r="O188" s="143" t="s">
        <v>726</v>
      </c>
      <c r="P188" s="143" t="s">
        <v>850</v>
      </c>
      <c r="Q188" s="143" t="s">
        <v>857</v>
      </c>
      <c r="R188" s="143" t="s">
        <v>850</v>
      </c>
      <c r="S188" s="143" t="s">
        <v>999</v>
      </c>
      <c r="T188" s="143" t="s">
        <v>992</v>
      </c>
      <c r="U188" s="143" t="s">
        <v>196</v>
      </c>
      <c r="V188" s="143" t="s">
        <v>117</v>
      </c>
      <c r="W188" s="143" t="s">
        <v>120</v>
      </c>
      <c r="X188" s="143" t="s">
        <v>173</v>
      </c>
      <c r="Y188" s="143" t="s">
        <v>993</v>
      </c>
      <c r="Z188" s="143" t="s">
        <v>118</v>
      </c>
      <c r="AA188" s="143" t="s">
        <v>111</v>
      </c>
      <c r="AB188" s="256" t="s">
        <v>152</v>
      </c>
      <c r="AC188" s="257" t="s">
        <v>436</v>
      </c>
      <c r="AD188" s="256" t="s">
        <v>994</v>
      </c>
      <c r="AE188" s="257" t="s">
        <v>146</v>
      </c>
      <c r="AF188" s="257" t="s">
        <v>147</v>
      </c>
      <c r="AG188" s="257" t="s">
        <v>286</v>
      </c>
      <c r="AH188" s="256" t="s">
        <v>493</v>
      </c>
      <c r="AI188" s="256" t="s">
        <v>892</v>
      </c>
      <c r="AJ188" s="256" t="s">
        <v>893</v>
      </c>
      <c r="AK188" s="256" t="s">
        <v>894</v>
      </c>
      <c r="AL188" s="256" t="s">
        <v>895</v>
      </c>
      <c r="AM188" s="256" t="s">
        <v>497</v>
      </c>
      <c r="AN188" s="256" t="s">
        <v>497</v>
      </c>
      <c r="AO188" s="258" t="s">
        <v>498</v>
      </c>
      <c r="AP188" s="259">
        <v>4</v>
      </c>
      <c r="AQ188" s="258" t="s">
        <v>280</v>
      </c>
      <c r="AR188" s="260">
        <v>4</v>
      </c>
      <c r="AS188" s="255" t="s">
        <v>280</v>
      </c>
      <c r="AT188" s="255">
        <v>4</v>
      </c>
      <c r="AU188" s="255">
        <v>4</v>
      </c>
      <c r="AV188" s="264" t="s">
        <v>592</v>
      </c>
    </row>
    <row r="189" spans="1:48" s="121" customFormat="1" ht="35.1" customHeight="1">
      <c r="A189" s="268" t="s">
        <v>1000</v>
      </c>
      <c r="B189" s="263" t="s">
        <v>1001</v>
      </c>
      <c r="C189" s="255">
        <f t="shared" si="2"/>
        <v>181</v>
      </c>
      <c r="D189" s="143" t="s">
        <v>105</v>
      </c>
      <c r="E189" s="143" t="s">
        <v>1002</v>
      </c>
      <c r="F189" s="143"/>
      <c r="G189" s="143" t="s">
        <v>1003</v>
      </c>
      <c r="H189" s="143" t="s">
        <v>1002</v>
      </c>
      <c r="I189" s="143" t="s">
        <v>1004</v>
      </c>
      <c r="J189" s="143" t="s">
        <v>107</v>
      </c>
      <c r="K189" s="143" t="s">
        <v>1002</v>
      </c>
      <c r="L189" s="143" t="s">
        <v>194</v>
      </c>
      <c r="M189" s="143" t="s">
        <v>110</v>
      </c>
      <c r="N189" s="143" t="s">
        <v>641</v>
      </c>
      <c r="O189" s="143" t="s">
        <v>726</v>
      </c>
      <c r="P189" s="143" t="s">
        <v>1000</v>
      </c>
      <c r="Q189" s="143" t="s">
        <v>952</v>
      </c>
      <c r="R189" s="143" t="s">
        <v>1000</v>
      </c>
      <c r="S189" s="143" t="s">
        <v>846</v>
      </c>
      <c r="T189" s="143" t="s">
        <v>1005</v>
      </c>
      <c r="U189" s="143" t="s">
        <v>116</v>
      </c>
      <c r="V189" s="143" t="s">
        <v>117</v>
      </c>
      <c r="W189" s="143" t="s">
        <v>120</v>
      </c>
      <c r="X189" s="143" t="s">
        <v>173</v>
      </c>
      <c r="Y189" s="143" t="s">
        <v>730</v>
      </c>
      <c r="Z189" s="143" t="s">
        <v>120</v>
      </c>
      <c r="AA189" s="143" t="s">
        <v>111</v>
      </c>
      <c r="AB189" s="256" t="s">
        <v>152</v>
      </c>
      <c r="AC189" s="257" t="s">
        <v>1006</v>
      </c>
      <c r="AD189" s="256" t="s">
        <v>994</v>
      </c>
      <c r="AE189" s="257" t="s">
        <v>146</v>
      </c>
      <c r="AF189" s="257" t="s">
        <v>147</v>
      </c>
      <c r="AG189" s="257" t="s">
        <v>339</v>
      </c>
      <c r="AH189" s="256" t="s">
        <v>153</v>
      </c>
      <c r="AI189" s="256" t="s">
        <v>892</v>
      </c>
      <c r="AJ189" s="256" t="s">
        <v>893</v>
      </c>
      <c r="AK189" s="256" t="s">
        <v>894</v>
      </c>
      <c r="AL189" s="256" t="s">
        <v>895</v>
      </c>
      <c r="AM189" s="256" t="s">
        <v>497</v>
      </c>
      <c r="AN189" s="256" t="s">
        <v>497</v>
      </c>
      <c r="AO189" s="258" t="s">
        <v>498</v>
      </c>
      <c r="AP189" s="259">
        <v>4</v>
      </c>
      <c r="AQ189" s="258" t="s">
        <v>149</v>
      </c>
      <c r="AR189" s="260">
        <v>3</v>
      </c>
      <c r="AS189" s="255" t="s">
        <v>125</v>
      </c>
      <c r="AT189" s="255">
        <v>2</v>
      </c>
      <c r="AU189" s="255">
        <v>3</v>
      </c>
      <c r="AV189" s="264" t="s">
        <v>281</v>
      </c>
    </row>
    <row r="190" spans="1:48" s="121" customFormat="1" ht="35.1" customHeight="1">
      <c r="A190" s="268" t="s">
        <v>1000</v>
      </c>
      <c r="B190" s="263" t="s">
        <v>1001</v>
      </c>
      <c r="C190" s="255">
        <f t="shared" si="2"/>
        <v>182</v>
      </c>
      <c r="D190" s="143" t="s">
        <v>105</v>
      </c>
      <c r="E190" s="143" t="s">
        <v>1007</v>
      </c>
      <c r="F190" s="143"/>
      <c r="G190" s="143" t="s">
        <v>1008</v>
      </c>
      <c r="H190" s="143" t="s">
        <v>1007</v>
      </c>
      <c r="I190" s="143" t="s">
        <v>1009</v>
      </c>
      <c r="J190" s="143" t="s">
        <v>107</v>
      </c>
      <c r="K190" s="143" t="s">
        <v>1010</v>
      </c>
      <c r="L190" s="143" t="s">
        <v>194</v>
      </c>
      <c r="M190" s="143" t="s">
        <v>110</v>
      </c>
      <c r="N190" s="143" t="s">
        <v>641</v>
      </c>
      <c r="O190" s="143" t="s">
        <v>726</v>
      </c>
      <c r="P190" s="143" t="s">
        <v>1000</v>
      </c>
      <c r="Q190" s="143" t="s">
        <v>1011</v>
      </c>
      <c r="R190" s="143" t="s">
        <v>1000</v>
      </c>
      <c r="S190" s="143" t="s">
        <v>846</v>
      </c>
      <c r="T190" s="143" t="s">
        <v>1005</v>
      </c>
      <c r="U190" s="143" t="s">
        <v>116</v>
      </c>
      <c r="V190" s="143" t="s">
        <v>117</v>
      </c>
      <c r="W190" s="143" t="s">
        <v>120</v>
      </c>
      <c r="X190" s="143" t="s">
        <v>173</v>
      </c>
      <c r="Y190" s="143" t="s">
        <v>730</v>
      </c>
      <c r="Z190" s="143" t="s">
        <v>120</v>
      </c>
      <c r="AA190" s="143" t="s">
        <v>111</v>
      </c>
      <c r="AB190" s="256" t="s">
        <v>152</v>
      </c>
      <c r="AC190" s="257">
        <v>44616</v>
      </c>
      <c r="AD190" s="256" t="s">
        <v>994</v>
      </c>
      <c r="AE190" s="257" t="s">
        <v>146</v>
      </c>
      <c r="AF190" s="257" t="s">
        <v>147</v>
      </c>
      <c r="AG190" s="257" t="s">
        <v>339</v>
      </c>
      <c r="AH190" s="256" t="s">
        <v>153</v>
      </c>
      <c r="AI190" s="256" t="s">
        <v>892</v>
      </c>
      <c r="AJ190" s="256" t="s">
        <v>893</v>
      </c>
      <c r="AK190" s="256" t="s">
        <v>894</v>
      </c>
      <c r="AL190" s="256" t="s">
        <v>895</v>
      </c>
      <c r="AM190" s="256" t="s">
        <v>497</v>
      </c>
      <c r="AN190" s="256" t="s">
        <v>497</v>
      </c>
      <c r="AO190" s="258" t="s">
        <v>158</v>
      </c>
      <c r="AP190" s="259">
        <v>3</v>
      </c>
      <c r="AQ190" s="258" t="s">
        <v>149</v>
      </c>
      <c r="AR190" s="260">
        <v>3</v>
      </c>
      <c r="AS190" s="255" t="s">
        <v>125</v>
      </c>
      <c r="AT190" s="255">
        <v>2</v>
      </c>
      <c r="AU190" s="255">
        <v>3</v>
      </c>
      <c r="AV190" s="264" t="s">
        <v>281</v>
      </c>
    </row>
    <row r="191" spans="1:48" s="121" customFormat="1" ht="35.1" customHeight="1">
      <c r="A191" s="268" t="s">
        <v>1000</v>
      </c>
      <c r="B191" s="263" t="s">
        <v>1001</v>
      </c>
      <c r="C191" s="255">
        <f t="shared" si="2"/>
        <v>183</v>
      </c>
      <c r="D191" s="143" t="s">
        <v>105</v>
      </c>
      <c r="E191" s="143"/>
      <c r="F191" s="143" t="s">
        <v>1012</v>
      </c>
      <c r="G191" s="143" t="s">
        <v>1000</v>
      </c>
      <c r="H191" s="143" t="s">
        <v>1012</v>
      </c>
      <c r="I191" s="143" t="e">
        <v>#N/A</v>
      </c>
      <c r="J191" s="143" t="s">
        <v>107</v>
      </c>
      <c r="K191" s="143" t="s">
        <v>1013</v>
      </c>
      <c r="L191" s="143" t="s">
        <v>379</v>
      </c>
      <c r="M191" s="143" t="s">
        <v>110</v>
      </c>
      <c r="N191" s="143" t="s">
        <v>641</v>
      </c>
      <c r="O191" s="143" t="s">
        <v>726</v>
      </c>
      <c r="P191" s="143" t="s">
        <v>1000</v>
      </c>
      <c r="Q191" s="143" t="s">
        <v>952</v>
      </c>
      <c r="R191" s="143" t="s">
        <v>1000</v>
      </c>
      <c r="S191" s="143"/>
      <c r="T191" s="143" t="s">
        <v>1005</v>
      </c>
      <c r="U191" s="143" t="s">
        <v>116</v>
      </c>
      <c r="V191" s="143" t="s">
        <v>117</v>
      </c>
      <c r="W191" s="143" t="s">
        <v>120</v>
      </c>
      <c r="X191" s="143" t="s">
        <v>173</v>
      </c>
      <c r="Y191" s="143" t="s">
        <v>1014</v>
      </c>
      <c r="Z191" s="143" t="s">
        <v>120</v>
      </c>
      <c r="AA191" s="143" t="s">
        <v>111</v>
      </c>
      <c r="AB191" s="256" t="s">
        <v>152</v>
      </c>
      <c r="AC191" s="257" t="s">
        <v>1006</v>
      </c>
      <c r="AD191" s="256" t="s">
        <v>994</v>
      </c>
      <c r="AE191" s="257" t="s">
        <v>146</v>
      </c>
      <c r="AF191" s="257" t="s">
        <v>147</v>
      </c>
      <c r="AG191" s="257" t="s">
        <v>339</v>
      </c>
      <c r="AH191" s="256" t="s">
        <v>153</v>
      </c>
      <c r="AI191" s="256" t="s">
        <v>892</v>
      </c>
      <c r="AJ191" s="256" t="s">
        <v>893</v>
      </c>
      <c r="AK191" s="256" t="s">
        <v>894</v>
      </c>
      <c r="AL191" s="256" t="s">
        <v>895</v>
      </c>
      <c r="AM191" s="256" t="s">
        <v>497</v>
      </c>
      <c r="AN191" s="256" t="s">
        <v>497</v>
      </c>
      <c r="AO191" s="258" t="s">
        <v>498</v>
      </c>
      <c r="AP191" s="259">
        <v>4</v>
      </c>
      <c r="AQ191" s="258" t="s">
        <v>149</v>
      </c>
      <c r="AR191" s="260">
        <v>3</v>
      </c>
      <c r="AS191" s="255" t="s">
        <v>125</v>
      </c>
      <c r="AT191" s="255">
        <v>2</v>
      </c>
      <c r="AU191" s="255">
        <v>3</v>
      </c>
      <c r="AV191" s="264" t="s">
        <v>281</v>
      </c>
    </row>
    <row r="192" spans="1:48" s="121" customFormat="1" ht="35.1" customHeight="1">
      <c r="A192" s="268" t="s">
        <v>1015</v>
      </c>
      <c r="B192" s="263" t="s">
        <v>1016</v>
      </c>
      <c r="C192" s="255">
        <f t="shared" si="2"/>
        <v>184</v>
      </c>
      <c r="D192" s="143" t="s">
        <v>105</v>
      </c>
      <c r="E192" s="143" t="s">
        <v>1017</v>
      </c>
      <c r="F192" s="143"/>
      <c r="G192" s="143" t="s">
        <v>1018</v>
      </c>
      <c r="H192" s="143" t="s">
        <v>1017</v>
      </c>
      <c r="I192" s="143" t="s">
        <v>1019</v>
      </c>
      <c r="J192" s="143" t="s">
        <v>107</v>
      </c>
      <c r="K192" s="143" t="s">
        <v>1020</v>
      </c>
      <c r="L192" s="143" t="s">
        <v>109</v>
      </c>
      <c r="M192" s="143" t="s">
        <v>110</v>
      </c>
      <c r="N192" s="143" t="s">
        <v>641</v>
      </c>
      <c r="O192" s="143" t="s">
        <v>726</v>
      </c>
      <c r="P192" s="143" t="s">
        <v>1015</v>
      </c>
      <c r="Q192" s="143" t="s">
        <v>1005</v>
      </c>
      <c r="R192" s="143" t="s">
        <v>1021</v>
      </c>
      <c r="S192" s="143"/>
      <c r="T192" s="143" t="s">
        <v>1022</v>
      </c>
      <c r="U192" s="143" t="s">
        <v>196</v>
      </c>
      <c r="V192" s="143" t="s">
        <v>117</v>
      </c>
      <c r="W192" s="143" t="s">
        <v>120</v>
      </c>
      <c r="X192" s="143" t="s">
        <v>173</v>
      </c>
      <c r="Y192" s="143" t="s">
        <v>1023</v>
      </c>
      <c r="Z192" s="143" t="s">
        <v>120</v>
      </c>
      <c r="AA192" s="143" t="s">
        <v>111</v>
      </c>
      <c r="AB192" s="256" t="s">
        <v>754</v>
      </c>
      <c r="AC192" s="257">
        <v>44392</v>
      </c>
      <c r="AD192" s="256" t="s">
        <v>122</v>
      </c>
      <c r="AE192" s="257" t="s">
        <v>118</v>
      </c>
      <c r="AF192" s="257" t="s">
        <v>111</v>
      </c>
      <c r="AG192" s="257" t="s">
        <v>286</v>
      </c>
      <c r="AH192" s="256" t="s">
        <v>493</v>
      </c>
      <c r="AI192" s="256" t="s">
        <v>892</v>
      </c>
      <c r="AJ192" s="256" t="s">
        <v>893</v>
      </c>
      <c r="AK192" s="256" t="s">
        <v>894</v>
      </c>
      <c r="AL192" s="256" t="s">
        <v>895</v>
      </c>
      <c r="AM192" s="256" t="s">
        <v>497</v>
      </c>
      <c r="AN192" s="256" t="s">
        <v>497</v>
      </c>
      <c r="AO192" s="258" t="s">
        <v>498</v>
      </c>
      <c r="AP192" s="259">
        <v>4</v>
      </c>
      <c r="AQ192" s="258" t="s">
        <v>149</v>
      </c>
      <c r="AR192" s="260">
        <v>3</v>
      </c>
      <c r="AS192" s="255" t="s">
        <v>125</v>
      </c>
      <c r="AT192" s="255">
        <v>2</v>
      </c>
      <c r="AU192" s="255">
        <v>3</v>
      </c>
      <c r="AV192" s="264" t="s">
        <v>281</v>
      </c>
    </row>
    <row r="193" spans="1:48" s="121" customFormat="1" ht="35.1" customHeight="1">
      <c r="A193" s="268" t="s">
        <v>1015</v>
      </c>
      <c r="B193" s="263" t="s">
        <v>1016</v>
      </c>
      <c r="C193" s="255">
        <f t="shared" si="2"/>
        <v>185</v>
      </c>
      <c r="D193" s="143" t="s">
        <v>105</v>
      </c>
      <c r="E193" s="143" t="s">
        <v>1017</v>
      </c>
      <c r="F193" s="143"/>
      <c r="G193" s="143" t="s">
        <v>1018</v>
      </c>
      <c r="H193" s="143" t="s">
        <v>1017</v>
      </c>
      <c r="I193" s="143" t="s">
        <v>1019</v>
      </c>
      <c r="J193" s="143" t="s">
        <v>107</v>
      </c>
      <c r="K193" s="143" t="s">
        <v>1024</v>
      </c>
      <c r="L193" s="143" t="s">
        <v>109</v>
      </c>
      <c r="M193" s="143" t="s">
        <v>110</v>
      </c>
      <c r="N193" s="143" t="s">
        <v>641</v>
      </c>
      <c r="O193" s="143" t="s">
        <v>726</v>
      </c>
      <c r="P193" s="143" t="s">
        <v>1015</v>
      </c>
      <c r="Q193" s="143" t="s">
        <v>1005</v>
      </c>
      <c r="R193" s="143" t="s">
        <v>1021</v>
      </c>
      <c r="S193" s="143"/>
      <c r="T193" s="143" t="s">
        <v>1022</v>
      </c>
      <c r="U193" s="143" t="s">
        <v>196</v>
      </c>
      <c r="V193" s="143" t="s">
        <v>117</v>
      </c>
      <c r="W193" s="143" t="s">
        <v>120</v>
      </c>
      <c r="X193" s="143" t="s">
        <v>173</v>
      </c>
      <c r="Y193" s="143" t="s">
        <v>1023</v>
      </c>
      <c r="Z193" s="143" t="s">
        <v>120</v>
      </c>
      <c r="AA193" s="143" t="s">
        <v>111</v>
      </c>
      <c r="AB193" s="256" t="s">
        <v>152</v>
      </c>
      <c r="AC193" s="257">
        <v>44229</v>
      </c>
      <c r="AD193" s="256">
        <v>45055</v>
      </c>
      <c r="AE193" s="257" t="s">
        <v>146</v>
      </c>
      <c r="AF193" s="257" t="s">
        <v>147</v>
      </c>
      <c r="AG193" s="257" t="s">
        <v>286</v>
      </c>
      <c r="AH193" s="256" t="s">
        <v>493</v>
      </c>
      <c r="AI193" s="256" t="s">
        <v>892</v>
      </c>
      <c r="AJ193" s="256" t="s">
        <v>893</v>
      </c>
      <c r="AK193" s="256" t="s">
        <v>894</v>
      </c>
      <c r="AL193" s="256" t="s">
        <v>895</v>
      </c>
      <c r="AM193" s="256" t="s">
        <v>497</v>
      </c>
      <c r="AN193" s="256" t="s">
        <v>497</v>
      </c>
      <c r="AO193" s="258" t="s">
        <v>498</v>
      </c>
      <c r="AP193" s="259">
        <v>4</v>
      </c>
      <c r="AQ193" s="258" t="s">
        <v>149</v>
      </c>
      <c r="AR193" s="260">
        <v>3</v>
      </c>
      <c r="AS193" s="255" t="s">
        <v>125</v>
      </c>
      <c r="AT193" s="255">
        <v>2</v>
      </c>
      <c r="AU193" s="255">
        <v>3</v>
      </c>
      <c r="AV193" s="264" t="s">
        <v>281</v>
      </c>
    </row>
    <row r="194" spans="1:48" s="121" customFormat="1" ht="35.1" customHeight="1">
      <c r="A194" s="268" t="s">
        <v>1015</v>
      </c>
      <c r="B194" s="263" t="s">
        <v>1016</v>
      </c>
      <c r="C194" s="255">
        <f t="shared" si="2"/>
        <v>186</v>
      </c>
      <c r="D194" s="143" t="s">
        <v>105</v>
      </c>
      <c r="E194" s="143" t="s">
        <v>1017</v>
      </c>
      <c r="F194" s="143"/>
      <c r="G194" s="143" t="s">
        <v>1018</v>
      </c>
      <c r="H194" s="143" t="s">
        <v>1017</v>
      </c>
      <c r="I194" s="143" t="s">
        <v>1019</v>
      </c>
      <c r="J194" s="143" t="s">
        <v>107</v>
      </c>
      <c r="K194" s="143" t="s">
        <v>1025</v>
      </c>
      <c r="L194" s="143" t="s">
        <v>109</v>
      </c>
      <c r="M194" s="143" t="s">
        <v>110</v>
      </c>
      <c r="N194" s="143" t="s">
        <v>641</v>
      </c>
      <c r="O194" s="143" t="s">
        <v>726</v>
      </c>
      <c r="P194" s="143" t="s">
        <v>1015</v>
      </c>
      <c r="Q194" s="143" t="s">
        <v>1005</v>
      </c>
      <c r="R194" s="143" t="s">
        <v>1021</v>
      </c>
      <c r="S194" s="143"/>
      <c r="T194" s="143" t="s">
        <v>1022</v>
      </c>
      <c r="U194" s="143" t="s">
        <v>196</v>
      </c>
      <c r="V194" s="143" t="s">
        <v>117</v>
      </c>
      <c r="W194" s="143" t="s">
        <v>120</v>
      </c>
      <c r="X194" s="143" t="s">
        <v>173</v>
      </c>
      <c r="Y194" s="143" t="s">
        <v>1023</v>
      </c>
      <c r="Z194" s="143" t="s">
        <v>120</v>
      </c>
      <c r="AA194" s="143" t="s">
        <v>111</v>
      </c>
      <c r="AB194" s="256" t="s">
        <v>152</v>
      </c>
      <c r="AC194" s="257">
        <v>44229</v>
      </c>
      <c r="AD194" s="256">
        <v>45055</v>
      </c>
      <c r="AE194" s="257" t="s">
        <v>146</v>
      </c>
      <c r="AF194" s="257" t="s">
        <v>147</v>
      </c>
      <c r="AG194" s="257" t="s">
        <v>286</v>
      </c>
      <c r="AH194" s="256" t="s">
        <v>493</v>
      </c>
      <c r="AI194" s="256" t="s">
        <v>892</v>
      </c>
      <c r="AJ194" s="256" t="s">
        <v>893</v>
      </c>
      <c r="AK194" s="256" t="s">
        <v>894</v>
      </c>
      <c r="AL194" s="256" t="s">
        <v>895</v>
      </c>
      <c r="AM194" s="256" t="s">
        <v>497</v>
      </c>
      <c r="AN194" s="256" t="s">
        <v>497</v>
      </c>
      <c r="AO194" s="258" t="s">
        <v>498</v>
      </c>
      <c r="AP194" s="259">
        <v>4</v>
      </c>
      <c r="AQ194" s="258" t="s">
        <v>149</v>
      </c>
      <c r="AR194" s="260">
        <v>3</v>
      </c>
      <c r="AS194" s="255" t="s">
        <v>125</v>
      </c>
      <c r="AT194" s="255">
        <v>2</v>
      </c>
      <c r="AU194" s="255">
        <v>3</v>
      </c>
      <c r="AV194" s="264" t="s">
        <v>281</v>
      </c>
    </row>
    <row r="195" spans="1:48" s="121" customFormat="1" ht="35.1" customHeight="1">
      <c r="A195" s="268" t="s">
        <v>1015</v>
      </c>
      <c r="B195" s="263" t="s">
        <v>1016</v>
      </c>
      <c r="C195" s="255">
        <f t="shared" si="2"/>
        <v>187</v>
      </c>
      <c r="D195" s="143" t="s">
        <v>105</v>
      </c>
      <c r="E195" s="143" t="s">
        <v>1017</v>
      </c>
      <c r="F195" s="143"/>
      <c r="G195" s="143" t="s">
        <v>1018</v>
      </c>
      <c r="H195" s="143" t="s">
        <v>1017</v>
      </c>
      <c r="I195" s="143" t="s">
        <v>1019</v>
      </c>
      <c r="J195" s="143" t="s">
        <v>107</v>
      </c>
      <c r="K195" s="143" t="s">
        <v>1026</v>
      </c>
      <c r="L195" s="143" t="s">
        <v>109</v>
      </c>
      <c r="M195" s="143" t="s">
        <v>110</v>
      </c>
      <c r="N195" s="143" t="s">
        <v>641</v>
      </c>
      <c r="O195" s="143" t="s">
        <v>726</v>
      </c>
      <c r="P195" s="143" t="s">
        <v>1015</v>
      </c>
      <c r="Q195" s="143" t="s">
        <v>1005</v>
      </c>
      <c r="R195" s="143" t="s">
        <v>1021</v>
      </c>
      <c r="S195" s="143"/>
      <c r="T195" s="143" t="s">
        <v>1022</v>
      </c>
      <c r="U195" s="143" t="s">
        <v>196</v>
      </c>
      <c r="V195" s="143" t="s">
        <v>117</v>
      </c>
      <c r="W195" s="143" t="s">
        <v>120</v>
      </c>
      <c r="X195" s="143" t="s">
        <v>173</v>
      </c>
      <c r="Y195" s="143" t="s">
        <v>1023</v>
      </c>
      <c r="Z195" s="143" t="s">
        <v>120</v>
      </c>
      <c r="AA195" s="143" t="s">
        <v>111</v>
      </c>
      <c r="AB195" s="256" t="s">
        <v>152</v>
      </c>
      <c r="AC195" s="257">
        <v>44624</v>
      </c>
      <c r="AD195" s="256">
        <v>45055</v>
      </c>
      <c r="AE195" s="257" t="s">
        <v>146</v>
      </c>
      <c r="AF195" s="257" t="s">
        <v>147</v>
      </c>
      <c r="AG195" s="257" t="s">
        <v>286</v>
      </c>
      <c r="AH195" s="256" t="s">
        <v>493</v>
      </c>
      <c r="AI195" s="256" t="s">
        <v>892</v>
      </c>
      <c r="AJ195" s="256" t="s">
        <v>893</v>
      </c>
      <c r="AK195" s="256" t="s">
        <v>894</v>
      </c>
      <c r="AL195" s="256" t="s">
        <v>895</v>
      </c>
      <c r="AM195" s="256" t="s">
        <v>497</v>
      </c>
      <c r="AN195" s="256" t="s">
        <v>497</v>
      </c>
      <c r="AO195" s="258" t="s">
        <v>498</v>
      </c>
      <c r="AP195" s="259">
        <v>4</v>
      </c>
      <c r="AQ195" s="258" t="s">
        <v>149</v>
      </c>
      <c r="AR195" s="260">
        <v>3</v>
      </c>
      <c r="AS195" s="255" t="s">
        <v>125</v>
      </c>
      <c r="AT195" s="255">
        <v>2</v>
      </c>
      <c r="AU195" s="255">
        <v>3</v>
      </c>
      <c r="AV195" s="264" t="s">
        <v>281</v>
      </c>
    </row>
    <row r="196" spans="1:48" s="121" customFormat="1" ht="35.1" customHeight="1">
      <c r="A196" s="268" t="s">
        <v>1015</v>
      </c>
      <c r="B196" s="263" t="s">
        <v>1016</v>
      </c>
      <c r="C196" s="255">
        <f t="shared" si="2"/>
        <v>188</v>
      </c>
      <c r="D196" s="143" t="s">
        <v>105</v>
      </c>
      <c r="E196" s="143" t="s">
        <v>1017</v>
      </c>
      <c r="F196" s="143"/>
      <c r="G196" s="143" t="s">
        <v>1018</v>
      </c>
      <c r="H196" s="143" t="s">
        <v>1017</v>
      </c>
      <c r="I196" s="143" t="s">
        <v>1019</v>
      </c>
      <c r="J196" s="143" t="s">
        <v>107</v>
      </c>
      <c r="K196" s="143" t="s">
        <v>1027</v>
      </c>
      <c r="L196" s="143" t="s">
        <v>109</v>
      </c>
      <c r="M196" s="143" t="s">
        <v>110</v>
      </c>
      <c r="N196" s="143" t="s">
        <v>641</v>
      </c>
      <c r="O196" s="143" t="s">
        <v>726</v>
      </c>
      <c r="P196" s="143" t="s">
        <v>1015</v>
      </c>
      <c r="Q196" s="143" t="s">
        <v>1005</v>
      </c>
      <c r="R196" s="143" t="s">
        <v>1021</v>
      </c>
      <c r="S196" s="143"/>
      <c r="T196" s="143" t="s">
        <v>1022</v>
      </c>
      <c r="U196" s="143" t="s">
        <v>196</v>
      </c>
      <c r="V196" s="143" t="s">
        <v>117</v>
      </c>
      <c r="W196" s="143" t="s">
        <v>120</v>
      </c>
      <c r="X196" s="143" t="s">
        <v>173</v>
      </c>
      <c r="Y196" s="143" t="s">
        <v>1023</v>
      </c>
      <c r="Z196" s="143" t="s">
        <v>120</v>
      </c>
      <c r="AA196" s="143" t="s">
        <v>111</v>
      </c>
      <c r="AB196" s="256" t="s">
        <v>152</v>
      </c>
      <c r="AC196" s="257">
        <v>43881</v>
      </c>
      <c r="AD196" s="256">
        <v>45055</v>
      </c>
      <c r="AE196" s="257" t="s">
        <v>146</v>
      </c>
      <c r="AF196" s="257" t="s">
        <v>147</v>
      </c>
      <c r="AG196" s="257" t="s">
        <v>286</v>
      </c>
      <c r="AH196" s="256" t="s">
        <v>493</v>
      </c>
      <c r="AI196" s="256" t="s">
        <v>892</v>
      </c>
      <c r="AJ196" s="256" t="s">
        <v>893</v>
      </c>
      <c r="AK196" s="256" t="s">
        <v>894</v>
      </c>
      <c r="AL196" s="256" t="s">
        <v>895</v>
      </c>
      <c r="AM196" s="256" t="s">
        <v>497</v>
      </c>
      <c r="AN196" s="256" t="s">
        <v>497</v>
      </c>
      <c r="AO196" s="258" t="s">
        <v>498</v>
      </c>
      <c r="AP196" s="259">
        <v>4</v>
      </c>
      <c r="AQ196" s="258" t="s">
        <v>149</v>
      </c>
      <c r="AR196" s="260">
        <v>3</v>
      </c>
      <c r="AS196" s="255" t="s">
        <v>125</v>
      </c>
      <c r="AT196" s="255">
        <v>2</v>
      </c>
      <c r="AU196" s="255">
        <v>3</v>
      </c>
      <c r="AV196" s="264" t="s">
        <v>281</v>
      </c>
    </row>
    <row r="197" spans="1:48" s="121" customFormat="1" ht="35.1" customHeight="1">
      <c r="A197" s="268" t="s">
        <v>1015</v>
      </c>
      <c r="B197" s="263" t="s">
        <v>1016</v>
      </c>
      <c r="C197" s="255">
        <f t="shared" si="2"/>
        <v>189</v>
      </c>
      <c r="D197" s="143" t="s">
        <v>105</v>
      </c>
      <c r="E197" s="143" t="s">
        <v>1017</v>
      </c>
      <c r="F197" s="143"/>
      <c r="G197" s="143" t="s">
        <v>1018</v>
      </c>
      <c r="H197" s="143" t="s">
        <v>1017</v>
      </c>
      <c r="I197" s="143" t="s">
        <v>1019</v>
      </c>
      <c r="J197" s="143" t="s">
        <v>107</v>
      </c>
      <c r="K197" s="143" t="s">
        <v>1028</v>
      </c>
      <c r="L197" s="143" t="s">
        <v>169</v>
      </c>
      <c r="M197" s="143" t="s">
        <v>110</v>
      </c>
      <c r="N197" s="143" t="s">
        <v>641</v>
      </c>
      <c r="O197" s="143" t="s">
        <v>726</v>
      </c>
      <c r="P197" s="143" t="s">
        <v>1015</v>
      </c>
      <c r="Q197" s="143" t="s">
        <v>1005</v>
      </c>
      <c r="R197" s="143" t="s">
        <v>1021</v>
      </c>
      <c r="S197" s="143"/>
      <c r="T197" s="143" t="s">
        <v>1022</v>
      </c>
      <c r="U197" s="143" t="s">
        <v>196</v>
      </c>
      <c r="V197" s="143" t="s">
        <v>117</v>
      </c>
      <c r="W197" s="143" t="s">
        <v>120</v>
      </c>
      <c r="X197" s="143" t="s">
        <v>173</v>
      </c>
      <c r="Y197" s="143" t="s">
        <v>1023</v>
      </c>
      <c r="Z197" s="143" t="s">
        <v>120</v>
      </c>
      <c r="AA197" s="143" t="s">
        <v>111</v>
      </c>
      <c r="AB197" s="256" t="s">
        <v>152</v>
      </c>
      <c r="AC197" s="257">
        <v>44836</v>
      </c>
      <c r="AD197" s="256">
        <v>45002</v>
      </c>
      <c r="AE197" s="257" t="s">
        <v>146</v>
      </c>
      <c r="AF197" s="257" t="s">
        <v>147</v>
      </c>
      <c r="AG197" s="257" t="s">
        <v>286</v>
      </c>
      <c r="AH197" s="256" t="s">
        <v>493</v>
      </c>
      <c r="AI197" s="256" t="s">
        <v>892</v>
      </c>
      <c r="AJ197" s="256" t="s">
        <v>893</v>
      </c>
      <c r="AK197" s="256" t="s">
        <v>894</v>
      </c>
      <c r="AL197" s="256" t="s">
        <v>895</v>
      </c>
      <c r="AM197" s="256" t="s">
        <v>497</v>
      </c>
      <c r="AN197" s="256" t="s">
        <v>497</v>
      </c>
      <c r="AO197" s="258" t="s">
        <v>124</v>
      </c>
      <c r="AP197" s="259">
        <v>2</v>
      </c>
      <c r="AQ197" s="258" t="s">
        <v>149</v>
      </c>
      <c r="AR197" s="260">
        <v>3</v>
      </c>
      <c r="AS197" s="255" t="s">
        <v>125</v>
      </c>
      <c r="AT197" s="255">
        <v>2</v>
      </c>
      <c r="AU197" s="255">
        <v>2</v>
      </c>
      <c r="AV197" s="264" t="s">
        <v>126</v>
      </c>
    </row>
    <row r="198" spans="1:48" s="121" customFormat="1" ht="35.1" customHeight="1">
      <c r="A198" s="268" t="s">
        <v>1015</v>
      </c>
      <c r="B198" s="263" t="s">
        <v>1016</v>
      </c>
      <c r="C198" s="255">
        <f t="shared" si="2"/>
        <v>190</v>
      </c>
      <c r="D198" s="143" t="s">
        <v>105</v>
      </c>
      <c r="E198" s="143" t="s">
        <v>1017</v>
      </c>
      <c r="F198" s="143"/>
      <c r="G198" s="143" t="s">
        <v>1018</v>
      </c>
      <c r="H198" s="143" t="s">
        <v>1017</v>
      </c>
      <c r="I198" s="143" t="s">
        <v>1019</v>
      </c>
      <c r="J198" s="143" t="s">
        <v>107</v>
      </c>
      <c r="K198" s="143" t="s">
        <v>1029</v>
      </c>
      <c r="L198" s="143" t="s">
        <v>109</v>
      </c>
      <c r="M198" s="143" t="s">
        <v>110</v>
      </c>
      <c r="N198" s="143" t="s">
        <v>641</v>
      </c>
      <c r="O198" s="143" t="s">
        <v>726</v>
      </c>
      <c r="P198" s="143" t="s">
        <v>1015</v>
      </c>
      <c r="Q198" s="143" t="s">
        <v>1005</v>
      </c>
      <c r="R198" s="143" t="s">
        <v>1021</v>
      </c>
      <c r="S198" s="143"/>
      <c r="T198" s="143" t="s">
        <v>1022</v>
      </c>
      <c r="U198" s="143" t="s">
        <v>196</v>
      </c>
      <c r="V198" s="143" t="s">
        <v>117</v>
      </c>
      <c r="W198" s="143" t="s">
        <v>120</v>
      </c>
      <c r="X198" s="143" t="s">
        <v>173</v>
      </c>
      <c r="Y198" s="143" t="s">
        <v>1023</v>
      </c>
      <c r="Z198" s="143" t="s">
        <v>120</v>
      </c>
      <c r="AA198" s="143" t="s">
        <v>111</v>
      </c>
      <c r="AB198" s="256" t="s">
        <v>152</v>
      </c>
      <c r="AC198" s="257">
        <v>44540</v>
      </c>
      <c r="AD198" s="256">
        <v>45055</v>
      </c>
      <c r="AE198" s="257" t="s">
        <v>146</v>
      </c>
      <c r="AF198" s="257"/>
      <c r="AG198" s="257" t="s">
        <v>286</v>
      </c>
      <c r="AH198" s="256" t="s">
        <v>493</v>
      </c>
      <c r="AI198" s="256" t="s">
        <v>892</v>
      </c>
      <c r="AJ198" s="256" t="s">
        <v>893</v>
      </c>
      <c r="AK198" s="256" t="s">
        <v>894</v>
      </c>
      <c r="AL198" s="256" t="s">
        <v>895</v>
      </c>
      <c r="AM198" s="256" t="s">
        <v>497</v>
      </c>
      <c r="AN198" s="256" t="s">
        <v>497</v>
      </c>
      <c r="AO198" s="258" t="s">
        <v>498</v>
      </c>
      <c r="AP198" s="259">
        <v>4</v>
      </c>
      <c r="AQ198" s="258" t="s">
        <v>149</v>
      </c>
      <c r="AR198" s="260">
        <v>3</v>
      </c>
      <c r="AS198" s="255" t="s">
        <v>125</v>
      </c>
      <c r="AT198" s="255">
        <v>2</v>
      </c>
      <c r="AU198" s="255">
        <v>3</v>
      </c>
      <c r="AV198" s="264" t="s">
        <v>281</v>
      </c>
    </row>
    <row r="199" spans="1:48" s="121" customFormat="1" ht="35.1" customHeight="1">
      <c r="A199" s="268" t="s">
        <v>1015</v>
      </c>
      <c r="B199" s="263" t="s">
        <v>1016</v>
      </c>
      <c r="C199" s="255">
        <f t="shared" si="2"/>
        <v>191</v>
      </c>
      <c r="D199" s="143" t="s">
        <v>105</v>
      </c>
      <c r="E199" s="143" t="s">
        <v>127</v>
      </c>
      <c r="F199" s="143"/>
      <c r="G199" s="143" t="s">
        <v>1030</v>
      </c>
      <c r="H199" s="143" t="s">
        <v>127</v>
      </c>
      <c r="I199" s="143" t="s">
        <v>1031</v>
      </c>
      <c r="J199" s="143" t="s">
        <v>107</v>
      </c>
      <c r="K199" s="143" t="s">
        <v>1032</v>
      </c>
      <c r="L199" s="143" t="s">
        <v>109</v>
      </c>
      <c r="M199" s="143" t="s">
        <v>110</v>
      </c>
      <c r="N199" s="143" t="s">
        <v>641</v>
      </c>
      <c r="O199" s="143" t="s">
        <v>726</v>
      </c>
      <c r="P199" s="143" t="s">
        <v>1015</v>
      </c>
      <c r="Q199" s="143" t="s">
        <v>1005</v>
      </c>
      <c r="R199" s="143" t="s">
        <v>1021</v>
      </c>
      <c r="S199" s="143"/>
      <c r="T199" s="143" t="s">
        <v>1022</v>
      </c>
      <c r="U199" s="143" t="s">
        <v>196</v>
      </c>
      <c r="V199" s="143" t="s">
        <v>117</v>
      </c>
      <c r="W199" s="143" t="s">
        <v>120</v>
      </c>
      <c r="X199" s="143" t="s">
        <v>173</v>
      </c>
      <c r="Y199" s="143" t="s">
        <v>1023</v>
      </c>
      <c r="Z199" s="143" t="s">
        <v>120</v>
      </c>
      <c r="AA199" s="143" t="s">
        <v>111</v>
      </c>
      <c r="AB199" s="256" t="s">
        <v>152</v>
      </c>
      <c r="AC199" s="257">
        <v>44571</v>
      </c>
      <c r="AD199" s="256">
        <v>45226</v>
      </c>
      <c r="AE199" s="257" t="s">
        <v>146</v>
      </c>
      <c r="AF199" s="257" t="s">
        <v>147</v>
      </c>
      <c r="AG199" s="257" t="s">
        <v>286</v>
      </c>
      <c r="AH199" s="256" t="s">
        <v>493</v>
      </c>
      <c r="AI199" s="256" t="s">
        <v>892</v>
      </c>
      <c r="AJ199" s="256" t="s">
        <v>893</v>
      </c>
      <c r="AK199" s="256" t="s">
        <v>894</v>
      </c>
      <c r="AL199" s="256" t="s">
        <v>895</v>
      </c>
      <c r="AM199" s="256" t="s">
        <v>497</v>
      </c>
      <c r="AN199" s="256" t="s">
        <v>497</v>
      </c>
      <c r="AO199" s="258" t="s">
        <v>498</v>
      </c>
      <c r="AP199" s="259">
        <v>4</v>
      </c>
      <c r="AQ199" s="258" t="s">
        <v>149</v>
      </c>
      <c r="AR199" s="260">
        <v>3</v>
      </c>
      <c r="AS199" s="255" t="s">
        <v>125</v>
      </c>
      <c r="AT199" s="255">
        <v>2</v>
      </c>
      <c r="AU199" s="255">
        <v>3</v>
      </c>
      <c r="AV199" s="264" t="s">
        <v>281</v>
      </c>
    </row>
    <row r="200" spans="1:48" s="121" customFormat="1" ht="35.1" customHeight="1">
      <c r="A200" s="268" t="s">
        <v>1033</v>
      </c>
      <c r="B200" s="263" t="s">
        <v>1034</v>
      </c>
      <c r="C200" s="255">
        <f t="shared" si="2"/>
        <v>192</v>
      </c>
      <c r="D200" s="143" t="s">
        <v>105</v>
      </c>
      <c r="E200" s="143" t="s">
        <v>127</v>
      </c>
      <c r="F200" s="143"/>
      <c r="G200" s="143" t="s">
        <v>1035</v>
      </c>
      <c r="H200" s="143" t="s">
        <v>127</v>
      </c>
      <c r="I200" s="143" t="s">
        <v>1036</v>
      </c>
      <c r="J200" s="143" t="s">
        <v>107</v>
      </c>
      <c r="K200" s="143" t="s">
        <v>1037</v>
      </c>
      <c r="L200" s="143" t="s">
        <v>109</v>
      </c>
      <c r="M200" s="143" t="s">
        <v>110</v>
      </c>
      <c r="N200" s="143" t="s">
        <v>641</v>
      </c>
      <c r="O200" s="143" t="s">
        <v>726</v>
      </c>
      <c r="P200" s="143" t="s">
        <v>1033</v>
      </c>
      <c r="Q200" s="143" t="s">
        <v>1005</v>
      </c>
      <c r="R200" s="143" t="s">
        <v>1021</v>
      </c>
      <c r="S200" s="143"/>
      <c r="T200" s="143" t="s">
        <v>1038</v>
      </c>
      <c r="U200" s="143" t="s">
        <v>196</v>
      </c>
      <c r="V200" s="143" t="s">
        <v>117</v>
      </c>
      <c r="W200" s="143" t="s">
        <v>120</v>
      </c>
      <c r="X200" s="143" t="s">
        <v>173</v>
      </c>
      <c r="Y200" s="143" t="s">
        <v>1023</v>
      </c>
      <c r="Z200" s="143" t="s">
        <v>120</v>
      </c>
      <c r="AA200" s="143" t="s">
        <v>111</v>
      </c>
      <c r="AB200" s="256" t="s">
        <v>152</v>
      </c>
      <c r="AC200" s="257">
        <v>44645</v>
      </c>
      <c r="AD200" s="256">
        <v>45015</v>
      </c>
      <c r="AE200" s="257" t="s">
        <v>146</v>
      </c>
      <c r="AF200" s="257" t="s">
        <v>147</v>
      </c>
      <c r="AG200" s="257" t="s">
        <v>286</v>
      </c>
      <c r="AH200" s="256" t="s">
        <v>493</v>
      </c>
      <c r="AI200" s="256" t="s">
        <v>892</v>
      </c>
      <c r="AJ200" s="256" t="s">
        <v>893</v>
      </c>
      <c r="AK200" s="256" t="s">
        <v>894</v>
      </c>
      <c r="AL200" s="256" t="s">
        <v>895</v>
      </c>
      <c r="AM200" s="256" t="s">
        <v>497</v>
      </c>
      <c r="AN200" s="256" t="s">
        <v>497</v>
      </c>
      <c r="AO200" s="258" t="s">
        <v>498</v>
      </c>
      <c r="AP200" s="259">
        <v>4</v>
      </c>
      <c r="AQ200" s="258" t="s">
        <v>149</v>
      </c>
      <c r="AR200" s="260">
        <v>3</v>
      </c>
      <c r="AS200" s="255" t="s">
        <v>125</v>
      </c>
      <c r="AT200" s="255">
        <v>2</v>
      </c>
      <c r="AU200" s="255">
        <v>3</v>
      </c>
      <c r="AV200" s="264" t="s">
        <v>281</v>
      </c>
    </row>
    <row r="201" spans="1:48" s="121" customFormat="1" ht="35.1" customHeight="1">
      <c r="A201" s="268" t="s">
        <v>1033</v>
      </c>
      <c r="B201" s="263" t="s">
        <v>1034</v>
      </c>
      <c r="C201" s="255">
        <f t="shared" si="2"/>
        <v>193</v>
      </c>
      <c r="D201" s="143" t="s">
        <v>105</v>
      </c>
      <c r="E201" s="143"/>
      <c r="F201" s="143" t="s">
        <v>1039</v>
      </c>
      <c r="G201" s="143" t="s">
        <v>1033</v>
      </c>
      <c r="H201" s="143" t="s">
        <v>1039</v>
      </c>
      <c r="I201" s="143" t="s">
        <v>1040</v>
      </c>
      <c r="J201" s="143" t="s">
        <v>107</v>
      </c>
      <c r="K201" s="143" t="s">
        <v>1041</v>
      </c>
      <c r="L201" s="143" t="s">
        <v>109</v>
      </c>
      <c r="M201" s="143" t="s">
        <v>110</v>
      </c>
      <c r="N201" s="143" t="s">
        <v>641</v>
      </c>
      <c r="O201" s="143" t="s">
        <v>726</v>
      </c>
      <c r="P201" s="143" t="s">
        <v>1033</v>
      </c>
      <c r="Q201" s="143" t="s">
        <v>1005</v>
      </c>
      <c r="R201" s="143" t="s">
        <v>1021</v>
      </c>
      <c r="S201" s="143"/>
      <c r="T201" s="143" t="s">
        <v>1038</v>
      </c>
      <c r="U201" s="143" t="s">
        <v>196</v>
      </c>
      <c r="V201" s="143" t="s">
        <v>117</v>
      </c>
      <c r="W201" s="143" t="s">
        <v>120</v>
      </c>
      <c r="X201" s="143" t="s">
        <v>173</v>
      </c>
      <c r="Y201" s="143" t="s">
        <v>1023</v>
      </c>
      <c r="Z201" s="143" t="s">
        <v>120</v>
      </c>
      <c r="AA201" s="143" t="s">
        <v>111</v>
      </c>
      <c r="AB201" s="256" t="s">
        <v>152</v>
      </c>
      <c r="AC201" s="257">
        <v>44645</v>
      </c>
      <c r="AD201" s="256" t="s">
        <v>755</v>
      </c>
      <c r="AE201" s="257" t="s">
        <v>146</v>
      </c>
      <c r="AF201" s="257" t="s">
        <v>147</v>
      </c>
      <c r="AG201" s="257" t="s">
        <v>286</v>
      </c>
      <c r="AH201" s="256" t="s">
        <v>493</v>
      </c>
      <c r="AI201" s="256" t="s">
        <v>892</v>
      </c>
      <c r="AJ201" s="256" t="s">
        <v>893</v>
      </c>
      <c r="AK201" s="256" t="s">
        <v>894</v>
      </c>
      <c r="AL201" s="256" t="s">
        <v>895</v>
      </c>
      <c r="AM201" s="256" t="s">
        <v>497</v>
      </c>
      <c r="AN201" s="256" t="s">
        <v>497</v>
      </c>
      <c r="AO201" s="258" t="s">
        <v>498</v>
      </c>
      <c r="AP201" s="259">
        <v>4</v>
      </c>
      <c r="AQ201" s="258" t="s">
        <v>149</v>
      </c>
      <c r="AR201" s="260">
        <v>3</v>
      </c>
      <c r="AS201" s="255" t="s">
        <v>125</v>
      </c>
      <c r="AT201" s="255">
        <v>2</v>
      </c>
      <c r="AU201" s="255">
        <v>3</v>
      </c>
      <c r="AV201" s="264" t="s">
        <v>281</v>
      </c>
    </row>
    <row r="202" spans="1:48" s="121" customFormat="1" ht="35.1" customHeight="1">
      <c r="A202" s="268" t="s">
        <v>1033</v>
      </c>
      <c r="B202" s="263" t="s">
        <v>1034</v>
      </c>
      <c r="C202" s="255">
        <f t="shared" si="2"/>
        <v>194</v>
      </c>
      <c r="D202" s="143" t="s">
        <v>105</v>
      </c>
      <c r="E202" s="143"/>
      <c r="F202" s="143" t="s">
        <v>1042</v>
      </c>
      <c r="G202" s="143" t="s">
        <v>1033</v>
      </c>
      <c r="H202" s="143" t="s">
        <v>1042</v>
      </c>
      <c r="I202" s="143" t="s">
        <v>1040</v>
      </c>
      <c r="J202" s="143" t="s">
        <v>107</v>
      </c>
      <c r="K202" s="143" t="s">
        <v>1043</v>
      </c>
      <c r="L202" s="143" t="s">
        <v>109</v>
      </c>
      <c r="M202" s="143" t="s">
        <v>110</v>
      </c>
      <c r="N202" s="143" t="s">
        <v>641</v>
      </c>
      <c r="O202" s="143" t="s">
        <v>726</v>
      </c>
      <c r="P202" s="143" t="s">
        <v>1033</v>
      </c>
      <c r="Q202" s="143" t="s">
        <v>1005</v>
      </c>
      <c r="R202" s="143" t="s">
        <v>1021</v>
      </c>
      <c r="S202" s="143"/>
      <c r="T202" s="143" t="s">
        <v>1044</v>
      </c>
      <c r="U202" s="143" t="s">
        <v>196</v>
      </c>
      <c r="V202" s="143" t="s">
        <v>117</v>
      </c>
      <c r="W202" s="143" t="s">
        <v>120</v>
      </c>
      <c r="X202" s="143" t="s">
        <v>173</v>
      </c>
      <c r="Y202" s="143" t="s">
        <v>1023</v>
      </c>
      <c r="Z202" s="143" t="s">
        <v>120</v>
      </c>
      <c r="AA202" s="143" t="s">
        <v>111</v>
      </c>
      <c r="AB202" s="256" t="s">
        <v>152</v>
      </c>
      <c r="AC202" s="257">
        <v>44645</v>
      </c>
      <c r="AD202" s="256" t="s">
        <v>755</v>
      </c>
      <c r="AE202" s="257" t="s">
        <v>146</v>
      </c>
      <c r="AF202" s="257" t="s">
        <v>147</v>
      </c>
      <c r="AG202" s="257" t="s">
        <v>286</v>
      </c>
      <c r="AH202" s="256" t="s">
        <v>493</v>
      </c>
      <c r="AI202" s="256" t="s">
        <v>892</v>
      </c>
      <c r="AJ202" s="256" t="s">
        <v>893</v>
      </c>
      <c r="AK202" s="256" t="s">
        <v>894</v>
      </c>
      <c r="AL202" s="256" t="s">
        <v>895</v>
      </c>
      <c r="AM202" s="256" t="s">
        <v>497</v>
      </c>
      <c r="AN202" s="256" t="s">
        <v>497</v>
      </c>
      <c r="AO202" s="258" t="s">
        <v>498</v>
      </c>
      <c r="AP202" s="259">
        <v>4</v>
      </c>
      <c r="AQ202" s="258" t="s">
        <v>149</v>
      </c>
      <c r="AR202" s="260">
        <v>3</v>
      </c>
      <c r="AS202" s="255" t="s">
        <v>125</v>
      </c>
      <c r="AT202" s="255">
        <v>2</v>
      </c>
      <c r="AU202" s="255">
        <v>3</v>
      </c>
      <c r="AV202" s="264" t="s">
        <v>281</v>
      </c>
    </row>
    <row r="203" spans="1:48" s="121" customFormat="1" ht="35.1" customHeight="1">
      <c r="A203" s="268" t="s">
        <v>1033</v>
      </c>
      <c r="B203" s="263" t="s">
        <v>1034</v>
      </c>
      <c r="C203" s="255">
        <f t="shared" ref="C203:C220" si="3">C202+1</f>
        <v>195</v>
      </c>
      <c r="D203" s="143" t="s">
        <v>105</v>
      </c>
      <c r="E203" s="143"/>
      <c r="F203" s="143" t="s">
        <v>1045</v>
      </c>
      <c r="G203" s="143" t="s">
        <v>1033</v>
      </c>
      <c r="H203" s="143" t="s">
        <v>1045</v>
      </c>
      <c r="I203" s="143" t="s">
        <v>1040</v>
      </c>
      <c r="J203" s="143" t="s">
        <v>107</v>
      </c>
      <c r="K203" s="143" t="s">
        <v>731</v>
      </c>
      <c r="L203" s="143" t="s">
        <v>169</v>
      </c>
      <c r="M203" s="143" t="s">
        <v>110</v>
      </c>
      <c r="N203" s="143" t="s">
        <v>641</v>
      </c>
      <c r="O203" s="143" t="s">
        <v>726</v>
      </c>
      <c r="P203" s="143" t="s">
        <v>1033</v>
      </c>
      <c r="Q203" s="143" t="s">
        <v>1005</v>
      </c>
      <c r="R203" s="143" t="s">
        <v>1021</v>
      </c>
      <c r="S203" s="143"/>
      <c r="T203" s="143" t="s">
        <v>1038</v>
      </c>
      <c r="U203" s="143" t="s">
        <v>196</v>
      </c>
      <c r="V203" s="143" t="s">
        <v>117</v>
      </c>
      <c r="W203" s="143" t="s">
        <v>120</v>
      </c>
      <c r="X203" s="143" t="s">
        <v>173</v>
      </c>
      <c r="Y203" s="143" t="s">
        <v>1046</v>
      </c>
      <c r="Z203" s="143" t="s">
        <v>120</v>
      </c>
      <c r="AA203" s="143" t="s">
        <v>111</v>
      </c>
      <c r="AB203" s="256" t="s">
        <v>152</v>
      </c>
      <c r="AC203" s="257">
        <v>44987</v>
      </c>
      <c r="AD203" s="256" t="s">
        <v>755</v>
      </c>
      <c r="AE203" s="257" t="s">
        <v>146</v>
      </c>
      <c r="AF203" s="257" t="s">
        <v>147</v>
      </c>
      <c r="AG203" s="257" t="s">
        <v>286</v>
      </c>
      <c r="AH203" s="256" t="s">
        <v>493</v>
      </c>
      <c r="AI203" s="256" t="s">
        <v>892</v>
      </c>
      <c r="AJ203" s="256" t="s">
        <v>893</v>
      </c>
      <c r="AK203" s="256" t="s">
        <v>894</v>
      </c>
      <c r="AL203" s="256" t="s">
        <v>895</v>
      </c>
      <c r="AM203" s="256" t="s">
        <v>497</v>
      </c>
      <c r="AN203" s="256" t="s">
        <v>497</v>
      </c>
      <c r="AO203" s="258" t="s">
        <v>498</v>
      </c>
      <c r="AP203" s="259">
        <v>4</v>
      </c>
      <c r="AQ203" s="258" t="s">
        <v>149</v>
      </c>
      <c r="AR203" s="260">
        <v>3</v>
      </c>
      <c r="AS203" s="255" t="s">
        <v>125</v>
      </c>
      <c r="AT203" s="255">
        <v>2</v>
      </c>
      <c r="AU203" s="255">
        <v>3</v>
      </c>
      <c r="AV203" s="264" t="s">
        <v>281</v>
      </c>
    </row>
    <row r="204" spans="1:48" s="121" customFormat="1" ht="35.1" customHeight="1">
      <c r="A204" s="268" t="s">
        <v>1021</v>
      </c>
      <c r="B204" s="263" t="s">
        <v>1047</v>
      </c>
      <c r="C204" s="255">
        <f t="shared" si="3"/>
        <v>196</v>
      </c>
      <c r="D204" s="143" t="s">
        <v>105</v>
      </c>
      <c r="E204" s="143"/>
      <c r="F204" s="143" t="s">
        <v>1048</v>
      </c>
      <c r="G204" s="143" t="s">
        <v>1021</v>
      </c>
      <c r="H204" s="143" t="s">
        <v>1049</v>
      </c>
      <c r="I204" s="143" t="s">
        <v>1040</v>
      </c>
      <c r="J204" s="143" t="s">
        <v>107</v>
      </c>
      <c r="K204" s="143" t="s">
        <v>1050</v>
      </c>
      <c r="L204" s="143" t="s">
        <v>109</v>
      </c>
      <c r="M204" s="143" t="s">
        <v>110</v>
      </c>
      <c r="N204" s="143" t="s">
        <v>111</v>
      </c>
      <c r="O204" s="143" t="s">
        <v>726</v>
      </c>
      <c r="P204" s="143" t="s">
        <v>1051</v>
      </c>
      <c r="Q204" s="143" t="s">
        <v>1005</v>
      </c>
      <c r="R204" s="143" t="s">
        <v>1021</v>
      </c>
      <c r="S204" s="143" t="s">
        <v>1052</v>
      </c>
      <c r="T204" s="143" t="s">
        <v>1053</v>
      </c>
      <c r="U204" s="143" t="s">
        <v>196</v>
      </c>
      <c r="V204" s="143" t="s">
        <v>117</v>
      </c>
      <c r="W204" s="143" t="s">
        <v>118</v>
      </c>
      <c r="X204" s="143" t="s">
        <v>1040</v>
      </c>
      <c r="Y204" s="143" t="s">
        <v>1054</v>
      </c>
      <c r="Z204" s="143" t="s">
        <v>120</v>
      </c>
      <c r="AA204" s="143" t="s">
        <v>1054</v>
      </c>
      <c r="AB204" s="256" t="s">
        <v>136</v>
      </c>
      <c r="AC204" s="257" t="s">
        <v>436</v>
      </c>
      <c r="AD204" s="256">
        <v>45030</v>
      </c>
      <c r="AE204" s="257" t="s">
        <v>118</v>
      </c>
      <c r="AF204" s="257" t="s">
        <v>111</v>
      </c>
      <c r="AG204" s="257"/>
      <c r="AH204" s="256" t="s">
        <v>493</v>
      </c>
      <c r="AI204" s="256" t="s">
        <v>894</v>
      </c>
      <c r="AJ204" s="256" t="s">
        <v>894</v>
      </c>
      <c r="AK204" s="256" t="s">
        <v>894</v>
      </c>
      <c r="AL204" s="256" t="s">
        <v>1055</v>
      </c>
      <c r="AM204" s="256" t="s">
        <v>497</v>
      </c>
      <c r="AN204" s="256" t="s">
        <v>497</v>
      </c>
      <c r="AO204" s="258" t="s">
        <v>498</v>
      </c>
      <c r="AP204" s="259">
        <v>4</v>
      </c>
      <c r="AQ204" s="258" t="s">
        <v>125</v>
      </c>
      <c r="AR204" s="260">
        <v>2</v>
      </c>
      <c r="AS204" s="255" t="s">
        <v>125</v>
      </c>
      <c r="AT204" s="255">
        <v>2</v>
      </c>
      <c r="AU204" s="255">
        <v>3</v>
      </c>
      <c r="AV204" s="264" t="s">
        <v>281</v>
      </c>
    </row>
    <row r="205" spans="1:48" s="121" customFormat="1" ht="35.1" customHeight="1">
      <c r="A205" s="268" t="s">
        <v>1021</v>
      </c>
      <c r="B205" s="263" t="s">
        <v>1047</v>
      </c>
      <c r="C205" s="255">
        <f t="shared" si="3"/>
        <v>197</v>
      </c>
      <c r="D205" s="143" t="s">
        <v>105</v>
      </c>
      <c r="E205" s="143"/>
      <c r="F205" s="143" t="s">
        <v>1056</v>
      </c>
      <c r="G205" s="143" t="s">
        <v>1021</v>
      </c>
      <c r="H205" s="143" t="s">
        <v>1057</v>
      </c>
      <c r="I205" s="143" t="s">
        <v>1040</v>
      </c>
      <c r="J205" s="143" t="s">
        <v>107</v>
      </c>
      <c r="K205" s="143" t="s">
        <v>1058</v>
      </c>
      <c r="L205" s="143" t="s">
        <v>109</v>
      </c>
      <c r="M205" s="143" t="s">
        <v>110</v>
      </c>
      <c r="N205" s="143" t="s">
        <v>769</v>
      </c>
      <c r="O205" s="143" t="s">
        <v>726</v>
      </c>
      <c r="P205" s="143" t="s">
        <v>1051</v>
      </c>
      <c r="Q205" s="143" t="s">
        <v>1005</v>
      </c>
      <c r="R205" s="143" t="s">
        <v>1021</v>
      </c>
      <c r="S205" s="143" t="s">
        <v>1052</v>
      </c>
      <c r="T205" s="143" t="s">
        <v>1053</v>
      </c>
      <c r="U205" s="143" t="s">
        <v>116</v>
      </c>
      <c r="V205" s="143" t="s">
        <v>117</v>
      </c>
      <c r="W205" s="143" t="s">
        <v>118</v>
      </c>
      <c r="X205" s="143" t="s">
        <v>1040</v>
      </c>
      <c r="Y205" s="143" t="s">
        <v>1059</v>
      </c>
      <c r="Z205" s="143" t="s">
        <v>120</v>
      </c>
      <c r="AA205" s="143" t="s">
        <v>111</v>
      </c>
      <c r="AB205" s="256" t="s">
        <v>754</v>
      </c>
      <c r="AC205" s="257" t="s">
        <v>436</v>
      </c>
      <c r="AD205" s="256">
        <v>45054</v>
      </c>
      <c r="AE205" s="257" t="s">
        <v>146</v>
      </c>
      <c r="AF205" s="257" t="s">
        <v>147</v>
      </c>
      <c r="AG205" s="257" t="s">
        <v>286</v>
      </c>
      <c r="AH205" s="256" t="s">
        <v>153</v>
      </c>
      <c r="AI205" s="256" t="s">
        <v>894</v>
      </c>
      <c r="AJ205" s="256" t="s">
        <v>894</v>
      </c>
      <c r="AK205" s="256" t="s">
        <v>894</v>
      </c>
      <c r="AL205" s="256" t="s">
        <v>1055</v>
      </c>
      <c r="AM205" s="256" t="s">
        <v>497</v>
      </c>
      <c r="AN205" s="256" t="s">
        <v>497</v>
      </c>
      <c r="AO205" s="258" t="s">
        <v>158</v>
      </c>
      <c r="AP205" s="259">
        <v>3</v>
      </c>
      <c r="AQ205" s="258" t="s">
        <v>149</v>
      </c>
      <c r="AR205" s="260">
        <v>3</v>
      </c>
      <c r="AS205" s="255" t="s">
        <v>149</v>
      </c>
      <c r="AT205" s="255">
        <v>3</v>
      </c>
      <c r="AU205" s="255">
        <v>3</v>
      </c>
      <c r="AV205" s="264" t="s">
        <v>281</v>
      </c>
    </row>
    <row r="206" spans="1:48" s="121" customFormat="1" ht="35.1" customHeight="1">
      <c r="A206" s="268" t="s">
        <v>1021</v>
      </c>
      <c r="B206" s="263" t="s">
        <v>1047</v>
      </c>
      <c r="C206" s="255">
        <f t="shared" si="3"/>
        <v>198</v>
      </c>
      <c r="D206" s="143" t="s">
        <v>105</v>
      </c>
      <c r="E206" s="143"/>
      <c r="F206" s="143" t="s">
        <v>1060</v>
      </c>
      <c r="G206" s="143" t="s">
        <v>1021</v>
      </c>
      <c r="H206" s="143" t="s">
        <v>1061</v>
      </c>
      <c r="I206" s="143" t="s">
        <v>1040</v>
      </c>
      <c r="J206" s="143" t="s">
        <v>107</v>
      </c>
      <c r="K206" s="143" t="s">
        <v>1062</v>
      </c>
      <c r="L206" s="143" t="s">
        <v>109</v>
      </c>
      <c r="M206" s="143" t="s">
        <v>110</v>
      </c>
      <c r="N206" s="143" t="s">
        <v>769</v>
      </c>
      <c r="O206" s="143" t="s">
        <v>726</v>
      </c>
      <c r="P206" s="143" t="s">
        <v>1051</v>
      </c>
      <c r="Q206" s="143" t="s">
        <v>1005</v>
      </c>
      <c r="R206" s="143" t="s">
        <v>1021</v>
      </c>
      <c r="S206" s="143"/>
      <c r="T206" s="143" t="s">
        <v>1053</v>
      </c>
      <c r="U206" s="143" t="s">
        <v>116</v>
      </c>
      <c r="V206" s="143" t="s">
        <v>117</v>
      </c>
      <c r="W206" s="143" t="s">
        <v>118</v>
      </c>
      <c r="X206" s="143" t="s">
        <v>1040</v>
      </c>
      <c r="Y206" s="143" t="s">
        <v>1059</v>
      </c>
      <c r="Z206" s="143" t="s">
        <v>120</v>
      </c>
      <c r="AA206" s="143" t="s">
        <v>111</v>
      </c>
      <c r="AB206" s="256" t="s">
        <v>121</v>
      </c>
      <c r="AC206" s="257">
        <v>43983</v>
      </c>
      <c r="AD206" s="256" t="s">
        <v>1063</v>
      </c>
      <c r="AE206" s="257" t="s">
        <v>118</v>
      </c>
      <c r="AF206" s="257" t="s">
        <v>111</v>
      </c>
      <c r="AG206" s="257"/>
      <c r="AH206" s="256" t="s">
        <v>493</v>
      </c>
      <c r="AI206" s="256" t="s">
        <v>894</v>
      </c>
      <c r="AJ206" s="256" t="s">
        <v>894</v>
      </c>
      <c r="AK206" s="256" t="s">
        <v>894</v>
      </c>
      <c r="AL206" s="256" t="s">
        <v>1055</v>
      </c>
      <c r="AM206" s="256" t="s">
        <v>497</v>
      </c>
      <c r="AN206" s="256" t="s">
        <v>497</v>
      </c>
      <c r="AO206" s="258" t="s">
        <v>498</v>
      </c>
      <c r="AP206" s="259">
        <v>4</v>
      </c>
      <c r="AQ206" s="258" t="s">
        <v>149</v>
      </c>
      <c r="AR206" s="260">
        <v>3</v>
      </c>
      <c r="AS206" s="255" t="s">
        <v>280</v>
      </c>
      <c r="AT206" s="255">
        <v>4</v>
      </c>
      <c r="AU206" s="255">
        <v>4</v>
      </c>
      <c r="AV206" s="264" t="s">
        <v>592</v>
      </c>
    </row>
    <row r="207" spans="1:48" s="121" customFormat="1" ht="35.1" customHeight="1">
      <c r="A207" s="268" t="s">
        <v>1064</v>
      </c>
      <c r="B207" s="263" t="s">
        <v>1065</v>
      </c>
      <c r="C207" s="255">
        <f t="shared" si="3"/>
        <v>199</v>
      </c>
      <c r="D207" s="143" t="s">
        <v>105</v>
      </c>
      <c r="E207" s="143"/>
      <c r="F207" s="143" t="s">
        <v>1066</v>
      </c>
      <c r="G207" s="143" t="s">
        <v>1064</v>
      </c>
      <c r="H207" s="143" t="s">
        <v>1066</v>
      </c>
      <c r="I207" s="143" t="e">
        <v>#N/A</v>
      </c>
      <c r="J207" s="143" t="s">
        <v>107</v>
      </c>
      <c r="K207" s="143" t="s">
        <v>1067</v>
      </c>
      <c r="L207" s="143" t="s">
        <v>379</v>
      </c>
      <c r="M207" s="143" t="s">
        <v>110</v>
      </c>
      <c r="N207" s="143" t="s">
        <v>641</v>
      </c>
      <c r="O207" s="143" t="s">
        <v>1068</v>
      </c>
      <c r="P207" s="143" t="s">
        <v>1064</v>
      </c>
      <c r="Q207" s="143" t="s">
        <v>1069</v>
      </c>
      <c r="R207" s="143" t="s">
        <v>1064</v>
      </c>
      <c r="S207" s="143"/>
      <c r="T207" s="143" t="s">
        <v>1070</v>
      </c>
      <c r="U207" s="143" t="s">
        <v>196</v>
      </c>
      <c r="V207" s="143" t="s">
        <v>117</v>
      </c>
      <c r="W207" s="143" t="s">
        <v>118</v>
      </c>
      <c r="X207" s="143" t="s">
        <v>173</v>
      </c>
      <c r="Y207" s="143" t="s">
        <v>1071</v>
      </c>
      <c r="Z207" s="143" t="s">
        <v>120</v>
      </c>
      <c r="AA207" s="143" t="s">
        <v>111</v>
      </c>
      <c r="AB207" s="256" t="s">
        <v>121</v>
      </c>
      <c r="AC207" s="257">
        <v>39083</v>
      </c>
      <c r="AD207" s="256" t="s">
        <v>122</v>
      </c>
      <c r="AE207" s="257" t="s">
        <v>146</v>
      </c>
      <c r="AF207" s="257" t="s">
        <v>147</v>
      </c>
      <c r="AG207" s="257" t="s">
        <v>339</v>
      </c>
      <c r="AH207" s="256" t="s">
        <v>123</v>
      </c>
      <c r="AI207" s="256" t="s">
        <v>111</v>
      </c>
      <c r="AJ207" s="256" t="s">
        <v>111</v>
      </c>
      <c r="AK207" s="256" t="s">
        <v>111</v>
      </c>
      <c r="AL207" s="256" t="s">
        <v>111</v>
      </c>
      <c r="AM207" s="256" t="s">
        <v>111</v>
      </c>
      <c r="AN207" s="256" t="s">
        <v>111</v>
      </c>
      <c r="AO207" s="258" t="s">
        <v>124</v>
      </c>
      <c r="AP207" s="259">
        <v>2</v>
      </c>
      <c r="AQ207" s="258" t="s">
        <v>125</v>
      </c>
      <c r="AR207" s="260">
        <v>2</v>
      </c>
      <c r="AS207" s="255" t="s">
        <v>280</v>
      </c>
      <c r="AT207" s="255">
        <v>4</v>
      </c>
      <c r="AU207" s="255">
        <v>3</v>
      </c>
      <c r="AV207" s="264" t="s">
        <v>281</v>
      </c>
    </row>
    <row r="208" spans="1:48" s="121" customFormat="1" ht="35.1" customHeight="1">
      <c r="A208" s="268" t="s">
        <v>1072</v>
      </c>
      <c r="B208" s="263" t="s">
        <v>1073</v>
      </c>
      <c r="C208" s="255">
        <f t="shared" si="3"/>
        <v>200</v>
      </c>
      <c r="D208" s="143" t="s">
        <v>105</v>
      </c>
      <c r="E208" s="143"/>
      <c r="F208" s="143" t="s">
        <v>1074</v>
      </c>
      <c r="G208" s="143" t="s">
        <v>1072</v>
      </c>
      <c r="H208" s="143" t="s">
        <v>1074</v>
      </c>
      <c r="I208" s="143" t="e">
        <v>#N/A</v>
      </c>
      <c r="J208" s="143" t="s">
        <v>107</v>
      </c>
      <c r="K208" s="143" t="s">
        <v>1075</v>
      </c>
      <c r="L208" s="143" t="s">
        <v>109</v>
      </c>
      <c r="M208" s="143" t="s">
        <v>110</v>
      </c>
      <c r="N208" s="143" t="s">
        <v>111</v>
      </c>
      <c r="O208" s="143" t="s">
        <v>1068</v>
      </c>
      <c r="P208" s="143" t="s">
        <v>1072</v>
      </c>
      <c r="Q208" s="143" t="s">
        <v>1069</v>
      </c>
      <c r="R208" s="143" t="s">
        <v>1076</v>
      </c>
      <c r="S208" s="143"/>
      <c r="T208" s="143" t="s">
        <v>1077</v>
      </c>
      <c r="U208" s="143" t="s">
        <v>196</v>
      </c>
      <c r="V208" s="143" t="s">
        <v>117</v>
      </c>
      <c r="W208" s="143" t="s">
        <v>118</v>
      </c>
      <c r="X208" s="143" t="s">
        <v>111</v>
      </c>
      <c r="Y208" s="143" t="s">
        <v>1078</v>
      </c>
      <c r="Z208" s="143" t="s">
        <v>120</v>
      </c>
      <c r="AA208" s="143" t="s">
        <v>111</v>
      </c>
      <c r="AB208" s="256" t="s">
        <v>152</v>
      </c>
      <c r="AC208" s="257">
        <v>41562</v>
      </c>
      <c r="AD208" s="256" t="s">
        <v>122</v>
      </c>
      <c r="AE208" s="257" t="s">
        <v>118</v>
      </c>
      <c r="AF208" s="257" t="s">
        <v>111</v>
      </c>
      <c r="AG208" s="257"/>
      <c r="AH208" s="256" t="s">
        <v>123</v>
      </c>
      <c r="AI208" s="256" t="s">
        <v>111</v>
      </c>
      <c r="AJ208" s="256" t="s">
        <v>111</v>
      </c>
      <c r="AK208" s="256" t="s">
        <v>111</v>
      </c>
      <c r="AL208" s="256" t="s">
        <v>111</v>
      </c>
      <c r="AM208" s="256" t="s">
        <v>111</v>
      </c>
      <c r="AN208" s="256" t="s">
        <v>111</v>
      </c>
      <c r="AO208" s="258" t="s">
        <v>124</v>
      </c>
      <c r="AP208" s="259">
        <v>2</v>
      </c>
      <c r="AQ208" s="258" t="s">
        <v>149</v>
      </c>
      <c r="AR208" s="260">
        <v>3</v>
      </c>
      <c r="AS208" s="255" t="s">
        <v>149</v>
      </c>
      <c r="AT208" s="255">
        <v>3</v>
      </c>
      <c r="AU208" s="255">
        <v>3</v>
      </c>
      <c r="AV208" s="264" t="s">
        <v>281</v>
      </c>
    </row>
    <row r="209" spans="1:48" s="121" customFormat="1" ht="35.1" customHeight="1">
      <c r="A209" s="268" t="s">
        <v>1072</v>
      </c>
      <c r="B209" s="263" t="s">
        <v>1073</v>
      </c>
      <c r="C209" s="255">
        <f t="shared" si="3"/>
        <v>201</v>
      </c>
      <c r="D209" s="143" t="s">
        <v>105</v>
      </c>
      <c r="E209" s="143"/>
      <c r="F209" s="143" t="s">
        <v>1079</v>
      </c>
      <c r="G209" s="143" t="s">
        <v>1072</v>
      </c>
      <c r="H209" s="143" t="s">
        <v>1079</v>
      </c>
      <c r="I209" s="143" t="e">
        <v>#N/A</v>
      </c>
      <c r="J209" s="143" t="s">
        <v>107</v>
      </c>
      <c r="K209" s="143" t="s">
        <v>1080</v>
      </c>
      <c r="L209" s="143" t="s">
        <v>109</v>
      </c>
      <c r="M209" s="143" t="s">
        <v>110</v>
      </c>
      <c r="N209" s="143" t="s">
        <v>641</v>
      </c>
      <c r="O209" s="143" t="s">
        <v>1068</v>
      </c>
      <c r="P209" s="143" t="s">
        <v>1072</v>
      </c>
      <c r="Q209" s="143" t="s">
        <v>1069</v>
      </c>
      <c r="R209" s="143" t="s">
        <v>1076</v>
      </c>
      <c r="S209" s="143"/>
      <c r="T209" s="143" t="s">
        <v>1081</v>
      </c>
      <c r="U209" s="143" t="s">
        <v>196</v>
      </c>
      <c r="V209" s="143" t="s">
        <v>117</v>
      </c>
      <c r="W209" s="143" t="s">
        <v>118</v>
      </c>
      <c r="X209" s="143" t="s">
        <v>111</v>
      </c>
      <c r="Y209" s="143" t="s">
        <v>1082</v>
      </c>
      <c r="Z209" s="143" t="s">
        <v>120</v>
      </c>
      <c r="AA209" s="143" t="s">
        <v>111</v>
      </c>
      <c r="AB209" s="256" t="s">
        <v>152</v>
      </c>
      <c r="AC209" s="257">
        <v>43159</v>
      </c>
      <c r="AD209" s="256" t="s">
        <v>122</v>
      </c>
      <c r="AE209" s="257" t="s">
        <v>118</v>
      </c>
      <c r="AF209" s="257" t="s">
        <v>111</v>
      </c>
      <c r="AG209" s="257"/>
      <c r="AH209" s="256" t="s">
        <v>123</v>
      </c>
      <c r="AI209" s="256" t="s">
        <v>111</v>
      </c>
      <c r="AJ209" s="256" t="s">
        <v>111</v>
      </c>
      <c r="AK209" s="256" t="s">
        <v>111</v>
      </c>
      <c r="AL209" s="256" t="s">
        <v>111</v>
      </c>
      <c r="AM209" s="256" t="s">
        <v>111</v>
      </c>
      <c r="AN209" s="256" t="s">
        <v>111</v>
      </c>
      <c r="AO209" s="258" t="s">
        <v>124</v>
      </c>
      <c r="AP209" s="259">
        <v>2</v>
      </c>
      <c r="AQ209" s="258" t="s">
        <v>149</v>
      </c>
      <c r="AR209" s="260">
        <v>3</v>
      </c>
      <c r="AS209" s="255" t="s">
        <v>149</v>
      </c>
      <c r="AT209" s="255">
        <v>3</v>
      </c>
      <c r="AU209" s="255">
        <v>3</v>
      </c>
      <c r="AV209" s="264" t="s">
        <v>281</v>
      </c>
    </row>
    <row r="210" spans="1:48" s="121" customFormat="1" ht="35.1" customHeight="1">
      <c r="A210" s="268" t="s">
        <v>1083</v>
      </c>
      <c r="B210" s="263" t="s">
        <v>1084</v>
      </c>
      <c r="C210" s="255">
        <f t="shared" si="3"/>
        <v>202</v>
      </c>
      <c r="D210" s="143" t="s">
        <v>105</v>
      </c>
      <c r="E210" s="143"/>
      <c r="F210" s="143" t="s">
        <v>1085</v>
      </c>
      <c r="G210" s="143" t="s">
        <v>1083</v>
      </c>
      <c r="H210" s="143" t="s">
        <v>1085</v>
      </c>
      <c r="I210" s="143" t="e">
        <v>#N/A</v>
      </c>
      <c r="J210" s="143" t="s">
        <v>107</v>
      </c>
      <c r="K210" s="143" t="s">
        <v>1086</v>
      </c>
      <c r="L210" s="143" t="s">
        <v>194</v>
      </c>
      <c r="M210" s="143" t="s">
        <v>110</v>
      </c>
      <c r="N210" s="143" t="s">
        <v>641</v>
      </c>
      <c r="O210" s="143" t="s">
        <v>1068</v>
      </c>
      <c r="P210" s="143" t="s">
        <v>1083</v>
      </c>
      <c r="Q210" s="143" t="s">
        <v>1087</v>
      </c>
      <c r="R210" s="143" t="s">
        <v>1083</v>
      </c>
      <c r="S210" s="143" t="s">
        <v>730</v>
      </c>
      <c r="T210" s="143" t="s">
        <v>1088</v>
      </c>
      <c r="U210" s="143" t="s">
        <v>196</v>
      </c>
      <c r="V210" s="143" t="s">
        <v>117</v>
      </c>
      <c r="W210" s="143" t="s">
        <v>118</v>
      </c>
      <c r="X210" s="143" t="s">
        <v>111</v>
      </c>
      <c r="Y210" s="143" t="s">
        <v>730</v>
      </c>
      <c r="Z210" s="143" t="s">
        <v>120</v>
      </c>
      <c r="AA210" s="143" t="s">
        <v>111</v>
      </c>
      <c r="AB210" s="256" t="s">
        <v>152</v>
      </c>
      <c r="AC210" s="257">
        <v>43123</v>
      </c>
      <c r="AD210" s="256" t="s">
        <v>122</v>
      </c>
      <c r="AE210" s="257" t="s">
        <v>118</v>
      </c>
      <c r="AF210" s="257" t="s">
        <v>111</v>
      </c>
      <c r="AG210" s="257"/>
      <c r="AH210" s="256" t="s">
        <v>123</v>
      </c>
      <c r="AI210" s="256" t="s">
        <v>111</v>
      </c>
      <c r="AJ210" s="256" t="s">
        <v>111</v>
      </c>
      <c r="AK210" s="256" t="s">
        <v>111</v>
      </c>
      <c r="AL210" s="256" t="s">
        <v>111</v>
      </c>
      <c r="AM210" s="256" t="s">
        <v>111</v>
      </c>
      <c r="AN210" s="256" t="s">
        <v>111</v>
      </c>
      <c r="AO210" s="258" t="s">
        <v>124</v>
      </c>
      <c r="AP210" s="259">
        <v>2</v>
      </c>
      <c r="AQ210" s="258" t="s">
        <v>149</v>
      </c>
      <c r="AR210" s="260">
        <v>3</v>
      </c>
      <c r="AS210" s="255" t="s">
        <v>149</v>
      </c>
      <c r="AT210" s="255">
        <v>3</v>
      </c>
      <c r="AU210" s="255">
        <v>3</v>
      </c>
      <c r="AV210" s="264" t="s">
        <v>281</v>
      </c>
    </row>
    <row r="211" spans="1:48" s="121" customFormat="1" ht="35.1" customHeight="1">
      <c r="A211" s="268" t="s">
        <v>1083</v>
      </c>
      <c r="B211" s="263" t="s">
        <v>1084</v>
      </c>
      <c r="C211" s="255">
        <f t="shared" si="3"/>
        <v>203</v>
      </c>
      <c r="D211" s="143" t="s">
        <v>105</v>
      </c>
      <c r="E211" s="143"/>
      <c r="F211" s="143" t="s">
        <v>1089</v>
      </c>
      <c r="G211" s="143" t="s">
        <v>1083</v>
      </c>
      <c r="H211" s="143" t="s">
        <v>1089</v>
      </c>
      <c r="I211" s="143" t="e">
        <v>#N/A</v>
      </c>
      <c r="J211" s="143" t="s">
        <v>107</v>
      </c>
      <c r="K211" s="143" t="s">
        <v>1090</v>
      </c>
      <c r="L211" s="143" t="s">
        <v>194</v>
      </c>
      <c r="M211" s="143" t="s">
        <v>110</v>
      </c>
      <c r="N211" s="143" t="s">
        <v>641</v>
      </c>
      <c r="O211" s="143" t="s">
        <v>1068</v>
      </c>
      <c r="P211" s="143" t="s">
        <v>1083</v>
      </c>
      <c r="Q211" s="143" t="s">
        <v>1087</v>
      </c>
      <c r="R211" s="143" t="s">
        <v>1083</v>
      </c>
      <c r="S211" s="143" t="s">
        <v>1091</v>
      </c>
      <c r="T211" s="143" t="s">
        <v>1092</v>
      </c>
      <c r="U211" s="143" t="s">
        <v>196</v>
      </c>
      <c r="V211" s="143" t="s">
        <v>117</v>
      </c>
      <c r="W211" s="143" t="s">
        <v>118</v>
      </c>
      <c r="X211" s="143" t="s">
        <v>111</v>
      </c>
      <c r="Y211" s="143" t="s">
        <v>1091</v>
      </c>
      <c r="Z211" s="143" t="s">
        <v>120</v>
      </c>
      <c r="AA211" s="143" t="s">
        <v>111</v>
      </c>
      <c r="AB211" s="256" t="s">
        <v>152</v>
      </c>
      <c r="AC211" s="257">
        <v>43123</v>
      </c>
      <c r="AD211" s="256" t="s">
        <v>122</v>
      </c>
      <c r="AE211" s="257" t="s">
        <v>118</v>
      </c>
      <c r="AF211" s="257" t="s">
        <v>111</v>
      </c>
      <c r="AG211" s="257"/>
      <c r="AH211" s="256" t="s">
        <v>123</v>
      </c>
      <c r="AI211" s="256" t="s">
        <v>111</v>
      </c>
      <c r="AJ211" s="256" t="s">
        <v>111</v>
      </c>
      <c r="AK211" s="256" t="s">
        <v>111</v>
      </c>
      <c r="AL211" s="256" t="s">
        <v>111</v>
      </c>
      <c r="AM211" s="256" t="s">
        <v>111</v>
      </c>
      <c r="AN211" s="256" t="s">
        <v>111</v>
      </c>
      <c r="AO211" s="258" t="s">
        <v>124</v>
      </c>
      <c r="AP211" s="259">
        <v>2</v>
      </c>
      <c r="AQ211" s="258" t="s">
        <v>149</v>
      </c>
      <c r="AR211" s="260">
        <v>3</v>
      </c>
      <c r="AS211" s="255" t="s">
        <v>149</v>
      </c>
      <c r="AT211" s="255">
        <v>3</v>
      </c>
      <c r="AU211" s="255">
        <v>3</v>
      </c>
      <c r="AV211" s="264" t="s">
        <v>281</v>
      </c>
    </row>
    <row r="212" spans="1:48" s="121" customFormat="1" ht="35.1" customHeight="1">
      <c r="A212" s="268" t="s">
        <v>1083</v>
      </c>
      <c r="B212" s="263" t="s">
        <v>1084</v>
      </c>
      <c r="C212" s="255">
        <f t="shared" si="3"/>
        <v>204</v>
      </c>
      <c r="D212" s="143" t="s">
        <v>105</v>
      </c>
      <c r="E212" s="143"/>
      <c r="F212" s="143" t="s">
        <v>1093</v>
      </c>
      <c r="G212" s="143" t="s">
        <v>1083</v>
      </c>
      <c r="H212" s="143" t="s">
        <v>1093</v>
      </c>
      <c r="I212" s="143" t="e">
        <v>#N/A</v>
      </c>
      <c r="J212" s="143" t="s">
        <v>107</v>
      </c>
      <c r="K212" s="143" t="s">
        <v>1094</v>
      </c>
      <c r="L212" s="143" t="s">
        <v>194</v>
      </c>
      <c r="M212" s="143" t="s">
        <v>110</v>
      </c>
      <c r="N212" s="143" t="s">
        <v>641</v>
      </c>
      <c r="O212" s="143" t="s">
        <v>1068</v>
      </c>
      <c r="P212" s="143" t="s">
        <v>1083</v>
      </c>
      <c r="Q212" s="143" t="s">
        <v>1087</v>
      </c>
      <c r="R212" s="143" t="s">
        <v>1083</v>
      </c>
      <c r="S212" s="143" t="s">
        <v>1091</v>
      </c>
      <c r="T212" s="143" t="s">
        <v>1092</v>
      </c>
      <c r="U212" s="143" t="s">
        <v>196</v>
      </c>
      <c r="V212" s="143" t="s">
        <v>117</v>
      </c>
      <c r="W212" s="143" t="s">
        <v>118</v>
      </c>
      <c r="X212" s="143" t="s">
        <v>111</v>
      </c>
      <c r="Y212" s="143" t="s">
        <v>1091</v>
      </c>
      <c r="Z212" s="143" t="s">
        <v>120</v>
      </c>
      <c r="AA212" s="143" t="s">
        <v>111</v>
      </c>
      <c r="AB212" s="256" t="s">
        <v>152</v>
      </c>
      <c r="AC212" s="257" t="s">
        <v>1095</v>
      </c>
      <c r="AD212" s="256" t="s">
        <v>122</v>
      </c>
      <c r="AE212" s="257" t="s">
        <v>118</v>
      </c>
      <c r="AF212" s="257" t="s">
        <v>111</v>
      </c>
      <c r="AG212" s="257"/>
      <c r="AH212" s="256" t="s">
        <v>123</v>
      </c>
      <c r="AI212" s="256" t="s">
        <v>111</v>
      </c>
      <c r="AJ212" s="256" t="s">
        <v>111</v>
      </c>
      <c r="AK212" s="256" t="s">
        <v>111</v>
      </c>
      <c r="AL212" s="256" t="s">
        <v>111</v>
      </c>
      <c r="AM212" s="256" t="s">
        <v>111</v>
      </c>
      <c r="AN212" s="256" t="s">
        <v>111</v>
      </c>
      <c r="AO212" s="258" t="s">
        <v>124</v>
      </c>
      <c r="AP212" s="259">
        <v>2</v>
      </c>
      <c r="AQ212" s="258" t="s">
        <v>149</v>
      </c>
      <c r="AR212" s="260">
        <v>3</v>
      </c>
      <c r="AS212" s="255" t="s">
        <v>149</v>
      </c>
      <c r="AT212" s="255">
        <v>3</v>
      </c>
      <c r="AU212" s="255">
        <v>3</v>
      </c>
      <c r="AV212" s="264" t="s">
        <v>281</v>
      </c>
    </row>
    <row r="213" spans="1:48" s="121" customFormat="1" ht="35.1" customHeight="1">
      <c r="A213" s="268" t="s">
        <v>1083</v>
      </c>
      <c r="B213" s="263" t="s">
        <v>1084</v>
      </c>
      <c r="C213" s="255">
        <f t="shared" si="3"/>
        <v>205</v>
      </c>
      <c r="D213" s="143" t="s">
        <v>105</v>
      </c>
      <c r="E213" s="143"/>
      <c r="F213" s="143" t="s">
        <v>1096</v>
      </c>
      <c r="G213" s="143" t="s">
        <v>1083</v>
      </c>
      <c r="H213" s="143" t="s">
        <v>1096</v>
      </c>
      <c r="I213" s="143" t="e">
        <v>#N/A</v>
      </c>
      <c r="J213" s="143" t="s">
        <v>107</v>
      </c>
      <c r="K213" s="143" t="s">
        <v>1097</v>
      </c>
      <c r="L213" s="143" t="s">
        <v>194</v>
      </c>
      <c r="M213" s="143" t="s">
        <v>110</v>
      </c>
      <c r="N213" s="143" t="s">
        <v>641</v>
      </c>
      <c r="O213" s="143" t="s">
        <v>1068</v>
      </c>
      <c r="P213" s="143" t="s">
        <v>1083</v>
      </c>
      <c r="Q213" s="143" t="s">
        <v>1087</v>
      </c>
      <c r="R213" s="143" t="s">
        <v>1083</v>
      </c>
      <c r="S213" s="143" t="s">
        <v>1091</v>
      </c>
      <c r="T213" s="143" t="s">
        <v>1092</v>
      </c>
      <c r="U213" s="143" t="s">
        <v>196</v>
      </c>
      <c r="V213" s="143" t="s">
        <v>117</v>
      </c>
      <c r="W213" s="143" t="s">
        <v>118</v>
      </c>
      <c r="X213" s="143" t="s">
        <v>111</v>
      </c>
      <c r="Y213" s="143" t="s">
        <v>1091</v>
      </c>
      <c r="Z213" s="143" t="s">
        <v>120</v>
      </c>
      <c r="AA213" s="143" t="s">
        <v>111</v>
      </c>
      <c r="AB213" s="256" t="s">
        <v>152</v>
      </c>
      <c r="AC213" s="257" t="s">
        <v>1095</v>
      </c>
      <c r="AD213" s="256" t="s">
        <v>122</v>
      </c>
      <c r="AE213" s="257" t="s">
        <v>118</v>
      </c>
      <c r="AF213" s="257" t="s">
        <v>111</v>
      </c>
      <c r="AG213" s="257"/>
      <c r="AH213" s="256" t="s">
        <v>123</v>
      </c>
      <c r="AI213" s="256" t="s">
        <v>111</v>
      </c>
      <c r="AJ213" s="256" t="s">
        <v>111</v>
      </c>
      <c r="AK213" s="256" t="s">
        <v>111</v>
      </c>
      <c r="AL213" s="256" t="s">
        <v>111</v>
      </c>
      <c r="AM213" s="256" t="s">
        <v>111</v>
      </c>
      <c r="AN213" s="256" t="s">
        <v>111</v>
      </c>
      <c r="AO213" s="258" t="s">
        <v>124</v>
      </c>
      <c r="AP213" s="259">
        <v>2</v>
      </c>
      <c r="AQ213" s="258" t="s">
        <v>149</v>
      </c>
      <c r="AR213" s="260">
        <v>3</v>
      </c>
      <c r="AS213" s="255" t="s">
        <v>149</v>
      </c>
      <c r="AT213" s="255">
        <v>3</v>
      </c>
      <c r="AU213" s="255">
        <v>3</v>
      </c>
      <c r="AV213" s="264" t="s">
        <v>281</v>
      </c>
    </row>
    <row r="214" spans="1:48" s="121" customFormat="1" ht="35.1" customHeight="1">
      <c r="A214" s="268" t="s">
        <v>1098</v>
      </c>
      <c r="B214" s="263" t="s">
        <v>1099</v>
      </c>
      <c r="C214" s="255">
        <f t="shared" si="3"/>
        <v>206</v>
      </c>
      <c r="D214" s="143" t="s">
        <v>105</v>
      </c>
      <c r="E214" s="143"/>
      <c r="F214" s="143" t="s">
        <v>1100</v>
      </c>
      <c r="G214" s="143" t="s">
        <v>1098</v>
      </c>
      <c r="H214" s="143" t="s">
        <v>1100</v>
      </c>
      <c r="I214" s="143" t="e">
        <v>#N/A</v>
      </c>
      <c r="J214" s="143" t="s">
        <v>107</v>
      </c>
      <c r="K214" s="143" t="s">
        <v>1101</v>
      </c>
      <c r="L214" s="143" t="s">
        <v>379</v>
      </c>
      <c r="M214" s="143" t="s">
        <v>110</v>
      </c>
      <c r="N214" s="143" t="s">
        <v>641</v>
      </c>
      <c r="O214" s="143" t="s">
        <v>1068</v>
      </c>
      <c r="P214" s="143" t="s">
        <v>1098</v>
      </c>
      <c r="Q214" s="143" t="s">
        <v>1087</v>
      </c>
      <c r="R214" s="143" t="s">
        <v>763</v>
      </c>
      <c r="S214" s="143" t="s">
        <v>1102</v>
      </c>
      <c r="T214" s="143" t="s">
        <v>1103</v>
      </c>
      <c r="U214" s="143" t="s">
        <v>645</v>
      </c>
      <c r="V214" s="143" t="s">
        <v>117</v>
      </c>
      <c r="W214" s="143" t="s">
        <v>118</v>
      </c>
      <c r="X214" s="143" t="s">
        <v>111</v>
      </c>
      <c r="Y214" s="143" t="s">
        <v>1104</v>
      </c>
      <c r="Z214" s="143" t="s">
        <v>120</v>
      </c>
      <c r="AA214" s="143" t="s">
        <v>111</v>
      </c>
      <c r="AB214" s="256" t="s">
        <v>121</v>
      </c>
      <c r="AC214" s="257">
        <v>40179</v>
      </c>
      <c r="AD214" s="256" t="s">
        <v>122</v>
      </c>
      <c r="AE214" s="257" t="s">
        <v>146</v>
      </c>
      <c r="AF214" s="257" t="s">
        <v>147</v>
      </c>
      <c r="AG214" s="257" t="s">
        <v>339</v>
      </c>
      <c r="AH214" s="256" t="s">
        <v>123</v>
      </c>
      <c r="AI214" s="256" t="s">
        <v>111</v>
      </c>
      <c r="AJ214" s="256" t="s">
        <v>111</v>
      </c>
      <c r="AK214" s="256" t="s">
        <v>111</v>
      </c>
      <c r="AL214" s="256" t="s">
        <v>111</v>
      </c>
      <c r="AM214" s="256" t="s">
        <v>111</v>
      </c>
      <c r="AN214" s="256" t="s">
        <v>111</v>
      </c>
      <c r="AO214" s="258" t="s">
        <v>124</v>
      </c>
      <c r="AP214" s="259">
        <v>2</v>
      </c>
      <c r="AQ214" s="258" t="s">
        <v>280</v>
      </c>
      <c r="AR214" s="260">
        <v>4</v>
      </c>
      <c r="AS214" s="255" t="s">
        <v>280</v>
      </c>
      <c r="AT214" s="255">
        <v>4</v>
      </c>
      <c r="AU214" s="255">
        <v>3</v>
      </c>
      <c r="AV214" s="264" t="s">
        <v>281</v>
      </c>
    </row>
    <row r="215" spans="1:48" s="121" customFormat="1" ht="35.1" customHeight="1">
      <c r="A215" s="268" t="s">
        <v>1105</v>
      </c>
      <c r="B215" s="263" t="s">
        <v>1106</v>
      </c>
      <c r="C215" s="255">
        <f t="shared" si="3"/>
        <v>207</v>
      </c>
      <c r="D215" s="143" t="s">
        <v>105</v>
      </c>
      <c r="E215" s="143" t="s">
        <v>807</v>
      </c>
      <c r="F215" s="143"/>
      <c r="G215" s="143" t="s">
        <v>1107</v>
      </c>
      <c r="H215" s="143" t="s">
        <v>807</v>
      </c>
      <c r="I215" s="143" t="s">
        <v>1108</v>
      </c>
      <c r="J215" s="143" t="s">
        <v>130</v>
      </c>
      <c r="K215" s="143" t="s">
        <v>1109</v>
      </c>
      <c r="L215" s="143" t="s">
        <v>1110</v>
      </c>
      <c r="M215" s="143" t="s">
        <v>110</v>
      </c>
      <c r="N215" s="143" t="s">
        <v>769</v>
      </c>
      <c r="O215" s="143" t="s">
        <v>1111</v>
      </c>
      <c r="P215" s="143" t="s">
        <v>1105</v>
      </c>
      <c r="Q215" s="143" t="s">
        <v>1112</v>
      </c>
      <c r="R215" s="143" t="s">
        <v>1113</v>
      </c>
      <c r="S215" s="143" t="s">
        <v>730</v>
      </c>
      <c r="T215" s="143" t="s">
        <v>1114</v>
      </c>
      <c r="U215" s="143" t="s">
        <v>116</v>
      </c>
      <c r="V215" s="143" t="s">
        <v>117</v>
      </c>
      <c r="W215" s="143" t="s">
        <v>118</v>
      </c>
      <c r="X215" s="143" t="s">
        <v>1115</v>
      </c>
      <c r="Y215" s="143" t="s">
        <v>1116</v>
      </c>
      <c r="Z215" s="143" t="s">
        <v>120</v>
      </c>
      <c r="AA215" s="143" t="s">
        <v>111</v>
      </c>
      <c r="AB215" s="256" t="s">
        <v>152</v>
      </c>
      <c r="AC215" s="257" t="s">
        <v>601</v>
      </c>
      <c r="AD215" s="256">
        <v>44679</v>
      </c>
      <c r="AE215" s="257" t="s">
        <v>118</v>
      </c>
      <c r="AF215" s="257" t="s">
        <v>111</v>
      </c>
      <c r="AG215" s="257" t="s">
        <v>173</v>
      </c>
      <c r="AH215" s="256" t="s">
        <v>123</v>
      </c>
      <c r="AI215" s="256" t="s">
        <v>111</v>
      </c>
      <c r="AJ215" s="256" t="s">
        <v>111</v>
      </c>
      <c r="AK215" s="256" t="s">
        <v>111</v>
      </c>
      <c r="AL215" s="256" t="s">
        <v>111</v>
      </c>
      <c r="AM215" s="256" t="s">
        <v>111</v>
      </c>
      <c r="AN215" s="256" t="s">
        <v>111</v>
      </c>
      <c r="AO215" s="258" t="s">
        <v>124</v>
      </c>
      <c r="AP215" s="259">
        <v>2</v>
      </c>
      <c r="AQ215" s="258" t="s">
        <v>125</v>
      </c>
      <c r="AR215" s="260">
        <v>2</v>
      </c>
      <c r="AS215" s="255" t="s">
        <v>125</v>
      </c>
      <c r="AT215" s="255">
        <v>2</v>
      </c>
      <c r="AU215" s="255">
        <v>2</v>
      </c>
      <c r="AV215" s="264" t="s">
        <v>126</v>
      </c>
    </row>
    <row r="216" spans="1:48" s="121" customFormat="1" ht="35.1" customHeight="1">
      <c r="A216" s="268" t="s">
        <v>1113</v>
      </c>
      <c r="B216" s="263" t="s">
        <v>1117</v>
      </c>
      <c r="C216" s="255">
        <f t="shared" si="3"/>
        <v>208</v>
      </c>
      <c r="D216" s="143" t="s">
        <v>105</v>
      </c>
      <c r="E216" s="143"/>
      <c r="F216" s="143" t="s">
        <v>1118</v>
      </c>
      <c r="G216" s="143" t="s">
        <v>1113</v>
      </c>
      <c r="H216" s="143" t="s">
        <v>1118</v>
      </c>
      <c r="I216" s="143" t="e">
        <v>#N/A</v>
      </c>
      <c r="J216" s="143" t="s">
        <v>130</v>
      </c>
      <c r="K216" s="143" t="s">
        <v>1119</v>
      </c>
      <c r="L216" s="143" t="s">
        <v>1110</v>
      </c>
      <c r="M216" s="143" t="s">
        <v>110</v>
      </c>
      <c r="N216" s="143" t="s">
        <v>641</v>
      </c>
      <c r="O216" s="143" t="s">
        <v>1111</v>
      </c>
      <c r="P216" s="143" t="s">
        <v>1113</v>
      </c>
      <c r="Q216" s="143" t="s">
        <v>1112</v>
      </c>
      <c r="R216" s="143" t="s">
        <v>1113</v>
      </c>
      <c r="S216" s="143" t="s">
        <v>353</v>
      </c>
      <c r="T216" s="143" t="s">
        <v>1114</v>
      </c>
      <c r="U216" s="143" t="s">
        <v>116</v>
      </c>
      <c r="V216" s="143" t="s">
        <v>117</v>
      </c>
      <c r="W216" s="143" t="s">
        <v>118</v>
      </c>
      <c r="X216" s="143" t="s">
        <v>1115</v>
      </c>
      <c r="Y216" s="143" t="s">
        <v>1120</v>
      </c>
      <c r="Z216" s="143" t="s">
        <v>120</v>
      </c>
      <c r="AA216" s="143" t="s">
        <v>111</v>
      </c>
      <c r="AB216" s="256" t="s">
        <v>152</v>
      </c>
      <c r="AC216" s="257">
        <v>39566</v>
      </c>
      <c r="AD216" s="256">
        <v>44914</v>
      </c>
      <c r="AE216" s="257" t="s">
        <v>118</v>
      </c>
      <c r="AF216" s="257" t="s">
        <v>111</v>
      </c>
      <c r="AG216" s="257" t="s">
        <v>173</v>
      </c>
      <c r="AH216" s="256" t="s">
        <v>123</v>
      </c>
      <c r="AI216" s="256" t="s">
        <v>111</v>
      </c>
      <c r="AJ216" s="256" t="s">
        <v>111</v>
      </c>
      <c r="AK216" s="256" t="s">
        <v>111</v>
      </c>
      <c r="AL216" s="256" t="s">
        <v>111</v>
      </c>
      <c r="AM216" s="256" t="s">
        <v>111</v>
      </c>
      <c r="AN216" s="256" t="s">
        <v>111</v>
      </c>
      <c r="AO216" s="258" t="s">
        <v>124</v>
      </c>
      <c r="AP216" s="259">
        <v>2</v>
      </c>
      <c r="AQ216" s="258" t="s">
        <v>137</v>
      </c>
      <c r="AR216" s="260">
        <v>1</v>
      </c>
      <c r="AS216" s="255" t="s">
        <v>137</v>
      </c>
      <c r="AT216" s="255">
        <v>1</v>
      </c>
      <c r="AU216" s="255">
        <v>1</v>
      </c>
      <c r="AV216" s="264" t="s">
        <v>138</v>
      </c>
    </row>
    <row r="217" spans="1:48" s="121" customFormat="1" ht="35.1" customHeight="1">
      <c r="A217" s="268" t="s">
        <v>1113</v>
      </c>
      <c r="B217" s="263" t="s">
        <v>1117</v>
      </c>
      <c r="C217" s="255">
        <f t="shared" si="3"/>
        <v>209</v>
      </c>
      <c r="D217" s="143" t="s">
        <v>105</v>
      </c>
      <c r="E217" s="143"/>
      <c r="F217" s="143" t="s">
        <v>1121</v>
      </c>
      <c r="G217" s="143" t="s">
        <v>1113</v>
      </c>
      <c r="H217" s="143" t="s">
        <v>1121</v>
      </c>
      <c r="I217" s="143" t="e">
        <v>#N/A</v>
      </c>
      <c r="J217" s="143" t="s">
        <v>130</v>
      </c>
      <c r="K217" s="143" t="s">
        <v>1122</v>
      </c>
      <c r="L217" s="143" t="s">
        <v>194</v>
      </c>
      <c r="M217" s="143" t="s">
        <v>110</v>
      </c>
      <c r="N217" s="143" t="s">
        <v>641</v>
      </c>
      <c r="O217" s="143" t="s">
        <v>1111</v>
      </c>
      <c r="P217" s="143" t="s">
        <v>1113</v>
      </c>
      <c r="Q217" s="143" t="s">
        <v>1112</v>
      </c>
      <c r="R217" s="143" t="s">
        <v>1113</v>
      </c>
      <c r="S217" s="143" t="s">
        <v>353</v>
      </c>
      <c r="T217" s="143" t="s">
        <v>1114</v>
      </c>
      <c r="U217" s="143" t="s">
        <v>116</v>
      </c>
      <c r="V217" s="143" t="s">
        <v>117</v>
      </c>
      <c r="W217" s="143" t="s">
        <v>118</v>
      </c>
      <c r="X217" s="143" t="s">
        <v>1115</v>
      </c>
      <c r="Y217" s="143" t="s">
        <v>1120</v>
      </c>
      <c r="Z217" s="143" t="s">
        <v>120</v>
      </c>
      <c r="AA217" s="143" t="s">
        <v>111</v>
      </c>
      <c r="AB217" s="256" t="s">
        <v>152</v>
      </c>
      <c r="AC217" s="257">
        <v>39479</v>
      </c>
      <c r="AD217" s="256">
        <v>44883</v>
      </c>
      <c r="AE217" s="257" t="s">
        <v>118</v>
      </c>
      <c r="AF217" s="257" t="s">
        <v>111</v>
      </c>
      <c r="AG217" s="257" t="s">
        <v>173</v>
      </c>
      <c r="AH217" s="256" t="s">
        <v>123</v>
      </c>
      <c r="AI217" s="256" t="s">
        <v>111</v>
      </c>
      <c r="AJ217" s="256" t="s">
        <v>111</v>
      </c>
      <c r="AK217" s="256" t="s">
        <v>111</v>
      </c>
      <c r="AL217" s="256" t="s">
        <v>111</v>
      </c>
      <c r="AM217" s="256" t="s">
        <v>111</v>
      </c>
      <c r="AN217" s="256" t="s">
        <v>111</v>
      </c>
      <c r="AO217" s="258" t="s">
        <v>124</v>
      </c>
      <c r="AP217" s="259">
        <v>2</v>
      </c>
      <c r="AQ217" s="258" t="s">
        <v>137</v>
      </c>
      <c r="AR217" s="260">
        <v>1</v>
      </c>
      <c r="AS217" s="255" t="s">
        <v>137</v>
      </c>
      <c r="AT217" s="255">
        <v>1</v>
      </c>
      <c r="AU217" s="255">
        <v>1</v>
      </c>
      <c r="AV217" s="264" t="s">
        <v>138</v>
      </c>
    </row>
    <row r="218" spans="1:48" s="121" customFormat="1" ht="35.1" customHeight="1">
      <c r="A218" s="268" t="s">
        <v>763</v>
      </c>
      <c r="B218" s="263" t="s">
        <v>1123</v>
      </c>
      <c r="C218" s="255">
        <f t="shared" si="3"/>
        <v>210</v>
      </c>
      <c r="D218" s="143" t="s">
        <v>105</v>
      </c>
      <c r="E218" s="143"/>
      <c r="F218" s="143" t="s">
        <v>1124</v>
      </c>
      <c r="G218" s="143" t="s">
        <v>763</v>
      </c>
      <c r="H218" s="143" t="s">
        <v>1124</v>
      </c>
      <c r="I218" s="143" t="e">
        <v>#N/A</v>
      </c>
      <c r="J218" s="143" t="s">
        <v>107</v>
      </c>
      <c r="K218" s="143" t="s">
        <v>1125</v>
      </c>
      <c r="L218" s="143" t="s">
        <v>571</v>
      </c>
      <c r="M218" s="143" t="s">
        <v>110</v>
      </c>
      <c r="N218" s="143" t="s">
        <v>111</v>
      </c>
      <c r="O218" s="143" t="s">
        <v>1126</v>
      </c>
      <c r="P218" s="143" t="s">
        <v>763</v>
      </c>
      <c r="Q218" s="143" t="s">
        <v>1127</v>
      </c>
      <c r="R218" s="143" t="s">
        <v>644</v>
      </c>
      <c r="S218" s="143" t="s">
        <v>111</v>
      </c>
      <c r="T218" s="143" t="s">
        <v>1128</v>
      </c>
      <c r="U218" s="143" t="s">
        <v>1129</v>
      </c>
      <c r="V218" s="143" t="s">
        <v>117</v>
      </c>
      <c r="W218" s="143" t="s">
        <v>118</v>
      </c>
      <c r="X218" s="143" t="s">
        <v>111</v>
      </c>
      <c r="Y218" s="143" t="s">
        <v>1130</v>
      </c>
      <c r="Z218" s="143" t="s">
        <v>120</v>
      </c>
      <c r="AA218" s="143" t="s">
        <v>111</v>
      </c>
      <c r="AB218" s="256" t="s">
        <v>152</v>
      </c>
      <c r="AC218" s="257" t="s">
        <v>601</v>
      </c>
      <c r="AD218" s="256" t="s">
        <v>122</v>
      </c>
      <c r="AE218" s="257" t="s">
        <v>118</v>
      </c>
      <c r="AF218" s="257" t="s">
        <v>111</v>
      </c>
      <c r="AG218" s="257"/>
      <c r="AH218" s="256" t="s">
        <v>123</v>
      </c>
      <c r="AI218" s="256" t="s">
        <v>111</v>
      </c>
      <c r="AJ218" s="256" t="s">
        <v>111</v>
      </c>
      <c r="AK218" s="256" t="s">
        <v>111</v>
      </c>
      <c r="AL218" s="256" t="s">
        <v>111</v>
      </c>
      <c r="AM218" s="256" t="s">
        <v>111</v>
      </c>
      <c r="AN218" s="256" t="s">
        <v>111</v>
      </c>
      <c r="AO218" s="258" t="s">
        <v>1131</v>
      </c>
      <c r="AP218" s="259">
        <v>0</v>
      </c>
      <c r="AQ218" s="258" t="s">
        <v>125</v>
      </c>
      <c r="AR218" s="260">
        <v>2</v>
      </c>
      <c r="AS218" s="255" t="s">
        <v>137</v>
      </c>
      <c r="AT218" s="255">
        <v>1</v>
      </c>
      <c r="AU218" s="255">
        <v>1</v>
      </c>
      <c r="AV218" s="264" t="s">
        <v>138</v>
      </c>
    </row>
    <row r="219" spans="1:48" s="121" customFormat="1" ht="35.1" customHeight="1">
      <c r="A219" s="268" t="s">
        <v>763</v>
      </c>
      <c r="B219" s="263" t="s">
        <v>1123</v>
      </c>
      <c r="C219" s="255">
        <f t="shared" si="3"/>
        <v>211</v>
      </c>
      <c r="D219" s="143" t="s">
        <v>105</v>
      </c>
      <c r="E219" s="143"/>
      <c r="F219" s="143" t="s">
        <v>1132</v>
      </c>
      <c r="G219" s="143" t="s">
        <v>763</v>
      </c>
      <c r="H219" s="143" t="s">
        <v>1132</v>
      </c>
      <c r="I219" s="143" t="e">
        <v>#N/A</v>
      </c>
      <c r="J219" s="143" t="s">
        <v>107</v>
      </c>
      <c r="K219" s="143" t="s">
        <v>1133</v>
      </c>
      <c r="L219" s="143" t="s">
        <v>571</v>
      </c>
      <c r="M219" s="143" t="s">
        <v>110</v>
      </c>
      <c r="N219" s="143" t="s">
        <v>111</v>
      </c>
      <c r="O219" s="143" t="s">
        <v>1126</v>
      </c>
      <c r="P219" s="143" t="s">
        <v>763</v>
      </c>
      <c r="Q219" s="143" t="s">
        <v>1127</v>
      </c>
      <c r="R219" s="143" t="s">
        <v>763</v>
      </c>
      <c r="S219" s="143" t="s">
        <v>111</v>
      </c>
      <c r="T219" s="143" t="s">
        <v>1134</v>
      </c>
      <c r="U219" s="143" t="s">
        <v>1129</v>
      </c>
      <c r="V219" s="143" t="s">
        <v>117</v>
      </c>
      <c r="W219" s="143" t="s">
        <v>118</v>
      </c>
      <c r="X219" s="143" t="s">
        <v>111</v>
      </c>
      <c r="Y219" s="143" t="s">
        <v>1135</v>
      </c>
      <c r="Z219" s="143" t="s">
        <v>144</v>
      </c>
      <c r="AA219" s="143" t="s">
        <v>1136</v>
      </c>
      <c r="AB219" s="256" t="s">
        <v>152</v>
      </c>
      <c r="AC219" s="257" t="s">
        <v>601</v>
      </c>
      <c r="AD219" s="256" t="s">
        <v>122</v>
      </c>
      <c r="AE219" s="257" t="s">
        <v>118</v>
      </c>
      <c r="AF219" s="257" t="s">
        <v>111</v>
      </c>
      <c r="AG219" s="257"/>
      <c r="AH219" s="256" t="s">
        <v>123</v>
      </c>
      <c r="AI219" s="256" t="s">
        <v>111</v>
      </c>
      <c r="AJ219" s="256" t="s">
        <v>111</v>
      </c>
      <c r="AK219" s="256" t="s">
        <v>111</v>
      </c>
      <c r="AL219" s="256" t="s">
        <v>111</v>
      </c>
      <c r="AM219" s="256" t="s">
        <v>111</v>
      </c>
      <c r="AN219" s="256" t="s">
        <v>111</v>
      </c>
      <c r="AO219" s="258" t="s">
        <v>124</v>
      </c>
      <c r="AP219" s="259">
        <v>2</v>
      </c>
      <c r="AQ219" s="258" t="s">
        <v>137</v>
      </c>
      <c r="AR219" s="260">
        <v>1</v>
      </c>
      <c r="AS219" s="255" t="s">
        <v>137</v>
      </c>
      <c r="AT219" s="255">
        <v>1</v>
      </c>
      <c r="AU219" s="255">
        <v>1</v>
      </c>
      <c r="AV219" s="264" t="s">
        <v>138</v>
      </c>
    </row>
    <row r="220" spans="1:48" s="121" customFormat="1" ht="35.1" customHeight="1">
      <c r="A220" s="268" t="s">
        <v>763</v>
      </c>
      <c r="B220" s="263" t="s">
        <v>1123</v>
      </c>
      <c r="C220" s="255">
        <f t="shared" si="3"/>
        <v>212</v>
      </c>
      <c r="D220" s="143" t="s">
        <v>105</v>
      </c>
      <c r="E220" s="143"/>
      <c r="F220" s="143" t="s">
        <v>621</v>
      </c>
      <c r="G220" s="143" t="s">
        <v>763</v>
      </c>
      <c r="H220" s="143" t="s">
        <v>621</v>
      </c>
      <c r="I220" s="143" t="e">
        <v>#N/A</v>
      </c>
      <c r="J220" s="143" t="s">
        <v>130</v>
      </c>
      <c r="K220" s="143" t="s">
        <v>1137</v>
      </c>
      <c r="L220" s="143" t="s">
        <v>571</v>
      </c>
      <c r="M220" s="143" t="s">
        <v>110</v>
      </c>
      <c r="N220" s="143" t="s">
        <v>111</v>
      </c>
      <c r="O220" s="143" t="s">
        <v>1126</v>
      </c>
      <c r="P220" s="143" t="s">
        <v>763</v>
      </c>
      <c r="Q220" s="143" t="s">
        <v>1127</v>
      </c>
      <c r="R220" s="143" t="s">
        <v>763</v>
      </c>
      <c r="S220" s="143" t="s">
        <v>111</v>
      </c>
      <c r="T220" s="143" t="s">
        <v>1134</v>
      </c>
      <c r="U220" s="143" t="s">
        <v>1129</v>
      </c>
      <c r="V220" s="143" t="s">
        <v>117</v>
      </c>
      <c r="W220" s="143" t="s">
        <v>118</v>
      </c>
      <c r="X220" s="143" t="s">
        <v>1138</v>
      </c>
      <c r="Y220" s="143" t="s">
        <v>1139</v>
      </c>
      <c r="Z220" s="143" t="s">
        <v>120</v>
      </c>
      <c r="AA220" s="143" t="s">
        <v>111</v>
      </c>
      <c r="AB220" s="256" t="s">
        <v>152</v>
      </c>
      <c r="AC220" s="257" t="s">
        <v>601</v>
      </c>
      <c r="AD220" s="256" t="s">
        <v>122</v>
      </c>
      <c r="AE220" s="257" t="s">
        <v>118</v>
      </c>
      <c r="AF220" s="257" t="s">
        <v>111</v>
      </c>
      <c r="AG220" s="257"/>
      <c r="AH220" s="256" t="s">
        <v>123</v>
      </c>
      <c r="AI220" s="256" t="s">
        <v>111</v>
      </c>
      <c r="AJ220" s="256" t="s">
        <v>111</v>
      </c>
      <c r="AK220" s="256" t="s">
        <v>111</v>
      </c>
      <c r="AL220" s="256" t="s">
        <v>111</v>
      </c>
      <c r="AM220" s="256" t="s">
        <v>111</v>
      </c>
      <c r="AN220" s="256" t="s">
        <v>111</v>
      </c>
      <c r="AO220" s="258" t="s">
        <v>158</v>
      </c>
      <c r="AP220" s="259">
        <v>3</v>
      </c>
      <c r="AQ220" s="258" t="s">
        <v>125</v>
      </c>
      <c r="AR220" s="260">
        <v>2</v>
      </c>
      <c r="AS220" s="255" t="s">
        <v>125</v>
      </c>
      <c r="AT220" s="255">
        <v>2</v>
      </c>
      <c r="AU220" s="255">
        <v>2</v>
      </c>
      <c r="AV220" s="264" t="s">
        <v>126</v>
      </c>
    </row>
    <row r="1809" spans="34:45" ht="13.8">
      <c r="AH1809" s="117" t="s">
        <v>153</v>
      </c>
      <c r="AI1809" s="117"/>
      <c r="AJ1809" s="117"/>
      <c r="AK1809" s="117"/>
      <c r="AL1809" s="117"/>
      <c r="AM1809" s="117"/>
      <c r="AN1809" s="117"/>
      <c r="AO1809" s="118" t="s">
        <v>137</v>
      </c>
      <c r="AP1809" s="119"/>
      <c r="AQ1809" s="118" t="s">
        <v>280</v>
      </c>
      <c r="AR1809" s="120"/>
      <c r="AS1809" s="79" t="s">
        <v>125</v>
      </c>
    </row>
  </sheetData>
  <sheetProtection formatCells="0" formatRows="0" insertColumns="0" insertRows="0" insertHyperlinks="0" deleteRows="0" sort="0" autoFilter="0" pivotTables="0"/>
  <autoFilter ref="A8:AV220" xr:uid="{00000000-0001-0000-0000-000000000000}"/>
  <dataConsolidate/>
  <customSheetViews>
    <customSheetView guid="{70BCCCD0-0555-4A3F-B704-23175ACFFA82}" scale="70" hiddenColumns="1">
      <pane ySplit="5" topLeftCell="A6" activePane="bottomLeft" state="frozen"/>
      <selection pane="bottomLeft" activeCell="C12" sqref="C12"/>
      <pageMargins left="0" right="0" top="0" bottom="0" header="0" footer="0"/>
      <pageSetup paperSize="9" scale="45" orientation="landscape" r:id="rId1"/>
    </customSheetView>
  </customSheetViews>
  <mergeCells count="17">
    <mergeCell ref="Z7:AA7"/>
    <mergeCell ref="V7:W7"/>
    <mergeCell ref="C5:AN5"/>
    <mergeCell ref="AS2:AV4"/>
    <mergeCell ref="C6:AD6"/>
    <mergeCell ref="AE6:AN6"/>
    <mergeCell ref="C7:K7"/>
    <mergeCell ref="C2:K4"/>
    <mergeCell ref="L2:AQ4"/>
    <mergeCell ref="AO7:AV7"/>
    <mergeCell ref="AE7:AG7"/>
    <mergeCell ref="AB7:AD7"/>
    <mergeCell ref="X7:Y7"/>
    <mergeCell ref="L7:S7"/>
    <mergeCell ref="T7:U7"/>
    <mergeCell ref="AO5:AV6"/>
    <mergeCell ref="AH7:AN7"/>
  </mergeCells>
  <conditionalFormatting sqref="V9:W9 AV9:AV1484">
    <cfRule type="cellIs" dxfId="38" priority="1" operator="equal">
      <formula>"Muy Alto"</formula>
    </cfRule>
    <cfRule type="cellIs" dxfId="37" priority="2" operator="equal">
      <formula>"Alto"</formula>
    </cfRule>
    <cfRule type="cellIs" dxfId="36" priority="3" operator="equal">
      <formula>"Medio"</formula>
    </cfRule>
    <cfRule type="cellIs" dxfId="35" priority="4" operator="equal">
      <formula>"Bajo"</formula>
    </cfRule>
  </conditionalFormatting>
  <dataValidations count="9">
    <dataValidation operator="notBetween" allowBlank="1" showInputMessage="1" showErrorMessage="1" sqref="AC9:AD9" xr:uid="{00000000-0002-0000-0000-000001000000}"/>
    <dataValidation type="list" allowBlank="1" showInputMessage="1" showErrorMessage="1" sqref="J9" xr:uid="{00000000-0002-0000-0000-000002000000}">
      <formula1>FORMATO1</formula1>
    </dataValidation>
    <dataValidation type="list" allowBlank="1" showInputMessage="1" showErrorMessage="1" sqref="L9" xr:uid="{00000000-0002-0000-0000-000003000000}">
      <formula1>FORMATO</formula1>
    </dataValidation>
    <dataValidation type="list" allowBlank="1" showInputMessage="1" showErrorMessage="1" sqref="N9" xr:uid="{00000000-0002-0000-0000-000004000000}">
      <formula1>geo</formula1>
    </dataValidation>
    <dataValidation type="list" allowBlank="1" showInputMessage="1" showErrorMessage="1" sqref="Z9" xr:uid="{00000000-0002-0000-0000-000005000000}">
      <formula1>SINO</formula1>
    </dataValidation>
    <dataValidation type="list" allowBlank="1" showInputMessage="1" showErrorMessage="1" sqref="M9" xr:uid="{00000000-0002-0000-0000-000007000000}">
      <formula1>idioma</formula1>
    </dataValidation>
    <dataValidation type="list" allowBlank="1" showInputMessage="1" showErrorMessage="1" sqref="A9" xr:uid="{00000000-0002-0000-0000-000006000000}">
      <formula1>INDIRECT($C$5)</formula1>
    </dataValidation>
    <dataValidation type="list" allowBlank="1" showInputMessage="1" showErrorMessage="1" sqref="AG9" xr:uid="{00000000-0002-0000-0000-000008000000}">
      <formula1>INDIRECT(AF9)</formula1>
    </dataValidation>
    <dataValidation type="list" allowBlank="1" showInputMessage="1" showErrorMessage="1" sqref="E9" xr:uid="{00000000-0002-0000-0000-000009000000}">
      <formula1>IF(D9&lt;&gt;"Información","ddddd",INDIRECT(B9))</formula1>
    </dataValidation>
  </dataValidations>
  <pageMargins left="0.35" right="0.2" top="0.92" bottom="0.36" header="0.3" footer="0.3"/>
  <pageSetup paperSize="14" scale="34" orientation="landscape"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A000000}">
          <x14:formula1>
            <xm:f>Indice!$A$2:$A$7</xm:f>
          </x14:formula1>
          <xm:sqref>D9</xm:sqref>
        </x14:dataValidation>
        <x14:dataValidation type="list" allowBlank="1" showInputMessage="1" showErrorMessage="1" xr:uid="{00000000-0002-0000-0000-00000B000000}">
          <x14:formula1>
            <xm:f>Indice!$C$17:$C$21</xm:f>
          </x14:formula1>
          <xm:sqref>AO9</xm:sqref>
        </x14:dataValidation>
        <x14:dataValidation type="list" allowBlank="1" showInputMessage="1" showErrorMessage="1" xr:uid="{00000000-0002-0000-0000-00000C000000}">
          <x14:formula1>
            <xm:f>Indice!$B$2:$B$5</xm:f>
          </x14:formula1>
          <xm:sqref>AS9 AQ9</xm:sqref>
        </x14:dataValidation>
        <x14:dataValidation type="list" allowBlank="1" showInputMessage="1" showErrorMessage="1" xr:uid="{00000000-0002-0000-0000-00000D000000}">
          <x14:formula1>
            <xm:f>Indice!$A$33:$A$34</xm:f>
          </x14:formula1>
          <xm:sqref>AE9 W9</xm:sqref>
        </x14:dataValidation>
        <x14:dataValidation type="list" allowBlank="1" showInputMessage="1" showErrorMessage="1" xr:uid="{00000000-0002-0000-0000-00000E000000}">
          <x14:formula1>
            <xm:f>Indice!$B$33:$B$37</xm:f>
          </x14:formula1>
          <xm:sqref>U9</xm:sqref>
        </x14:dataValidation>
        <x14:dataValidation type="list" allowBlank="1" showInputMessage="1" showErrorMessage="1" xr:uid="{00000000-0002-0000-0000-00000F000000}">
          <x14:formula1>
            <xm:f>Indice!$B$40:$B$43</xm:f>
          </x14:formula1>
          <xm:sqref>AH9</xm:sqref>
        </x14:dataValidation>
        <x14:dataValidation type="list" allowBlank="1" showInputMessage="1" showErrorMessage="1" xr:uid="{00000000-0002-0000-0000-000010000000}">
          <x14:formula1>
            <xm:f>Indice!$C$33:$C$41</xm:f>
          </x14:formula1>
          <xm:sqref>AB9</xm:sqref>
        </x14:dataValidation>
        <x14:dataValidation type="list" allowBlank="1" showInputMessage="1" showErrorMessage="1" xr:uid="{00000000-0002-0000-0000-000012000000}">
          <x14:formula1>
            <xm:f>dependencas!$A$63:$A$113</xm:f>
          </x14:formula1>
          <xm:sqref>R9</xm:sqref>
        </x14:dataValidation>
        <x14:dataValidation type="list" allowBlank="1" showInputMessage="1" showErrorMessage="1" xr:uid="{45028921-686D-45DA-9E51-B9979AA1FD52}">
          <x14:formula1>
            <xm:f>Indice!$A$36:$A$37</xm:f>
          </x14:formula1>
          <xm:sqref>V9</xm:sqref>
        </x14:dataValidation>
        <x14:dataValidation type="list" allowBlank="1" showInputMessage="1" showErrorMessage="1" xr:uid="{00000000-0002-0000-0000-000011000000}">
          <x14:formula1>
            <xm:f>Indice!$B$33:$B$36</xm:f>
          </x14:formula1>
          <xm:sqref>U10:W61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B218"/>
  <sheetViews>
    <sheetView topLeftCell="A6" zoomScale="85" zoomScaleNormal="85" workbookViewId="0">
      <selection activeCell="I8" sqref="I8"/>
    </sheetView>
  </sheetViews>
  <sheetFormatPr baseColWidth="10" defaultColWidth="11.44140625" defaultRowHeight="14.4"/>
  <cols>
    <col min="1" max="1" width="5" customWidth="1"/>
    <col min="2" max="2" width="25.21875" customWidth="1"/>
    <col min="3" max="3" width="28.21875" customWidth="1"/>
    <col min="4" max="4" width="17.44140625" customWidth="1"/>
    <col min="5" max="5" width="13.44140625" customWidth="1"/>
    <col min="6" max="6" width="14.77734375" customWidth="1"/>
    <col min="8" max="8" width="14.77734375" hidden="1" customWidth="1"/>
    <col min="9" max="9" width="21.21875" customWidth="1"/>
    <col min="10" max="10" width="16.77734375" customWidth="1"/>
    <col min="11" max="11" width="17.21875" customWidth="1"/>
    <col min="12" max="12" width="20.77734375" customWidth="1"/>
    <col min="13" max="13" width="21" customWidth="1"/>
    <col min="14" max="14" width="17.5546875" customWidth="1"/>
    <col min="15" max="15" width="16.44140625" customWidth="1"/>
    <col min="16" max="16" width="15.5546875" customWidth="1"/>
    <col min="17" max="18" width="16.21875" customWidth="1"/>
    <col min="19" max="19" width="15.5546875" customWidth="1"/>
    <col min="20" max="20" width="16.5546875" customWidth="1"/>
    <col min="21" max="21" width="16.44140625" customWidth="1"/>
    <col min="22" max="22" width="10.44140625" hidden="1" customWidth="1"/>
    <col min="23" max="23" width="16.77734375" customWidth="1"/>
    <col min="24" max="24" width="15.77734375" customWidth="1"/>
    <col min="25" max="25" width="15" customWidth="1"/>
    <col min="26" max="26" width="17.5546875" customWidth="1"/>
    <col min="27" max="27" width="17.21875" customWidth="1"/>
    <col min="28" max="28" width="14.5546875" customWidth="1"/>
  </cols>
  <sheetData>
    <row r="4" spans="1:28" ht="51.75" customHeight="1" thickBot="1">
      <c r="B4" s="363" t="s">
        <v>1140</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5"/>
    </row>
    <row r="5" spans="1:28" ht="15" thickBot="1">
      <c r="O5" s="366" t="s">
        <v>1141</v>
      </c>
      <c r="P5" s="367"/>
      <c r="Q5" s="367"/>
      <c r="R5" s="367"/>
      <c r="S5" s="367"/>
      <c r="T5" s="368"/>
      <c r="U5" s="360" t="s">
        <v>1142</v>
      </c>
      <c r="V5" s="361"/>
      <c r="W5" s="361"/>
      <c r="X5" s="361"/>
      <c r="Y5" s="361"/>
      <c r="Z5" s="361"/>
      <c r="AA5" s="361"/>
      <c r="AB5" s="362"/>
    </row>
    <row r="6" spans="1:28" ht="102.75" customHeight="1" thickBot="1">
      <c r="B6" s="81" t="s">
        <v>1143</v>
      </c>
      <c r="C6" s="82" t="s">
        <v>1144</v>
      </c>
      <c r="D6" s="82" t="s">
        <v>1145</v>
      </c>
      <c r="E6" s="82" t="s">
        <v>1146</v>
      </c>
      <c r="F6" s="94" t="s">
        <v>1147</v>
      </c>
      <c r="G6" s="82" t="s">
        <v>69</v>
      </c>
      <c r="H6" s="82"/>
      <c r="I6" s="82" t="s">
        <v>1148</v>
      </c>
      <c r="J6" s="82" t="s">
        <v>1149</v>
      </c>
      <c r="K6" s="82" t="s">
        <v>1150</v>
      </c>
      <c r="L6" s="82" t="s">
        <v>1151</v>
      </c>
      <c r="M6" s="82" t="s">
        <v>1152</v>
      </c>
      <c r="N6" s="86" t="s">
        <v>1153</v>
      </c>
      <c r="O6" s="81" t="s">
        <v>89</v>
      </c>
      <c r="P6" s="82" t="s">
        <v>90</v>
      </c>
      <c r="Q6" s="82" t="s">
        <v>91</v>
      </c>
      <c r="R6" s="82" t="s">
        <v>92</v>
      </c>
      <c r="S6" s="82" t="s">
        <v>93</v>
      </c>
      <c r="T6" s="86" t="s">
        <v>94</v>
      </c>
      <c r="U6" s="81" t="s">
        <v>1154</v>
      </c>
      <c r="V6" s="95"/>
      <c r="W6" s="82" t="s">
        <v>1155</v>
      </c>
      <c r="X6" s="82" t="s">
        <v>1156</v>
      </c>
      <c r="Y6" s="82" t="s">
        <v>1157</v>
      </c>
      <c r="Z6" s="82" t="s">
        <v>1158</v>
      </c>
      <c r="AA6" s="82" t="s">
        <v>1159</v>
      </c>
      <c r="AB6" s="83" t="s">
        <v>1160</v>
      </c>
    </row>
    <row r="7" spans="1:28" ht="73.5" customHeight="1">
      <c r="A7">
        <v>1</v>
      </c>
      <c r="B7" s="139" t="str">
        <f>IF(INVENTARIO!H9="","",INVENTARIO!H9)</f>
        <v>Cuadro de seguimiento y Control de Consultas y Reclamaciones</v>
      </c>
      <c r="C7" s="80" t="str">
        <f>IF(INVENTARIO!K9="","",INVENTARIO!K9)</f>
        <v>Cuadro de seguimiento de consultas y reclamaciones</v>
      </c>
      <c r="D7" s="80" t="str">
        <f>IF(INVENTARIO!J9="","",INVENTARIO!J9)</f>
        <v>Digital</v>
      </c>
      <c r="E7" s="80" t="str">
        <f>IF(INVENTARIO!L9="","",INVENTARIO!L9)</f>
        <v>Excel</v>
      </c>
      <c r="F7" s="80" t="str">
        <f>IF(INVENTARIO!AA9="","",INVENTARIO!AA9)</f>
        <v>No aplica</v>
      </c>
      <c r="G7" s="80" t="str">
        <f>IF(INVENTARIO!M9="","",INVENTARIO!M9)</f>
        <v>Español</v>
      </c>
      <c r="H7" s="236">
        <f>INVENTARIO!AC9</f>
        <v>43101</v>
      </c>
      <c r="I7" s="235" t="str">
        <f>IF(INVENTARIO!AC9="","",CONCATENATE(TEXT(H7,"dd-mm-yyyy")," - ",INVENTARIO!AD9))</f>
        <v>01-01-2018 - A la fecha</v>
      </c>
      <c r="J7" s="80" t="str">
        <f>IF(INVENTARIO!AB9="","",INVENTARIO!AB9)</f>
        <v>Diaria</v>
      </c>
      <c r="K7" s="80" t="str">
        <f>IF(INVENTARIO!P9="","",INVENTARIO!P9)</f>
        <v>Grupo de Conceptos</v>
      </c>
      <c r="L7" s="80" t="str">
        <f>IF(INVENTARIO!R9="","",INVENTARIO!R9)</f>
        <v>Grupo de Conceptos</v>
      </c>
      <c r="M7" s="80" t="str">
        <f>IF(INVENTARIO!N9="","",INVENTARIO!N9)</f>
        <v>No aplica</v>
      </c>
      <c r="N7" s="84" t="str">
        <f>IF(INVENTARIO!AH9="","",INVENTARIO!AH9)</f>
        <v xml:space="preserve">Pública </v>
      </c>
      <c r="O7" s="85" t="str">
        <f>IF(INVENTARIO!AI9="","",INVENTARIO!AI9)</f>
        <v>No aplica</v>
      </c>
      <c r="P7" s="80" t="str">
        <f>IF(INVENTARIO!AJ9="","",INVENTARIO!AJ9)</f>
        <v>No aplica</v>
      </c>
      <c r="Q7" s="80" t="str">
        <f>IF(INVENTARIO!AK9="","",INVENTARIO!AK9)</f>
        <v>No aplica</v>
      </c>
      <c r="R7" s="80" t="str">
        <f>IF(INVENTARIO!AL9="","",INVENTARIO!AL9)</f>
        <v>No aplica</v>
      </c>
      <c r="S7" s="80" t="str">
        <f>IF(INVENTARIO!AM9="","",INVENTARIO!AM9)</f>
        <v>No aplica</v>
      </c>
      <c r="T7" s="84" t="str">
        <f>IF(INVENTARIO!AN9="","",INVENTARIO!AN9)</f>
        <v>No aplica</v>
      </c>
      <c r="U7" s="89" t="e">
        <f>IF(INVENTARIO!I9="","",IF(INVENTARIO!I9="#N/A","NO","SI"))</f>
        <v>#N/A</v>
      </c>
      <c r="V7" s="89" t="e">
        <f>INVENTARIO!I9</f>
        <v>#N/A</v>
      </c>
      <c r="W7" s="89" t="e">
        <f>LEFT(V7,4)</f>
        <v>#N/A</v>
      </c>
      <c r="X7" s="89" t="e">
        <f>RIGHT(V7,4)</f>
        <v>#N/A</v>
      </c>
      <c r="Y7" s="89" t="e">
        <f>IF(V7="","",VLOOKUP(V7,TRD!$F$5:$G$677,2,FALSE))</f>
        <v>#N/A</v>
      </c>
      <c r="Z7" s="89" t="e">
        <f>IF(V7="","",VLOOKUP(V7,TRD!$F$5:$T$677,5,FALSE))</f>
        <v>#N/A</v>
      </c>
      <c r="AA7" s="89" t="e">
        <f>IF(V7="","",VLOOKUP(V7,TRD_ORI!$E:$S,10,FALSE))</f>
        <v>#N/A</v>
      </c>
      <c r="AB7" s="89" t="e">
        <f>IF(V7="","",VLOOKUP(V7,TRD!F5:T677,15,FALSE))</f>
        <v>#N/A</v>
      </c>
    </row>
    <row r="8" spans="1:28" ht="43.2">
      <c r="A8">
        <f>A7+1</f>
        <v>2</v>
      </c>
      <c r="B8" s="139" t="str">
        <f>IF(INVENTARIO!H10="","",INVENTARIO!H10)</f>
        <v>INFORMES DE GESTIÓN</v>
      </c>
      <c r="C8" s="80" t="str">
        <f>IF(INVENTARIO!K10="","",INVENTARIO!K10)</f>
        <v>Informes seguimiento interno</v>
      </c>
      <c r="D8" s="80" t="str">
        <f>IF(INVENTARIO!J10="","",INVENTARIO!J10)</f>
        <v>Físico-Digital</v>
      </c>
      <c r="E8" s="80" t="str">
        <f>IF(INVENTARIO!L10="","",INVENTARIO!L10)</f>
        <v>Excel, word, PDF, PowerPoint</v>
      </c>
      <c r="F8" s="80" t="str">
        <f>IF(INVENTARIO!AA10="","",INVENTARIO!AA10)</f>
        <v>No aplica</v>
      </c>
      <c r="G8" s="80" t="str">
        <f>IF(INVENTARIO!M10="","",INVENTARIO!M10)</f>
        <v>Español</v>
      </c>
      <c r="H8" s="236">
        <f>INVENTARIO!AC10</f>
        <v>43101</v>
      </c>
      <c r="I8" s="235" t="str">
        <f>IF(INVENTARIO!AC10="","",CONCATENATE(TEXT(H8,"dd-mm-yyyy")," - ",INVENTARIO!AD10))</f>
        <v>01-01-2018 - A la fecha</v>
      </c>
      <c r="J8" s="80" t="str">
        <f>IF(INVENTARIO!AB10="","",INVENTARIO!AB10)</f>
        <v>Mensual</v>
      </c>
      <c r="K8" s="80" t="str">
        <f>IF(INVENTARIO!P10="","",INVENTARIO!P10)</f>
        <v>Grupo de Conceptos</v>
      </c>
      <c r="L8" s="80" t="str">
        <f>IF(INVENTARIO!R10="","",INVENTARIO!R10)</f>
        <v>Grupo de Conceptos</v>
      </c>
      <c r="M8" s="80" t="str">
        <f>IF(INVENTARIO!N10="","",INVENTARIO!N10)</f>
        <v>No aplica</v>
      </c>
      <c r="N8" s="84" t="str">
        <f>IF(INVENTARIO!AH10="","",INVENTARIO!AH10)</f>
        <v xml:space="preserve">Pública </v>
      </c>
      <c r="O8" s="85" t="str">
        <f>IF(INVENTARIO!AI10="","",INVENTARIO!AI10)</f>
        <v>No aplica</v>
      </c>
      <c r="P8" s="80" t="str">
        <f>IF(INVENTARIO!AJ10="","",INVENTARIO!AJ10)</f>
        <v>No aplica</v>
      </c>
      <c r="Q8" s="80" t="str">
        <f>IF(INVENTARIO!AK10="","",INVENTARIO!AK10)</f>
        <v>No aplica</v>
      </c>
      <c r="R8" s="80" t="str">
        <f>IF(INVENTARIO!AL10="","",INVENTARIO!AL10)</f>
        <v>No aplica</v>
      </c>
      <c r="S8" s="80" t="str">
        <f>IF(INVENTARIO!AM10="","",INVENTARIO!AM10)</f>
        <v>No aplica</v>
      </c>
      <c r="T8" s="84" t="str">
        <f>IF(INVENTARIO!AN10="","",INVENTARIO!AN10)</f>
        <v>No aplica</v>
      </c>
      <c r="U8" s="89" t="str">
        <f>IF(INVENTARIO!I10="","",IF(INVENTARIO!I10="#N/A","NO","SI"))</f>
        <v>SI</v>
      </c>
      <c r="V8" s="89" t="str">
        <f>INVENTARIO!I10</f>
        <v>70102-24.12</v>
      </c>
      <c r="W8" s="89" t="str">
        <f t="shared" ref="W8:W71" si="0">LEFT(V8,4)</f>
        <v>7010</v>
      </c>
      <c r="X8" s="89" t="str">
        <f t="shared" ref="X8:X71" si="1">RIGHT(V8,4)</f>
        <v>4.12</v>
      </c>
      <c r="Y8" s="89" t="str">
        <f>IF(V8="","",VLOOKUP(V8,TRD!$F$5:$G$677,2,FALSE))</f>
        <v>AG -3--AC -8</v>
      </c>
      <c r="Z8" s="89" t="str">
        <f>IF(V8="","",VLOOKUP(V8,TRD!$F$5:$T$677,5,FALSE))</f>
        <v xml:space="preserve">- E- - </v>
      </c>
      <c r="AA8" s="89" t="e">
        <f>IF(V8="","",VLOOKUP(V8,TRD_ORI!$E:$S,10,FALSE))</f>
        <v>#N/A</v>
      </c>
      <c r="AB8" s="89" t="str">
        <f>IF(V8="","",VLOOKUP(V8,TRD!F6:T678,15,FALSE))</f>
        <v>PDF</v>
      </c>
    </row>
    <row r="9" spans="1:28" ht="57.6">
      <c r="A9">
        <f t="shared" ref="A9:A72" si="2">A8+1</f>
        <v>3</v>
      </c>
      <c r="B9" s="139" t="str">
        <f>IF(INVENTARIO!H11="","",INVENTARIO!H11)</f>
        <v>CONCEPTOS JURÍDICOS</v>
      </c>
      <c r="C9" s="80" t="str">
        <f>IF(INVENTARIO!K11="","",INVENTARIO!K11)</f>
        <v xml:space="preserve">Es una apreciación o recomendación jurídica que generalmente está expresada en términos de conclusiones. </v>
      </c>
      <c r="D9" s="80" t="str">
        <f>IF(INVENTARIO!J11="","",INVENTARIO!J11)</f>
        <v>Físico-Digital</v>
      </c>
      <c r="E9" s="80" t="str">
        <f>IF(INVENTARIO!L11="","",INVENTARIO!L11)</f>
        <v>Excel, word, PDF, PowerPoint</v>
      </c>
      <c r="F9" s="80" t="str">
        <f>IF(INVENTARIO!AA11="","",INVENTARIO!AA11)</f>
        <v>https://minvivienda.gov.co/ministerio/conceptos-juridicos</v>
      </c>
      <c r="G9" s="80" t="str">
        <f>IF(INVENTARIO!M11="","",INVENTARIO!M11)</f>
        <v>Español</v>
      </c>
      <c r="H9" s="236">
        <f>INVENTARIO!AC11</f>
        <v>43101</v>
      </c>
      <c r="I9" s="235" t="str">
        <f>IF(INVENTARIO!AC11="","",CONCATENATE(TEXT(H9,"dd-mm-yyyy")," - ",INVENTARIO!AD11))</f>
        <v>01-01-2018 - A la fecha</v>
      </c>
      <c r="J9" s="80" t="str">
        <f>IF(INVENTARIO!AB11="","",INVENTARIO!AB11)</f>
        <v>Diaria</v>
      </c>
      <c r="K9" s="80" t="str">
        <f>IF(INVENTARIO!P11="","",INVENTARIO!P11)</f>
        <v>Grupo de Conceptos</v>
      </c>
      <c r="L9" s="80" t="str">
        <f>IF(INVENTARIO!R11="","",INVENTARIO!R11)</f>
        <v>Grupo de Conceptos</v>
      </c>
      <c r="M9" s="80" t="str">
        <f>IF(INVENTARIO!N11="","",INVENTARIO!N11)</f>
        <v>No aplica</v>
      </c>
      <c r="N9" s="84" t="str">
        <f>IF(INVENTARIO!AH11="","",INVENTARIO!AH11)</f>
        <v xml:space="preserve">Pública </v>
      </c>
      <c r="O9" s="85" t="str">
        <f>IF(INVENTARIO!AI11="","",INVENTARIO!AI11)</f>
        <v>No aplica</v>
      </c>
      <c r="P9" s="80" t="str">
        <f>IF(INVENTARIO!AJ11="","",INVENTARIO!AJ11)</f>
        <v>No aplica</v>
      </c>
      <c r="Q9" s="80" t="str">
        <f>IF(INVENTARIO!AK11="","",INVENTARIO!AK11)</f>
        <v>No aplica</v>
      </c>
      <c r="R9" s="80" t="str">
        <f>IF(INVENTARIO!AL11="","",INVENTARIO!AL11)</f>
        <v>No aplica</v>
      </c>
      <c r="S9" s="80" t="str">
        <f>IF(INVENTARIO!AM11="","",INVENTARIO!AM11)</f>
        <v>No aplica</v>
      </c>
      <c r="T9" s="84" t="str">
        <f>IF(INVENTARIO!AN11="","",INVENTARIO!AN11)</f>
        <v>No aplica</v>
      </c>
      <c r="U9" s="89" t="str">
        <f>IF(INVENTARIO!I11="","",IF(INVENTARIO!I11="#N/A","NO","SI"))</f>
        <v>SI</v>
      </c>
      <c r="V9" s="89" t="str">
        <f>INVENTARIO!I11</f>
        <v>70102-10.1</v>
      </c>
      <c r="W9" s="89" t="str">
        <f t="shared" si="0"/>
        <v>7010</v>
      </c>
      <c r="X9" s="89" t="str">
        <f t="shared" si="1"/>
        <v>10.1</v>
      </c>
      <c r="Y9" s="89" t="str">
        <f>IF(V9="","",VLOOKUP(V9,TRD!$F$5:$G$677,2,FALSE))</f>
        <v>AG -3--AC -8</v>
      </c>
      <c r="Z9" s="89" t="str">
        <f>IF(V9="","",VLOOKUP(V9,TRD!$F$5:$T$677,5,FALSE))</f>
        <v xml:space="preserve">CT- - MT- </v>
      </c>
      <c r="AA9" s="89" t="e">
        <f>IF(V9="","",VLOOKUP(V9,TRD_ORI!$E:$S,10,FALSE))</f>
        <v>#N/A</v>
      </c>
      <c r="AB9" s="89" t="str">
        <f>IF(V9="","",VLOOKUP(V9,TRD!F7:T679,15,FALSE))</f>
        <v>PDF</v>
      </c>
    </row>
    <row r="10" spans="1:28" ht="43.2">
      <c r="A10">
        <f t="shared" si="2"/>
        <v>4</v>
      </c>
      <c r="B10" s="139" t="str">
        <f>IF(INVENTARIO!H12="","",INVENTARIO!H12)</f>
        <v>Reclamaciones</v>
      </c>
      <c r="C10" s="80" t="str">
        <f>IF(INVENTARIO!K12="","",INVENTARIO!K12)</f>
        <v>Proyectos de respuestas a recursos de reposición y apelación frente a resoluciones</v>
      </c>
      <c r="D10" s="80" t="str">
        <f>IF(INVENTARIO!J12="","",INVENTARIO!J12)</f>
        <v>Físico-Digital</v>
      </c>
      <c r="E10" s="80" t="str">
        <f>IF(INVENTARIO!L12="","",INVENTARIO!L12)</f>
        <v>Excel, word, PDF, PowerPoint</v>
      </c>
      <c r="F10" s="80" t="str">
        <f>IF(INVENTARIO!AA12="","",INVENTARIO!AA12)</f>
        <v>No aplica</v>
      </c>
      <c r="G10" s="80" t="str">
        <f>IF(INVENTARIO!M12="","",INVENTARIO!M12)</f>
        <v>Español</v>
      </c>
      <c r="H10" s="236">
        <f>INVENTARIO!AC12</f>
        <v>43101</v>
      </c>
      <c r="I10" s="235" t="str">
        <f>IF(INVENTARIO!AC12="","",CONCATENATE(TEXT(H10,"dd-mm-yyyy")," - ",INVENTARIO!AD12))</f>
        <v>01-01-2018 - A la fecha</v>
      </c>
      <c r="J10" s="80" t="str">
        <f>IF(INVENTARIO!AB12="","",INVENTARIO!AB12)</f>
        <v>Por demanda</v>
      </c>
      <c r="K10" s="80" t="str">
        <f>IF(INVENTARIO!P12="","",INVENTARIO!P12)</f>
        <v>Grupo de Conceptos</v>
      </c>
      <c r="L10" s="80" t="str">
        <f>IF(INVENTARIO!R12="","",INVENTARIO!R12)</f>
        <v>Grupo de Conceptos</v>
      </c>
      <c r="M10" s="80" t="str">
        <f>IF(INVENTARIO!N12="","",INVENTARIO!N12)</f>
        <v>No aplica</v>
      </c>
      <c r="N10" s="84" t="str">
        <f>IF(INVENTARIO!AH12="","",INVENTARIO!AH12)</f>
        <v>Clasificada</v>
      </c>
      <c r="O10" s="85" t="str">
        <f>IF(INVENTARIO!AI12="","",INVENTARIO!AI12)</f>
        <v xml:space="preserve">Derecho fundamental a la intimidad </v>
      </c>
      <c r="P10" s="80" t="str">
        <f>IF(INVENTARIO!AJ12="","",INVENTARIO!AJ12)</f>
        <v>Ley 1712-2014 Articulo 18 Literal a</v>
      </c>
      <c r="Q10" s="80" t="str">
        <f>IF(INVENTARIO!AK12="","",INVENTARIO!AK12)</f>
        <v>Ley 1712-2014 Articulo 18 Literal a</v>
      </c>
      <c r="R10" s="80" t="str">
        <f>IF(INVENTARIO!AL12="","",INVENTARIO!AL12)</f>
        <v>Total</v>
      </c>
      <c r="S10" s="80">
        <f>IF(INVENTARIO!AM12="","",INVENTARIO!AM12)</f>
        <v>42146</v>
      </c>
      <c r="T10" s="84" t="str">
        <f>IF(INVENTARIO!AN12="","",INVENTARIO!AN12)</f>
        <v>ILIMITADO</v>
      </c>
      <c r="U10" s="89" t="e">
        <f>IF(INVENTARIO!I12="","",IF(INVENTARIO!I12="#N/A","NO","SI"))</f>
        <v>#N/A</v>
      </c>
      <c r="V10" s="89" t="e">
        <f>INVENTARIO!I12</f>
        <v>#N/A</v>
      </c>
      <c r="W10" s="89" t="e">
        <f t="shared" si="0"/>
        <v>#N/A</v>
      </c>
      <c r="X10" s="89" t="e">
        <f t="shared" si="1"/>
        <v>#N/A</v>
      </c>
      <c r="Y10" s="89" t="e">
        <f>IF(V10="","",VLOOKUP(V10,TRD!$F$5:$G$677,2,FALSE))</f>
        <v>#N/A</v>
      </c>
      <c r="Z10" s="89" t="e">
        <f>IF(V10="","",VLOOKUP(V10,TRD!$F$5:$T$677,5,FALSE))</f>
        <v>#N/A</v>
      </c>
      <c r="AA10" s="89" t="e">
        <f>IF(V10="","",VLOOKUP(V10,TRD_ORI!$E:$S,10,FALSE))</f>
        <v>#N/A</v>
      </c>
      <c r="AB10" s="89" t="e">
        <f>IF(V10="","",VLOOKUP(V10,TRD!F8:T680,15,FALSE))</f>
        <v>#N/A</v>
      </c>
    </row>
    <row r="11" spans="1:28" ht="57.6">
      <c r="A11">
        <f t="shared" si="2"/>
        <v>5</v>
      </c>
      <c r="B11" s="139" t="str">
        <f>IF(INVENTARIO!H13="","",INVENTARIO!H13)</f>
        <v>DERECHOS DE PETICIÓN</v>
      </c>
      <c r="C11" s="80" t="str">
        <f>IF(INVENTARIO!K13="","",INVENTARIO!K13)</f>
        <v>Recurso que tiene un ciudadano frente a una entidad con el fin de solicitar información de carácter particular o general</v>
      </c>
      <c r="D11" s="80" t="str">
        <f>IF(INVENTARIO!J13="","",INVENTARIO!J13)</f>
        <v>Físico-Digital</v>
      </c>
      <c r="E11" s="80" t="str">
        <f>IF(INVENTARIO!L13="","",INVENTARIO!L13)</f>
        <v>Excel, word, PDF, PowerPoint</v>
      </c>
      <c r="F11" s="80" t="str">
        <f>IF(INVENTARIO!AA13="","",INVENTARIO!AA13)</f>
        <v>No aplica</v>
      </c>
      <c r="G11" s="80" t="str">
        <f>IF(INVENTARIO!M13="","",INVENTARIO!M13)</f>
        <v>Español</v>
      </c>
      <c r="H11" s="236">
        <f>INVENTARIO!AC13</f>
        <v>43101</v>
      </c>
      <c r="I11" s="235" t="str">
        <f>IF(INVENTARIO!AC13="","",CONCATENATE(TEXT(H11,"dd-mm-yyyy")," - ",INVENTARIO!AD13))</f>
        <v>01-01-2018 - A la fecha</v>
      </c>
      <c r="J11" s="80" t="str">
        <f>IF(INVENTARIO!AB13="","",INVENTARIO!AB13)</f>
        <v>Por demanda</v>
      </c>
      <c r="K11" s="80" t="str">
        <f>IF(INVENTARIO!P13="","",INVENTARIO!P13)</f>
        <v>Grupo de Conceptos</v>
      </c>
      <c r="L11" s="80" t="str">
        <f>IF(INVENTARIO!R13="","",INVENTARIO!R13)</f>
        <v>Grupo de Conceptos</v>
      </c>
      <c r="M11" s="80" t="str">
        <f>IF(INVENTARIO!N13="","",INVENTARIO!N13)</f>
        <v>No aplica</v>
      </c>
      <c r="N11" s="84" t="str">
        <f>IF(INVENTARIO!AH13="","",INVENTARIO!AH13)</f>
        <v xml:space="preserve">Pública </v>
      </c>
      <c r="O11" s="85" t="str">
        <f>IF(INVENTARIO!AI13="","",INVENTARIO!AI13)</f>
        <v>No aplica</v>
      </c>
      <c r="P11" s="80" t="str">
        <f>IF(INVENTARIO!AJ13="","",INVENTARIO!AJ13)</f>
        <v>No aplica</v>
      </c>
      <c r="Q11" s="80" t="str">
        <f>IF(INVENTARIO!AK13="","",INVENTARIO!AK13)</f>
        <v>No aplica</v>
      </c>
      <c r="R11" s="80" t="str">
        <f>IF(INVENTARIO!AL13="","",INVENTARIO!AL13)</f>
        <v>No aplica</v>
      </c>
      <c r="S11" s="80" t="str">
        <f>IF(INVENTARIO!AM13="","",INVENTARIO!AM13)</f>
        <v>No aplica</v>
      </c>
      <c r="T11" s="84" t="str">
        <f>IF(INVENTARIO!AN13="","",INVENTARIO!AN13)</f>
        <v>No aplica</v>
      </c>
      <c r="U11" s="89" t="str">
        <f>IF(INVENTARIO!I13="","",IF(INVENTARIO!I13="#N/A","NO","SI"))</f>
        <v>SI</v>
      </c>
      <c r="V11" s="89" t="str">
        <f>INVENTARIO!I13</f>
        <v>70102-17</v>
      </c>
      <c r="W11" s="89" t="str">
        <f t="shared" si="0"/>
        <v>7010</v>
      </c>
      <c r="X11" s="89" t="str">
        <f t="shared" si="1"/>
        <v>2-17</v>
      </c>
      <c r="Y11" s="89" t="str">
        <f>IF(V11="","",VLOOKUP(V11,TRD!$F$5:$G$677,2,FALSE))</f>
        <v>AG -3--AC -8</v>
      </c>
      <c r="Z11" s="89" t="str">
        <f>IF(V11="","",VLOOKUP(V11,TRD!$F$5:$T$677,5,FALSE))</f>
        <v>- - MT- S</v>
      </c>
      <c r="AA11" s="89" t="e">
        <f>IF(V11="","",VLOOKUP(V11,TRD_ORI!$E:$S,10,FALSE))</f>
        <v>#N/A</v>
      </c>
      <c r="AB11" s="89" t="str">
        <f>IF(V11="","",VLOOKUP(V11,TRD!F9:T681,15,FALSE))</f>
        <v>PDF</v>
      </c>
    </row>
    <row r="12" spans="1:28" ht="28.8">
      <c r="A12">
        <f t="shared" si="2"/>
        <v>6</v>
      </c>
      <c r="B12" s="139" t="str">
        <f>IF(INVENTARIO!H14="","",INVENTARIO!H14)</f>
        <v>ACTAS COMITÉ DE GERENCIA</v>
      </c>
      <c r="C12" s="80" t="str">
        <f>IF(INVENTARIO!K14="","",INVENTARIO!K14)</f>
        <v>Contiene el Acta Comité de Gerencia historicas</v>
      </c>
      <c r="D12" s="80" t="str">
        <f>IF(INVENTARIO!J14="","",INVENTARIO!J14)</f>
        <v>Físico</v>
      </c>
      <c r="E12" s="80" t="str">
        <f>IF(INVENTARIO!L14="","",INVENTARIO!L14)</f>
        <v>PDF</v>
      </c>
      <c r="F12" s="80" t="str">
        <f>IF(INVENTARIO!AA14="","",INVENTARIO!AA14)</f>
        <v>No Aplica</v>
      </c>
      <c r="G12" s="80" t="str">
        <f>IF(INVENTARIO!M14="","",INVENTARIO!M14)</f>
        <v>Español</v>
      </c>
      <c r="H12" s="236">
        <f>INVENTARIO!AC14</f>
        <v>42004</v>
      </c>
      <c r="I12" s="235" t="str">
        <f>IF(INVENTARIO!AC14="","",CONCATENATE(TEXT(H12,"dd-mm-yyyy")," - ",INVENTARIO!AD14))</f>
        <v>31-12-2014 - 43769</v>
      </c>
      <c r="J12" s="80" t="str">
        <f>IF(INVENTARIO!AB14="","",INVENTARIO!AB14)</f>
        <v>Por demanda</v>
      </c>
      <c r="K12" s="80" t="str">
        <f>IF(INVENTARIO!P14="","",INVENTARIO!P14)</f>
        <v>Oficina Asesora de Planeación</v>
      </c>
      <c r="L12" s="80" t="str">
        <f>IF(INVENTARIO!R14="","",INVENTARIO!R14)</f>
        <v>Grupo de Planeación y Seguimiento</v>
      </c>
      <c r="M12" s="80" t="str">
        <f>IF(INVENTARIO!N14="","",INVENTARIO!N14)</f>
        <v>No aplica</v>
      </c>
      <c r="N12" s="84" t="str">
        <f>IF(INVENTARIO!AH14="","",INVENTARIO!AH14)</f>
        <v>Publica</v>
      </c>
      <c r="O12" s="85" t="str">
        <f>IF(INVENTARIO!AI14="","",INVENTARIO!AI14)</f>
        <v>No aplica</v>
      </c>
      <c r="P12" s="80" t="str">
        <f>IF(INVENTARIO!AJ14="","",INVENTARIO!AJ14)</f>
        <v>No aplica</v>
      </c>
      <c r="Q12" s="80" t="str">
        <f>IF(INVENTARIO!AK14="","",INVENTARIO!AK14)</f>
        <v>No aplica</v>
      </c>
      <c r="R12" s="80" t="str">
        <f>IF(INVENTARIO!AL14="","",INVENTARIO!AL14)</f>
        <v>No aplica</v>
      </c>
      <c r="S12" s="80" t="str">
        <f>IF(INVENTARIO!AM14="","",INVENTARIO!AM14)</f>
        <v>No aplica</v>
      </c>
      <c r="T12" s="84" t="str">
        <f>IF(INVENTARIO!AN14="","",INVENTARIO!AN14)</f>
        <v>No aplica</v>
      </c>
      <c r="U12" s="89" t="str">
        <f>IF(INVENTARIO!I14="","",IF(INVENTARIO!I14="#N/A","NO","SI"))</f>
        <v>SI</v>
      </c>
      <c r="V12" s="89" t="str">
        <f>INVENTARIO!I14</f>
        <v>70300-2.2</v>
      </c>
      <c r="W12" s="89" t="str">
        <f t="shared" si="0"/>
        <v>7030</v>
      </c>
      <c r="X12" s="89" t="str">
        <f t="shared" si="1"/>
        <v>-2.2</v>
      </c>
      <c r="Y12" s="89" t="str">
        <f>IF(V12="","",VLOOKUP(V12,TRD!$F$5:$G$677,2,FALSE))</f>
        <v>AG -3--AC -8</v>
      </c>
      <c r="Z12" s="89" t="str">
        <f>IF(V12="","",VLOOKUP(V12,TRD!$F$5:$T$677,5,FALSE))</f>
        <v xml:space="preserve">CT- - MT- </v>
      </c>
      <c r="AA12" s="89" t="e">
        <f>IF(V12="","",VLOOKUP(V12,TRD_ORI!$E:$S,10,FALSE))</f>
        <v>#N/A</v>
      </c>
      <c r="AB12" s="89" t="str">
        <f>IF(V12="","",VLOOKUP(V12,TRD!F10:T682,15,FALSE))</f>
        <v>PDF</v>
      </c>
    </row>
    <row r="13" spans="1:28" ht="43.2">
      <c r="A13">
        <f t="shared" si="2"/>
        <v>7</v>
      </c>
      <c r="B13" s="139" t="str">
        <f>IF(INVENTARIO!H15="","",INVENTARIO!H15)</f>
        <v>ACTAS DE COMITÉ INSTITUCIONAL DE GESTIÓN Y DESEMPEÑO</v>
      </c>
      <c r="C13" s="80" t="str">
        <f>IF(INVENTARIO!K15="","",INVENTARIO!K15)</f>
        <v>Contiene la Convocatoria y el Acta Comité Institucional de Gestión y Desempeño.</v>
      </c>
      <c r="D13" s="80" t="str">
        <f>IF(INVENTARIO!J15="","",INVENTARIO!J15)</f>
        <v>Físico-Digital</v>
      </c>
      <c r="E13" s="80" t="str">
        <f>IF(INVENTARIO!L15="","",INVENTARIO!L15)</f>
        <v>PDF</v>
      </c>
      <c r="F13" s="80" t="str">
        <f>IF(INVENTARIO!AA15="","",INVENTARIO!AA15)</f>
        <v>No Aplica</v>
      </c>
      <c r="G13" s="80" t="str">
        <f>IF(INVENTARIO!M15="","",INVENTARIO!M15)</f>
        <v>Español</v>
      </c>
      <c r="H13" s="236">
        <f>INVENTARIO!AC15</f>
        <v>41790</v>
      </c>
      <c r="I13" s="235" t="str">
        <f>IF(INVENTARIO!AC15="","",CONCATENATE(TEXT(H13,"dd-mm-yyyy")," - ",INVENTARIO!AD15))</f>
        <v>31-05-2014 - A la Fecha</v>
      </c>
      <c r="J13" s="80" t="str">
        <f>IF(INVENTARIO!AB15="","",INVENTARIO!AB15)</f>
        <v>Por demanda</v>
      </c>
      <c r="K13" s="80" t="str">
        <f>IF(INVENTARIO!P15="","",INVENTARIO!P15)</f>
        <v>Oficina Asesora de Planeación</v>
      </c>
      <c r="L13" s="80" t="str">
        <f>IF(INVENTARIO!R15="","",INVENTARIO!R15)</f>
        <v>Grupo de Planeación y Seguimiento</v>
      </c>
      <c r="M13" s="80" t="str">
        <f>IF(INVENTARIO!N15="","",INVENTARIO!N15)</f>
        <v>No aplica</v>
      </c>
      <c r="N13" s="84" t="str">
        <f>IF(INVENTARIO!AH15="","",INVENTARIO!AH15)</f>
        <v>Publica</v>
      </c>
      <c r="O13" s="85" t="str">
        <f>IF(INVENTARIO!AI15="","",INVENTARIO!AI15)</f>
        <v>No aplica</v>
      </c>
      <c r="P13" s="80" t="str">
        <f>IF(INVENTARIO!AJ15="","",INVENTARIO!AJ15)</f>
        <v>No aplica</v>
      </c>
      <c r="Q13" s="80" t="str">
        <f>IF(INVENTARIO!AK15="","",INVENTARIO!AK15)</f>
        <v>No aplica</v>
      </c>
      <c r="R13" s="80" t="str">
        <f>IF(INVENTARIO!AL15="","",INVENTARIO!AL15)</f>
        <v>No aplica</v>
      </c>
      <c r="S13" s="80" t="str">
        <f>IF(INVENTARIO!AM15="","",INVENTARIO!AM15)</f>
        <v>No aplica</v>
      </c>
      <c r="T13" s="84" t="str">
        <f>IF(INVENTARIO!AN15="","",INVENTARIO!AN15)</f>
        <v>No aplica</v>
      </c>
      <c r="U13" s="89" t="str">
        <f>IF(INVENTARIO!I15="","",IF(INVENTARIO!I15="#N/A","NO","SI"))</f>
        <v>SI</v>
      </c>
      <c r="V13" s="89" t="str">
        <f>INVENTARIO!I15</f>
        <v>70300-2.12</v>
      </c>
      <c r="W13" s="89" t="str">
        <f t="shared" si="0"/>
        <v>7030</v>
      </c>
      <c r="X13" s="89" t="str">
        <f t="shared" si="1"/>
        <v>2.12</v>
      </c>
      <c r="Y13" s="89" t="str">
        <f>IF(V13="","",VLOOKUP(V13,TRD!$F$5:$G$677,2,FALSE))</f>
        <v>AG -3--AC -8</v>
      </c>
      <c r="Z13" s="89" t="str">
        <f>IF(V13="","",VLOOKUP(V13,TRD!$F$5:$T$677,5,FALSE))</f>
        <v xml:space="preserve">CT- - MT- </v>
      </c>
      <c r="AA13" s="89" t="e">
        <f>IF(V13="","",VLOOKUP(V13,TRD_ORI!$E:$S,10,FALSE))</f>
        <v>#N/A</v>
      </c>
      <c r="AB13" s="89" t="str">
        <f>IF(V13="","",VLOOKUP(V13,TRD!F11:T683,15,FALSE))</f>
        <v>PDF</v>
      </c>
    </row>
    <row r="14" spans="1:28" ht="43.2">
      <c r="A14">
        <f t="shared" si="2"/>
        <v>8</v>
      </c>
      <c r="B14" s="139" t="str">
        <f>IF(INVENTARIO!H16="","",INVENTARIO!H16)</f>
        <v>ACTAS COMITÉ SECTORIAL DE GESTIÓN Y DESEMPEÑO</v>
      </c>
      <c r="C14" s="80" t="str">
        <f>IF(INVENTARIO!K16="","",INVENTARIO!K16)</f>
        <v>Contiene la Convocatoria y el Acta Comité Sectorial de Gestión y Desempeño.</v>
      </c>
      <c r="D14" s="80" t="str">
        <f>IF(INVENTARIO!J16="","",INVENTARIO!J16)</f>
        <v>Físico-Digital</v>
      </c>
      <c r="E14" s="80" t="str">
        <f>IF(INVENTARIO!L16="","",INVENTARIO!L16)</f>
        <v>PDF</v>
      </c>
      <c r="F14" s="80" t="str">
        <f>IF(INVENTARIO!AA16="","",INVENTARIO!AA16)</f>
        <v>No Aplica</v>
      </c>
      <c r="G14" s="80" t="str">
        <f>IF(INVENTARIO!M16="","",INVENTARIO!M16)</f>
        <v>Español</v>
      </c>
      <c r="H14" s="236">
        <f>INVENTARIO!AC16</f>
        <v>41790</v>
      </c>
      <c r="I14" s="235" t="str">
        <f>IF(INVENTARIO!AC16="","",CONCATENATE(TEXT(H14,"dd-mm-yyyy")," - ",INVENTARIO!AD16))</f>
        <v>31-05-2014 - A la Fecha</v>
      </c>
      <c r="J14" s="80" t="str">
        <f>IF(INVENTARIO!AB16="","",INVENTARIO!AB16)</f>
        <v>Por demanda</v>
      </c>
      <c r="K14" s="80" t="str">
        <f>IF(INVENTARIO!P16="","",INVENTARIO!P16)</f>
        <v>Oficina Asesora de Planeación</v>
      </c>
      <c r="L14" s="80" t="str">
        <f>IF(INVENTARIO!R16="","",INVENTARIO!R16)</f>
        <v>Grupo de Planeación y Seguimiento</v>
      </c>
      <c r="M14" s="80" t="str">
        <f>IF(INVENTARIO!N16="","",INVENTARIO!N16)</f>
        <v>No aplica</v>
      </c>
      <c r="N14" s="84" t="str">
        <f>IF(INVENTARIO!AH16="","",INVENTARIO!AH16)</f>
        <v>Publica</v>
      </c>
      <c r="O14" s="85" t="str">
        <f>IF(INVENTARIO!AI16="","",INVENTARIO!AI16)</f>
        <v>No aplica</v>
      </c>
      <c r="P14" s="80" t="str">
        <f>IF(INVENTARIO!AJ16="","",INVENTARIO!AJ16)</f>
        <v>No aplica</v>
      </c>
      <c r="Q14" s="80" t="str">
        <f>IF(INVENTARIO!AK16="","",INVENTARIO!AK16)</f>
        <v>No aplica</v>
      </c>
      <c r="R14" s="80" t="str">
        <f>IF(INVENTARIO!AL16="","",INVENTARIO!AL16)</f>
        <v>No aplica</v>
      </c>
      <c r="S14" s="80" t="str">
        <f>IF(INVENTARIO!AM16="","",INVENTARIO!AM16)</f>
        <v>No aplica</v>
      </c>
      <c r="T14" s="84" t="str">
        <f>IF(INVENTARIO!AN16="","",INVENTARIO!AN16)</f>
        <v>No aplica</v>
      </c>
      <c r="U14" s="89" t="str">
        <f>IF(INVENTARIO!I16="","",IF(INVENTARIO!I16="#N/A","NO","SI"))</f>
        <v>SI</v>
      </c>
      <c r="V14" s="89" t="str">
        <f>INVENTARIO!I16</f>
        <v>70300-2.3</v>
      </c>
      <c r="W14" s="89" t="str">
        <f t="shared" si="0"/>
        <v>7030</v>
      </c>
      <c r="X14" s="89" t="str">
        <f t="shared" si="1"/>
        <v>-2.3</v>
      </c>
      <c r="Y14" s="89" t="str">
        <f>IF(V14="","",VLOOKUP(V14,TRD!$F$5:$G$677,2,FALSE))</f>
        <v>AG -3--AC -8</v>
      </c>
      <c r="Z14" s="89" t="str">
        <f>IF(V14="","",VLOOKUP(V14,TRD!$F$5:$T$677,5,FALSE))</f>
        <v xml:space="preserve">CT- - MT- </v>
      </c>
      <c r="AA14" s="89" t="e">
        <f>IF(V14="","",VLOOKUP(V14,TRD_ORI!$E:$S,10,FALSE))</f>
        <v>#N/A</v>
      </c>
      <c r="AB14" s="89" t="str">
        <f>IF(V14="","",VLOOKUP(V14,TRD!F12:T684,15,FALSE))</f>
        <v>PDF</v>
      </c>
    </row>
    <row r="15" spans="1:28" ht="144">
      <c r="A15">
        <f t="shared" si="2"/>
        <v>9</v>
      </c>
      <c r="B15" s="139" t="str">
        <f>IF(INVENTARIO!H17="","",INVENTARIO!H17)</f>
        <v>PLANES ANTICORRUPCIÓN Y ATENCIÓN AL CIUDADANO</v>
      </c>
      <c r="C15" s="80" t="str">
        <f>IF(INVENTARIO!K17="","",INVENTARIO!K17)</f>
        <v xml:space="preserve">Contiene el instrumento de planeación aprobado por el comité pertinente y sus versiones. </v>
      </c>
      <c r="D15" s="80" t="str">
        <f>IF(INVENTARIO!J17="","",INVENTARIO!J17)</f>
        <v>Digital</v>
      </c>
      <c r="E15" s="80" t="str">
        <f>IF(INVENTARIO!L17="","",INVENTARIO!L17)</f>
        <v>Excel, Word, PDF, PowerPoint</v>
      </c>
      <c r="F15" s="80" t="str">
        <f>IF(INVENTARIO!AA17="","",INVENTARIO!AA17)</f>
        <v>https://www.minvivienda.gov.co/ministerio/planeacion-gestion-y-control/planeacion-y-seguimiento/plan-anticorrupcion-y-de-atencion-al-ciudadano</v>
      </c>
      <c r="G15" s="80" t="str">
        <f>IF(INVENTARIO!M17="","",INVENTARIO!M17)</f>
        <v>Español</v>
      </c>
      <c r="H15" s="236">
        <f>INVENTARIO!AC17</f>
        <v>41639</v>
      </c>
      <c r="I15" s="235" t="str">
        <f>IF(INVENTARIO!AC17="","",CONCATENATE(TEXT(H15,"dd-mm-yyyy")," - ",INVENTARIO!AD17))</f>
        <v>31-12-2013 - A la Fecha</v>
      </c>
      <c r="J15" s="80" t="str">
        <f>IF(INVENTARIO!AB17="","",INVENTARIO!AB17)</f>
        <v>Por demanda</v>
      </c>
      <c r="K15" s="80" t="str">
        <f>IF(INVENTARIO!P17="","",INVENTARIO!P17)</f>
        <v>Grupo de Planeación y Seguimiento</v>
      </c>
      <c r="L15" s="80" t="str">
        <f>IF(INVENTARIO!R17="","",INVENTARIO!R17)</f>
        <v>Grupo de Planeación y Seguimiento</v>
      </c>
      <c r="M15" s="80" t="str">
        <f>IF(INVENTARIO!N17="","",INVENTARIO!N17)</f>
        <v>No aplica</v>
      </c>
      <c r="N15" s="84" t="str">
        <f>IF(INVENTARIO!AH17="","",INVENTARIO!AH17)</f>
        <v>Publica</v>
      </c>
      <c r="O15" s="85" t="str">
        <f>IF(INVENTARIO!AI17="","",INVENTARIO!AI17)</f>
        <v>No aplica</v>
      </c>
      <c r="P15" s="80" t="str">
        <f>IF(INVENTARIO!AJ17="","",INVENTARIO!AJ17)</f>
        <v>No aplica</v>
      </c>
      <c r="Q15" s="80" t="str">
        <f>IF(INVENTARIO!AK17="","",INVENTARIO!AK17)</f>
        <v>No aplica</v>
      </c>
      <c r="R15" s="80" t="str">
        <f>IF(INVENTARIO!AL17="","",INVENTARIO!AL17)</f>
        <v>No aplica</v>
      </c>
      <c r="S15" s="80" t="str">
        <f>IF(INVENTARIO!AM17="","",INVENTARIO!AM17)</f>
        <v>No aplica</v>
      </c>
      <c r="T15" s="84" t="str">
        <f>IF(INVENTARIO!AN17="","",INVENTARIO!AN17)</f>
        <v>No aplica</v>
      </c>
      <c r="U15" s="89" t="str">
        <f>IF(INVENTARIO!I17="","",IF(INVENTARIO!I17="#N/A","NO","SI"))</f>
        <v>SI</v>
      </c>
      <c r="V15" s="89" t="str">
        <f>INVENTARIO!I17</f>
        <v>70305-34.1</v>
      </c>
      <c r="W15" s="89" t="str">
        <f t="shared" si="0"/>
        <v>7030</v>
      </c>
      <c r="X15" s="89" t="str">
        <f t="shared" si="1"/>
        <v>34.1</v>
      </c>
      <c r="Y15" s="89" t="str">
        <f>IF(V15="","",VLOOKUP(V15,TRD!$F$5:$G$677,2,FALSE))</f>
        <v>AG -3--AC -8</v>
      </c>
      <c r="Z15" s="89" t="str">
        <f>IF(V15="","",VLOOKUP(V15,TRD!$F$5:$T$677,5,FALSE))</f>
        <v xml:space="preserve">CT- - MT- </v>
      </c>
      <c r="AA15" s="89" t="e">
        <f>IF(V15="","",VLOOKUP(V15,TRD_ORI!$E:$S,10,FALSE))</f>
        <v>#N/A</v>
      </c>
      <c r="AB15" s="89" t="str">
        <f>IF(V15="","",VLOOKUP(V15,TRD!F13:T685,15,FALSE))</f>
        <v>PDF</v>
      </c>
    </row>
    <row r="16" spans="1:28" ht="129.6">
      <c r="A16">
        <f t="shared" si="2"/>
        <v>10</v>
      </c>
      <c r="B16" s="139" t="str">
        <f>IF(INVENTARIO!H18="","",INVENTARIO!H18)</f>
        <v>PLANES DE ACCIÓN INSTITUCIONAL</v>
      </c>
      <c r="C16" s="80" t="str">
        <f>IF(INVENTARIO!K18="","",INVENTARIO!K18)</f>
        <v xml:space="preserve">Contiene el instrumento de planeación aprobado por el comité pertinente y sus versiones. </v>
      </c>
      <c r="D16" s="80" t="str">
        <f>IF(INVENTARIO!J18="","",INVENTARIO!J18)</f>
        <v>Digital</v>
      </c>
      <c r="E16" s="80" t="str">
        <f>IF(INVENTARIO!L18="","",INVENTARIO!L18)</f>
        <v>Excel, Word, PDF, PowerPoint</v>
      </c>
      <c r="F16" s="80" t="str">
        <f>IF(INVENTARIO!AA18="","",INVENTARIO!AA18)</f>
        <v>https://www.minvivienda.gov.co/ministerio/planeacion-gestion-y-control/planeacion-y-seguimiento/plan-de-accion-institucional</v>
      </c>
      <c r="G16" s="80" t="str">
        <f>IF(INVENTARIO!M18="","",INVENTARIO!M18)</f>
        <v>Español</v>
      </c>
      <c r="H16" s="236">
        <f>INVENTARIO!AC18</f>
        <v>40909</v>
      </c>
      <c r="I16" s="235" t="str">
        <f>IF(INVENTARIO!AC18="","",CONCATENATE(TEXT(H16,"dd-mm-yyyy")," - ",INVENTARIO!AD18))</f>
        <v>01-01-2012 - A la Fecha</v>
      </c>
      <c r="J16" s="80" t="str">
        <f>IF(INVENTARIO!AB18="","",INVENTARIO!AB18)</f>
        <v>Por demanda</v>
      </c>
      <c r="K16" s="80" t="str">
        <f>IF(INVENTARIO!P18="","",INVENTARIO!P18)</f>
        <v>Grupo de Planeación y Seguimiento</v>
      </c>
      <c r="L16" s="80" t="str">
        <f>IF(INVENTARIO!R18="","",INVENTARIO!R18)</f>
        <v>Grupo de Planeación y Seguimiento</v>
      </c>
      <c r="M16" s="80" t="str">
        <f>IF(INVENTARIO!N18="","",INVENTARIO!N18)</f>
        <v>No aplica</v>
      </c>
      <c r="N16" s="84" t="str">
        <f>IF(INVENTARIO!AH18="","",INVENTARIO!AH18)</f>
        <v>Publica</v>
      </c>
      <c r="O16" s="85" t="str">
        <f>IF(INVENTARIO!AI18="","",INVENTARIO!AI18)</f>
        <v>No aplica</v>
      </c>
      <c r="P16" s="80" t="str">
        <f>IF(INVENTARIO!AJ18="","",INVENTARIO!AJ18)</f>
        <v>No aplica</v>
      </c>
      <c r="Q16" s="80" t="str">
        <f>IF(INVENTARIO!AK18="","",INVENTARIO!AK18)</f>
        <v>No aplica</v>
      </c>
      <c r="R16" s="80" t="str">
        <f>IF(INVENTARIO!AL18="","",INVENTARIO!AL18)</f>
        <v>No aplica</v>
      </c>
      <c r="S16" s="80" t="str">
        <f>IF(INVENTARIO!AM18="","",INVENTARIO!AM18)</f>
        <v>No aplica</v>
      </c>
      <c r="T16" s="84" t="str">
        <f>IF(INVENTARIO!AN18="","",INVENTARIO!AN18)</f>
        <v>No aplica</v>
      </c>
      <c r="U16" s="89" t="str">
        <f>IF(INVENTARIO!I18="","",IF(INVENTARIO!I18="#N/A","NO","SI"))</f>
        <v>SI</v>
      </c>
      <c r="V16" s="89" t="str">
        <f>INVENTARIO!I18</f>
        <v>70305-34.6</v>
      </c>
      <c r="W16" s="89" t="str">
        <f t="shared" si="0"/>
        <v>7030</v>
      </c>
      <c r="X16" s="89" t="str">
        <f t="shared" si="1"/>
        <v>34.6</v>
      </c>
      <c r="Y16" s="89" t="str">
        <f>IF(V16="","",VLOOKUP(V16,TRD!$F$5:$G$677,2,FALSE))</f>
        <v>AG -3--AC -8</v>
      </c>
      <c r="Z16" s="89" t="str">
        <f>IF(V16="","",VLOOKUP(V16,TRD!$F$5:$T$677,5,FALSE))</f>
        <v xml:space="preserve">CT- - MT- </v>
      </c>
      <c r="AA16" s="89" t="e">
        <f>IF(V16="","",VLOOKUP(V16,TRD_ORI!$E:$S,10,FALSE))</f>
        <v>#N/A</v>
      </c>
      <c r="AB16" s="89" t="str">
        <f>IF(V16="","",VLOOKUP(V16,TRD!F14:T686,15,FALSE))</f>
        <v>PDF</v>
      </c>
    </row>
    <row r="17" spans="1:28" ht="115.2">
      <c r="A17">
        <f t="shared" si="2"/>
        <v>11</v>
      </c>
      <c r="B17" s="139" t="str">
        <f>IF(INVENTARIO!H19="","",INVENTARIO!H19)</f>
        <v>PLANES ESTRATÉGICOS INSTITUCIONALES</v>
      </c>
      <c r="C17" s="80" t="str">
        <f>IF(INVENTARIO!K19="","",INVENTARIO!K19)</f>
        <v xml:space="preserve">Contiene el instrumento de planeación aprobado por el comité pertinente y sus versiones. </v>
      </c>
      <c r="D17" s="80" t="str">
        <f>IF(INVENTARIO!J19="","",INVENTARIO!J19)</f>
        <v>Digital</v>
      </c>
      <c r="E17" s="80" t="str">
        <f>IF(INVENTARIO!L19="","",INVENTARIO!L19)</f>
        <v>Excel, Word, PDF, PowerPoint</v>
      </c>
      <c r="F17" s="80" t="str">
        <f>IF(INVENTARIO!AA19="","",INVENTARIO!AA19)</f>
        <v>https://www.minvivienda.gov.co/ministerio/planeacion-gestion-y-control/planeacion-y-seguimiento/planes-estrategicos</v>
      </c>
      <c r="G17" s="80" t="str">
        <f>IF(INVENTARIO!M19="","",INVENTARIO!M19)</f>
        <v>Español</v>
      </c>
      <c r="H17" s="236">
        <f>INVENTARIO!AC19</f>
        <v>41670</v>
      </c>
      <c r="I17" s="235" t="str">
        <f>IF(INVENTARIO!AC19="","",CONCATENATE(TEXT(H17,"dd-mm-yyyy")," - ",INVENTARIO!AD19))</f>
        <v>31-01-2014 - A la Fecha</v>
      </c>
      <c r="J17" s="80" t="str">
        <f>IF(INVENTARIO!AB19="","",INVENTARIO!AB19)</f>
        <v>Por demanda</v>
      </c>
      <c r="K17" s="80" t="str">
        <f>IF(INVENTARIO!P19="","",INVENTARIO!P19)</f>
        <v>Grupo de Planeación y Seguimiento</v>
      </c>
      <c r="L17" s="80" t="str">
        <f>IF(INVENTARIO!R19="","",INVENTARIO!R19)</f>
        <v>Grupo de Planeación y Seguimiento</v>
      </c>
      <c r="M17" s="80" t="str">
        <f>IF(INVENTARIO!N19="","",INVENTARIO!N19)</f>
        <v>No aplica</v>
      </c>
      <c r="N17" s="84" t="str">
        <f>IF(INVENTARIO!AH19="","",INVENTARIO!AH19)</f>
        <v>Publica</v>
      </c>
      <c r="O17" s="85" t="str">
        <f>IF(INVENTARIO!AI19="","",INVENTARIO!AI19)</f>
        <v>No aplica</v>
      </c>
      <c r="P17" s="80" t="str">
        <f>IF(INVENTARIO!AJ19="","",INVENTARIO!AJ19)</f>
        <v>No aplica</v>
      </c>
      <c r="Q17" s="80" t="str">
        <f>IF(INVENTARIO!AK19="","",INVENTARIO!AK19)</f>
        <v>No aplica</v>
      </c>
      <c r="R17" s="80" t="str">
        <f>IF(INVENTARIO!AL19="","",INVENTARIO!AL19)</f>
        <v>No aplica</v>
      </c>
      <c r="S17" s="80" t="str">
        <f>IF(INVENTARIO!AM19="","",INVENTARIO!AM19)</f>
        <v>No aplica</v>
      </c>
      <c r="T17" s="84" t="str">
        <f>IF(INVENTARIO!AN19="","",INVENTARIO!AN19)</f>
        <v>No aplica</v>
      </c>
      <c r="U17" s="89" t="str">
        <f>IF(INVENTARIO!I19="","",IF(INVENTARIO!I19="#N/A","NO","SI"))</f>
        <v>SI</v>
      </c>
      <c r="V17" s="89" t="str">
        <f>INVENTARIO!I19</f>
        <v>70305-34.22</v>
      </c>
      <c r="W17" s="89" t="str">
        <f t="shared" si="0"/>
        <v>7030</v>
      </c>
      <c r="X17" s="89" t="str">
        <f t="shared" si="1"/>
        <v>4.22</v>
      </c>
      <c r="Y17" s="89" t="str">
        <f>IF(V17="","",VLOOKUP(V17,TRD!$F$5:$G$677,2,FALSE))</f>
        <v>AG -3--AC -8</v>
      </c>
      <c r="Z17" s="89" t="str">
        <f>IF(V17="","",VLOOKUP(V17,TRD!$F$5:$T$677,5,FALSE))</f>
        <v xml:space="preserve">CT- - MT- </v>
      </c>
      <c r="AA17" s="89" t="e">
        <f>IF(V17="","",VLOOKUP(V17,TRD_ORI!$E:$S,10,FALSE))</f>
        <v>#N/A</v>
      </c>
      <c r="AB17" s="89" t="str">
        <f>IF(V17="","",VLOOKUP(V17,TRD!F15:T687,15,FALSE))</f>
        <v>PDF</v>
      </c>
    </row>
    <row r="18" spans="1:28" ht="115.2">
      <c r="A18">
        <f t="shared" si="2"/>
        <v>12</v>
      </c>
      <c r="B18" s="139" t="str">
        <f>IF(INVENTARIO!H20="","",INVENTARIO!H20)</f>
        <v>PLANES ESTRATÉGICOS SECTORIALES</v>
      </c>
      <c r="C18" s="80" t="str">
        <f>IF(INVENTARIO!K20="","",INVENTARIO!K20)</f>
        <v xml:space="preserve">Contiene el instrumento de planeación aprobado por el comité pertinente y sus versiones. </v>
      </c>
      <c r="D18" s="80" t="str">
        <f>IF(INVENTARIO!J20="","",INVENTARIO!J20)</f>
        <v>Digital</v>
      </c>
      <c r="E18" s="80" t="str">
        <f>IF(INVENTARIO!L20="","",INVENTARIO!L20)</f>
        <v>Excel, Word, PDF, PowerPoint</v>
      </c>
      <c r="F18" s="80" t="str">
        <f>IF(INVENTARIO!AA20="","",INVENTARIO!AA20)</f>
        <v>https://www.minvivienda.gov.co/ministerio/planeacion-gestion-y-control/planeacion-y-seguimiento/planes-estrategicos</v>
      </c>
      <c r="G18" s="80" t="str">
        <f>IF(INVENTARIO!M20="","",INVENTARIO!M20)</f>
        <v>Español</v>
      </c>
      <c r="H18" s="236">
        <f>INVENTARIO!AC20</f>
        <v>41305</v>
      </c>
      <c r="I18" s="235" t="str">
        <f>IF(INVENTARIO!AC20="","",CONCATENATE(TEXT(H18,"dd-mm-yyyy")," - ",INVENTARIO!AD20))</f>
        <v>31-01-2013 - A la Fecha</v>
      </c>
      <c r="J18" s="80" t="str">
        <f>IF(INVENTARIO!AB20="","",INVENTARIO!AB20)</f>
        <v>Por demanda</v>
      </c>
      <c r="K18" s="80" t="str">
        <f>IF(INVENTARIO!P20="","",INVENTARIO!P20)</f>
        <v>Grupo de Planeación y Seguimiento</v>
      </c>
      <c r="L18" s="80" t="str">
        <f>IF(INVENTARIO!R20="","",INVENTARIO!R20)</f>
        <v>Grupo de Planeación y Seguimiento</v>
      </c>
      <c r="M18" s="80" t="str">
        <f>IF(INVENTARIO!N20="","",INVENTARIO!N20)</f>
        <v>No aplica</v>
      </c>
      <c r="N18" s="84" t="str">
        <f>IF(INVENTARIO!AH20="","",INVENTARIO!AH20)</f>
        <v>Publica</v>
      </c>
      <c r="O18" s="85" t="str">
        <f>IF(INVENTARIO!AI20="","",INVENTARIO!AI20)</f>
        <v>No aplica</v>
      </c>
      <c r="P18" s="80" t="str">
        <f>IF(INVENTARIO!AJ20="","",INVENTARIO!AJ20)</f>
        <v>No aplica</v>
      </c>
      <c r="Q18" s="80" t="str">
        <f>IF(INVENTARIO!AK20="","",INVENTARIO!AK20)</f>
        <v>No aplica</v>
      </c>
      <c r="R18" s="80" t="str">
        <f>IF(INVENTARIO!AL20="","",INVENTARIO!AL20)</f>
        <v>No aplica</v>
      </c>
      <c r="S18" s="80" t="str">
        <f>IF(INVENTARIO!AM20="","",INVENTARIO!AM20)</f>
        <v>No aplica</v>
      </c>
      <c r="T18" s="84" t="str">
        <f>IF(INVENTARIO!AN20="","",INVENTARIO!AN20)</f>
        <v>No aplica</v>
      </c>
      <c r="U18" s="89" t="str">
        <f>IF(INVENTARIO!I20="","",IF(INVENTARIO!I20="#N/A","NO","SI"))</f>
        <v>SI</v>
      </c>
      <c r="V18" s="89" t="str">
        <f>INVENTARIO!I20</f>
        <v>70305-34.23</v>
      </c>
      <c r="W18" s="89" t="str">
        <f t="shared" si="0"/>
        <v>7030</v>
      </c>
      <c r="X18" s="89" t="str">
        <f t="shared" si="1"/>
        <v>4.23</v>
      </c>
      <c r="Y18" s="89" t="str">
        <f>IF(V18="","",VLOOKUP(V18,TRD!$F$5:$G$677,2,FALSE))</f>
        <v>AG -3--AC -8</v>
      </c>
      <c r="Z18" s="89" t="str">
        <f>IF(V18="","",VLOOKUP(V18,TRD!$F$5:$T$677,5,FALSE))</f>
        <v xml:space="preserve">CT- - MT- </v>
      </c>
      <c r="AA18" s="89" t="e">
        <f>IF(V18="","",VLOOKUP(V18,TRD_ORI!$E:$S,10,FALSE))</f>
        <v>#N/A</v>
      </c>
      <c r="AB18" s="89" t="str">
        <f>IF(V18="","",VLOOKUP(V18,TRD!F16:T688,15,FALSE))</f>
        <v>PDF</v>
      </c>
    </row>
    <row r="19" spans="1:28" ht="57.6">
      <c r="A19">
        <f t="shared" si="2"/>
        <v>13</v>
      </c>
      <c r="B19" s="139" t="str">
        <f>IF(INVENTARIO!H21="","",INVENTARIO!H21)</f>
        <v>Informes de gestión - SGR</v>
      </c>
      <c r="C19" s="80" t="str">
        <f>IF(INVENTARIO!K21="","",INVENTARIO!K21)</f>
        <v>Contiene los pronunciamientos y asistencias técnicas realizadas a recursos que serían aprobados por OCAD.</v>
      </c>
      <c r="D19" s="80" t="str">
        <f>IF(INVENTARIO!J21="","",INVENTARIO!J21)</f>
        <v>Digital</v>
      </c>
      <c r="E19" s="80" t="str">
        <f>IF(INVENTARIO!L21="","",INVENTARIO!L21)</f>
        <v>PDF</v>
      </c>
      <c r="F19" s="80" t="str">
        <f>IF(INVENTARIO!AA21="","",INVENTARIO!AA21)</f>
        <v>No aplica</v>
      </c>
      <c r="G19" s="80" t="str">
        <f>IF(INVENTARIO!M21="","",INVENTARIO!M21)</f>
        <v>Español</v>
      </c>
      <c r="H19" s="236">
        <f>INVENTARIO!AC21</f>
        <v>44286</v>
      </c>
      <c r="I19" s="235" t="str">
        <f>IF(INVENTARIO!AC21="","",CONCATENATE(TEXT(H19,"dd-mm-yyyy")," - ",INVENTARIO!AD21))</f>
        <v>31-03-2021 - A la Fecha</v>
      </c>
      <c r="J19" s="80" t="str">
        <f>IF(INVENTARIO!AB21="","",INVENTARIO!AB21)</f>
        <v>Trimestral</v>
      </c>
      <c r="K19" s="80" t="str">
        <f>IF(INVENTARIO!P21="","",INVENTARIO!P21)</f>
        <v>Grupo de Presupuesto y Proyectos de Inversión</v>
      </c>
      <c r="L19" s="80" t="str">
        <f>IF(INVENTARIO!R21="","",INVENTARIO!R21)</f>
        <v>Grupo de Presupuesto y Proyectos de Inversión</v>
      </c>
      <c r="M19" s="80" t="str">
        <f>IF(INVENTARIO!N21="","",INVENTARIO!N21)</f>
        <v>No aplica</v>
      </c>
      <c r="N19" s="84" t="str">
        <f>IF(INVENTARIO!AH21="","",INVENTARIO!AH21)</f>
        <v>Publica</v>
      </c>
      <c r="O19" s="85" t="str">
        <f>IF(INVENTARIO!AI21="","",INVENTARIO!AI21)</f>
        <v>No aplica</v>
      </c>
      <c r="P19" s="80" t="str">
        <f>IF(INVENTARIO!AJ21="","",INVENTARIO!AJ21)</f>
        <v>No aplica</v>
      </c>
      <c r="Q19" s="80" t="str">
        <f>IF(INVENTARIO!AK21="","",INVENTARIO!AK21)</f>
        <v>No aplica</v>
      </c>
      <c r="R19" s="80" t="str">
        <f>IF(INVENTARIO!AL21="","",INVENTARIO!AL21)</f>
        <v>No aplica</v>
      </c>
      <c r="S19" s="80" t="str">
        <f>IF(INVENTARIO!AM21="","",INVENTARIO!AM21)</f>
        <v>No aplica</v>
      </c>
      <c r="T19" s="84" t="str">
        <f>IF(INVENTARIO!AN21="","",INVENTARIO!AN21)</f>
        <v>No aplica</v>
      </c>
      <c r="U19" s="89" t="e">
        <f>IF(INVENTARIO!I21="","",IF(INVENTARIO!I21="#N/A","NO","SI"))</f>
        <v>#N/A</v>
      </c>
      <c r="V19" s="89" t="e">
        <f>INVENTARIO!I21</f>
        <v>#N/A</v>
      </c>
      <c r="W19" s="89" t="e">
        <f t="shared" si="0"/>
        <v>#N/A</v>
      </c>
      <c r="X19" s="89" t="e">
        <f t="shared" si="1"/>
        <v>#N/A</v>
      </c>
      <c r="Y19" s="89" t="e">
        <f>IF(V19="","",VLOOKUP(V19,TRD!$F$5:$G$677,2,FALSE))</f>
        <v>#N/A</v>
      </c>
      <c r="Z19" s="89" t="e">
        <f>IF(V19="","",VLOOKUP(V19,TRD!$F$5:$T$677,5,FALSE))</f>
        <v>#N/A</v>
      </c>
      <c r="AA19" s="89" t="e">
        <f>IF(V19="","",VLOOKUP(V19,TRD_ORI!$E:$S,10,FALSE))</f>
        <v>#N/A</v>
      </c>
      <c r="AB19" s="89" t="e">
        <f>IF(V19="","",VLOOKUP(V19,TRD!F17:T689,15,FALSE))</f>
        <v>#N/A</v>
      </c>
    </row>
    <row r="20" spans="1:28" ht="86.4">
      <c r="A20">
        <f t="shared" si="2"/>
        <v>14</v>
      </c>
      <c r="B20" s="139" t="str">
        <f>IF(INVENTARIO!H22="","",INVENTARIO!H22)</f>
        <v>ANTEPROYECTOS DE PRESUPUESTO</v>
      </c>
      <c r="C20" s="80" t="str">
        <f>IF(INVENTARIO!K22="","",INVENTARIO!K22)</f>
        <v>Contiene el oficio de solicitud, las Comunicaciones Oficiales, las Circulares, el Formato de Programación, los Documentos de Justificación y la Carta de Modificación</v>
      </c>
      <c r="D20" s="80" t="str">
        <f>IF(INVENTARIO!J22="","",INVENTARIO!J22)</f>
        <v>Físico-Digital</v>
      </c>
      <c r="E20" s="80" t="str">
        <f>IF(INVENTARIO!L22="","",INVENTARIO!L22)</f>
        <v>Excel, Word, PDF, PowerPoint</v>
      </c>
      <c r="F20" s="80" t="str">
        <f>IF(INVENTARIO!AA22="","",INVENTARIO!AA22)</f>
        <v>No aplica</v>
      </c>
      <c r="G20" s="80" t="str">
        <f>IF(INVENTARIO!M22="","",INVENTARIO!M22)</f>
        <v>Español</v>
      </c>
      <c r="H20" s="236">
        <f>INVENTARIO!AC22</f>
        <v>42401</v>
      </c>
      <c r="I20" s="235" t="str">
        <f>IF(INVENTARIO!AC22="","",CONCATENATE(TEXT(H20,"dd-mm-yyyy")," - ",INVENTARIO!AD22))</f>
        <v>01-02-2016 - A la Fecha</v>
      </c>
      <c r="J20" s="80" t="str">
        <f>IF(INVENTARIO!AB22="","",INVENTARIO!AB22)</f>
        <v xml:space="preserve">Anual </v>
      </c>
      <c r="K20" s="80" t="str">
        <f>IF(INVENTARIO!P22="","",INVENTARIO!P22)</f>
        <v>Grupo de Presupuesto y Proyectos de Inversión</v>
      </c>
      <c r="L20" s="80" t="str">
        <f>IF(INVENTARIO!R22="","",INVENTARIO!R22)</f>
        <v>Grupo de Presupuesto y Proyectos de Inversión</v>
      </c>
      <c r="M20" s="80" t="str">
        <f>IF(INVENTARIO!N22="","",INVENTARIO!N22)</f>
        <v>No aplica</v>
      </c>
      <c r="N20" s="84" t="str">
        <f>IF(INVENTARIO!AH22="","",INVENTARIO!AH22)</f>
        <v>Publica</v>
      </c>
      <c r="O20" s="85" t="str">
        <f>IF(INVENTARIO!AI22="","",INVENTARIO!AI22)</f>
        <v>No aplica</v>
      </c>
      <c r="P20" s="80" t="str">
        <f>IF(INVENTARIO!AJ22="","",INVENTARIO!AJ22)</f>
        <v>No aplica</v>
      </c>
      <c r="Q20" s="80" t="str">
        <f>IF(INVENTARIO!AK22="","",INVENTARIO!AK22)</f>
        <v>No aplica</v>
      </c>
      <c r="R20" s="80" t="str">
        <f>IF(INVENTARIO!AL22="","",INVENTARIO!AL22)</f>
        <v>No aplica</v>
      </c>
      <c r="S20" s="80" t="str">
        <f>IF(INVENTARIO!AM22="","",INVENTARIO!AM22)</f>
        <v>No aplica</v>
      </c>
      <c r="T20" s="84" t="str">
        <f>IF(INVENTARIO!AN22="","",INVENTARIO!AN22)</f>
        <v>No aplica</v>
      </c>
      <c r="U20" s="89" t="str">
        <f>IF(INVENTARIO!I22="","",IF(INVENTARIO!I22="#N/A","NO","SI"))</f>
        <v>SI</v>
      </c>
      <c r="V20" s="89" t="str">
        <f>INVENTARIO!I22</f>
        <v>70304-4</v>
      </c>
      <c r="W20" s="89" t="str">
        <f t="shared" si="0"/>
        <v>7030</v>
      </c>
      <c r="X20" s="89" t="str">
        <f t="shared" si="1"/>
        <v>04-4</v>
      </c>
      <c r="Y20" s="89" t="str">
        <f>IF(V20="","",VLOOKUP(V20,TRD!$F$5:$G$677,2,FALSE))</f>
        <v>AG -3--AC -8</v>
      </c>
      <c r="Z20" s="89" t="str">
        <f>IF(V20="","",VLOOKUP(V20,TRD!$F$5:$T$677,5,FALSE))</f>
        <v xml:space="preserve">CT- - MT- </v>
      </c>
      <c r="AA20" s="89" t="e">
        <f>IF(V20="","",VLOOKUP(V20,TRD_ORI!$E:$S,10,FALSE))</f>
        <v>#N/A</v>
      </c>
      <c r="AB20" s="89" t="str">
        <f>IF(V20="","",VLOOKUP(V20,TRD!F18:T690,15,FALSE))</f>
        <v>PDF</v>
      </c>
    </row>
    <row r="21" spans="1:28" ht="57.6">
      <c r="A21">
        <f t="shared" si="2"/>
        <v>15</v>
      </c>
      <c r="B21" s="139" t="str">
        <f>IF(INVENTARIO!H23="","",INVENTARIO!H23)</f>
        <v xml:space="preserve">Banco de Programas y Proyectos de Inversión Nacional - BPIN </v>
      </c>
      <c r="C21" s="80" t="str">
        <f>IF(INVENTARIO!K23="","",INVENTARIO!K23)</f>
        <v>Contiene los Documentos soportes de Formulación de Proyectos.</v>
      </c>
      <c r="D21" s="80" t="str">
        <f>IF(INVENTARIO!J23="","",INVENTARIO!J23)</f>
        <v>Físico-Digital</v>
      </c>
      <c r="E21" s="80" t="str">
        <f>IF(INVENTARIO!L23="","",INVENTARIO!L23)</f>
        <v>PDF</v>
      </c>
      <c r="F21" s="80" t="str">
        <f>IF(INVENTARIO!AA23="","",INVENTARIO!AA23)</f>
        <v>No aplica</v>
      </c>
      <c r="G21" s="80" t="str">
        <f>IF(INVENTARIO!M23="","",INVENTARIO!M23)</f>
        <v>Español</v>
      </c>
      <c r="H21" s="236">
        <f>INVENTARIO!AC23</f>
        <v>42887</v>
      </c>
      <c r="I21" s="235" t="str">
        <f>IF(INVENTARIO!AC23="","",CONCATENATE(TEXT(H21,"dd-mm-yyyy")," - ",INVENTARIO!AD23))</f>
        <v>01-06-2017 - A la Fecha</v>
      </c>
      <c r="J21" s="80" t="str">
        <f>IF(INVENTARIO!AB23="","",INVENTARIO!AB23)</f>
        <v>Por demanda</v>
      </c>
      <c r="K21" s="80" t="str">
        <f>IF(INVENTARIO!P23="","",INVENTARIO!P23)</f>
        <v>Grupo de Presupuesto y Proyectos de Inversión</v>
      </c>
      <c r="L21" s="80" t="str">
        <f>IF(INVENTARIO!R23="","",INVENTARIO!R23)</f>
        <v>Grupo de Presupuesto y Proyectos de Inversión</v>
      </c>
      <c r="M21" s="80" t="str">
        <f>IF(INVENTARIO!N23="","",INVENTARIO!N23)</f>
        <v>No aplica</v>
      </c>
      <c r="N21" s="84" t="str">
        <f>IF(INVENTARIO!AH23="","",INVENTARIO!AH23)</f>
        <v>Publica</v>
      </c>
      <c r="O21" s="85" t="str">
        <f>IF(INVENTARIO!AI23="","",INVENTARIO!AI23)</f>
        <v>No aplica</v>
      </c>
      <c r="P21" s="80" t="str">
        <f>IF(INVENTARIO!AJ23="","",INVENTARIO!AJ23)</f>
        <v>No aplica</v>
      </c>
      <c r="Q21" s="80" t="str">
        <f>IF(INVENTARIO!AK23="","",INVENTARIO!AK23)</f>
        <v>No aplica</v>
      </c>
      <c r="R21" s="80" t="str">
        <f>IF(INVENTARIO!AL23="","",INVENTARIO!AL23)</f>
        <v>No aplica</v>
      </c>
      <c r="S21" s="80" t="str">
        <f>IF(INVENTARIO!AM23="","",INVENTARIO!AM23)</f>
        <v>No aplica</v>
      </c>
      <c r="T21" s="84" t="str">
        <f>IF(INVENTARIO!AN23="","",INVENTARIO!AN23)</f>
        <v>No aplica</v>
      </c>
      <c r="U21" s="89" t="e">
        <f>IF(INVENTARIO!I23="","",IF(INVENTARIO!I23="#N/A","NO","SI"))</f>
        <v>#N/A</v>
      </c>
      <c r="V21" s="89" t="e">
        <f>INVENTARIO!I23</f>
        <v>#N/A</v>
      </c>
      <c r="W21" s="89" t="e">
        <f t="shared" si="0"/>
        <v>#N/A</v>
      </c>
      <c r="X21" s="89" t="e">
        <f t="shared" si="1"/>
        <v>#N/A</v>
      </c>
      <c r="Y21" s="89" t="e">
        <f>IF(V21="","",VLOOKUP(V21,TRD!$F$5:$G$677,2,FALSE))</f>
        <v>#N/A</v>
      </c>
      <c r="Z21" s="89" t="e">
        <f>IF(V21="","",VLOOKUP(V21,TRD!$F$5:$T$677,5,FALSE))</f>
        <v>#N/A</v>
      </c>
      <c r="AA21" s="89" t="e">
        <f>IF(V21="","",VLOOKUP(V21,TRD_ORI!$E:$S,10,FALSE))</f>
        <v>#N/A</v>
      </c>
      <c r="AB21" s="89" t="e">
        <f>IF(V21="","",VLOOKUP(V21,TRD!F19:T691,15,FALSE))</f>
        <v>#N/A</v>
      </c>
    </row>
    <row r="22" spans="1:28" ht="144">
      <c r="A22">
        <f t="shared" si="2"/>
        <v>16</v>
      </c>
      <c r="B22" s="139" t="str">
        <f>IF(INVENTARIO!H24="","",INVENTARIO!H24)</f>
        <v>Modificaciones Presupuestales</v>
      </c>
      <c r="C22" s="80" t="str">
        <f>IF(INVENTARIO!K24="","",INVENTARIO!K24)</f>
        <v>Contiene los Memorandos y formatos de solicitud del tramite, el Concepto técnico y económico emitido por la Oficina Asesora de Planeación, el Concepto favorable del Departamento Nacional de Planeación y el Oficio de respuesta de Ministerio de Hacienda</v>
      </c>
      <c r="D22" s="80" t="str">
        <f>IF(INVENTARIO!J24="","",INVENTARIO!J24)</f>
        <v>Físico-Digital</v>
      </c>
      <c r="E22" s="80" t="str">
        <f>IF(INVENTARIO!L24="","",INVENTARIO!L24)</f>
        <v>PDF</v>
      </c>
      <c r="F22" s="80" t="str">
        <f>IF(INVENTARIO!AA24="","",INVENTARIO!AA24)</f>
        <v>No aplica</v>
      </c>
      <c r="G22" s="80" t="str">
        <f>IF(INVENTARIO!M24="","",INVENTARIO!M24)</f>
        <v>Español</v>
      </c>
      <c r="H22" s="236">
        <f>INVENTARIO!AC24</f>
        <v>40848</v>
      </c>
      <c r="I22" s="235" t="str">
        <f>IF(INVENTARIO!AC24="","",CONCATENATE(TEXT(H22,"dd-mm-yyyy")," - ",INVENTARIO!AD24))</f>
        <v>01-11-2011 - A la Fecha</v>
      </c>
      <c r="J22" s="80" t="str">
        <f>IF(INVENTARIO!AB24="","",INVENTARIO!AB24)</f>
        <v>Por demanda</v>
      </c>
      <c r="K22" s="80" t="str">
        <f>IF(INVENTARIO!P24="","",INVENTARIO!P24)</f>
        <v>Grupo de Presupuesto y Proyectos de Inversión</v>
      </c>
      <c r="L22" s="80" t="str">
        <f>IF(INVENTARIO!R24="","",INVENTARIO!R24)</f>
        <v>Grupo de Presupuesto y Proyectos de Inversión</v>
      </c>
      <c r="M22" s="80" t="str">
        <f>IF(INVENTARIO!N24="","",INVENTARIO!N24)</f>
        <v>No aplica</v>
      </c>
      <c r="N22" s="84" t="str">
        <f>IF(INVENTARIO!AH24="","",INVENTARIO!AH24)</f>
        <v>Publica</v>
      </c>
      <c r="O22" s="85" t="str">
        <f>IF(INVENTARIO!AI24="","",INVENTARIO!AI24)</f>
        <v>No aplica</v>
      </c>
      <c r="P22" s="80" t="str">
        <f>IF(INVENTARIO!AJ24="","",INVENTARIO!AJ24)</f>
        <v>No aplica</v>
      </c>
      <c r="Q22" s="80" t="str">
        <f>IF(INVENTARIO!AK24="","",INVENTARIO!AK24)</f>
        <v>No aplica</v>
      </c>
      <c r="R22" s="80" t="str">
        <f>IF(INVENTARIO!AL24="","",INVENTARIO!AL24)</f>
        <v>No aplica</v>
      </c>
      <c r="S22" s="80" t="str">
        <f>IF(INVENTARIO!AM24="","",INVENTARIO!AM24)</f>
        <v>No aplica</v>
      </c>
      <c r="T22" s="84" t="str">
        <f>IF(INVENTARIO!AN24="","",INVENTARIO!AN24)</f>
        <v>No aplica</v>
      </c>
      <c r="U22" s="89" t="e">
        <f>IF(INVENTARIO!I24="","",IF(INVENTARIO!I24="#N/A","NO","SI"))</f>
        <v>#N/A</v>
      </c>
      <c r="V22" s="89" t="e">
        <f>INVENTARIO!I24</f>
        <v>#N/A</v>
      </c>
      <c r="W22" s="89" t="e">
        <f t="shared" si="0"/>
        <v>#N/A</v>
      </c>
      <c r="X22" s="89" t="e">
        <f t="shared" si="1"/>
        <v>#N/A</v>
      </c>
      <c r="Y22" s="89" t="e">
        <f>IF(V22="","",VLOOKUP(V22,TRD!$F$5:$G$677,2,FALSE))</f>
        <v>#N/A</v>
      </c>
      <c r="Z22" s="89" t="e">
        <f>IF(V22="","",VLOOKUP(V22,TRD!$F$5:$T$677,5,FALSE))</f>
        <v>#N/A</v>
      </c>
      <c r="AA22" s="89" t="e">
        <f>IF(V22="","",VLOOKUP(V22,TRD_ORI!$E:$S,10,FALSE))</f>
        <v>#N/A</v>
      </c>
      <c r="AB22" s="89" t="e">
        <f>IF(V22="","",VLOOKUP(V22,TRD!F20:T692,15,FALSE))</f>
        <v>#N/A</v>
      </c>
    </row>
    <row r="23" spans="1:28" ht="129.6">
      <c r="A23">
        <f t="shared" si="2"/>
        <v>17</v>
      </c>
      <c r="B23" s="139" t="str">
        <f>IF(INVENTARIO!H25="","",INVENTARIO!H25)</f>
        <v>INSTRUMENTOS DEL SISTEMA INTEGRADO DE GESTIÓN</v>
      </c>
      <c r="C23" s="80" t="str">
        <f>IF(INVENTARIO!K25="","",INVENTARIO!K25)</f>
        <v>Contiene los diferentes tipos de documentos de los procesos como: Caracterización, Procedimientos, Formatos, Indicadores, Plan de comunicaciones, Normograma, Plan de mejoramiento, Guías, Manuales, Instructivos, Mapa de riesgos, Políticas y Plantillas.</v>
      </c>
      <c r="D23" s="80" t="str">
        <f>IF(INVENTARIO!J25="","",INVENTARIO!J25)</f>
        <v>Digital</v>
      </c>
      <c r="E23" s="80" t="str">
        <f>IF(INVENTARIO!L25="","",INVENTARIO!L25)</f>
        <v>Excel, Word, PDF, PowerPoint</v>
      </c>
      <c r="F23" s="80" t="str">
        <f>IF(INVENTARIO!AA25="","",INVENTARIO!AA25)</f>
        <v>https://minvivienda.gov.co/ministerio/planeacion-gestion-y-control/sistema-integrado-de-gestion/mapa-de-procesos</v>
      </c>
      <c r="G23" s="80" t="str">
        <f>IF(INVENTARIO!M25="","",INVENTARIO!M25)</f>
        <v>Español</v>
      </c>
      <c r="H23" s="236">
        <f>INVENTARIO!AC25</f>
        <v>43535</v>
      </c>
      <c r="I23" s="235" t="str">
        <f>IF(INVENTARIO!AC25="","",CONCATENATE(TEXT(H23,"dd-mm-yyyy")," - ",INVENTARIO!AD25))</f>
        <v>11-03-2019 - A la Fecha</v>
      </c>
      <c r="J23" s="80" t="str">
        <f>IF(INVENTARIO!AB25="","",INVENTARIO!AB25)</f>
        <v>Por demanda</v>
      </c>
      <c r="K23" s="80" t="str">
        <f>IF(INVENTARIO!P25="","",INVENTARIO!P25)</f>
        <v>Grupo de Innovación y Mejoramiento Institucional</v>
      </c>
      <c r="L23" s="80" t="str">
        <f>IF(INVENTARIO!R25="","",INVENTARIO!R25)</f>
        <v>Grupo de Innovación y Mejoramiento Institucional</v>
      </c>
      <c r="M23" s="80" t="str">
        <f>IF(INVENTARIO!N25="","",INVENTARIO!N25)</f>
        <v>No aplica</v>
      </c>
      <c r="N23" s="84" t="str">
        <f>IF(INVENTARIO!AH25="","",INVENTARIO!AH25)</f>
        <v>Publica</v>
      </c>
      <c r="O23" s="85" t="str">
        <f>IF(INVENTARIO!AI25="","",INVENTARIO!AI25)</f>
        <v>No aplica</v>
      </c>
      <c r="P23" s="80" t="str">
        <f>IF(INVENTARIO!AJ25="","",INVENTARIO!AJ25)</f>
        <v>No aplica</v>
      </c>
      <c r="Q23" s="80" t="str">
        <f>IF(INVENTARIO!AK25="","",INVENTARIO!AK25)</f>
        <v>No aplica</v>
      </c>
      <c r="R23" s="80" t="str">
        <f>IF(INVENTARIO!AL25="","",INVENTARIO!AL25)</f>
        <v>No aplica</v>
      </c>
      <c r="S23" s="80" t="str">
        <f>IF(INVENTARIO!AM25="","",INVENTARIO!AM25)</f>
        <v>No aplica</v>
      </c>
      <c r="T23" s="84" t="str">
        <f>IF(INVENTARIO!AN25="","",INVENTARIO!AN25)</f>
        <v>No aplica</v>
      </c>
      <c r="U23" s="89" t="str">
        <f>IF(INVENTARIO!I25="","",IF(INVENTARIO!I25="#N/A","NO","SI"))</f>
        <v>SI</v>
      </c>
      <c r="V23" s="89" t="str">
        <f>INVENTARIO!I25</f>
        <v>70306-27</v>
      </c>
      <c r="W23" s="89" t="str">
        <f t="shared" si="0"/>
        <v>7030</v>
      </c>
      <c r="X23" s="89" t="str">
        <f t="shared" si="1"/>
        <v>6-27</v>
      </c>
      <c r="Y23" s="89" t="str">
        <f>IF(V23="","",VLOOKUP(V23,TRD!$F$5:$G$677,2,FALSE))</f>
        <v>AG -3--AC -8</v>
      </c>
      <c r="Z23" s="89" t="str">
        <f>IF(V23="","",VLOOKUP(V23,TRD!$F$5:$T$677,5,FALSE))</f>
        <v xml:space="preserve">CT- - MT- </v>
      </c>
      <c r="AA23" s="89" t="e">
        <f>IF(V23="","",VLOOKUP(V23,TRD_ORI!$E:$S,10,FALSE))</f>
        <v>#N/A</v>
      </c>
      <c r="AB23" s="89" t="str">
        <f>IF(V23="","",VLOOKUP(V23,TRD!F21:T693,15,FALSE))</f>
        <v>PDF</v>
      </c>
    </row>
    <row r="24" spans="1:28" ht="115.2">
      <c r="A24">
        <f t="shared" si="2"/>
        <v>18</v>
      </c>
      <c r="B24" s="139" t="str">
        <f>IF(INVENTARIO!H26="","",INVENTARIO!H26)</f>
        <v>MANUALES DEL MODELO INTEGRADO DE PLANEACIÓN Y GESTIÓN</v>
      </c>
      <c r="C24" s="80" t="str">
        <f>IF(INVENTARIO!K26="","",INVENTARIO!K26)</f>
        <v>Contiene el manual, el listado maestro de documentos, Comunicaciones Oficiales e informes elaborados.</v>
      </c>
      <c r="D24" s="80" t="str">
        <f>IF(INVENTARIO!J26="","",INVENTARIO!J26)</f>
        <v>Físico-Digital</v>
      </c>
      <c r="E24" s="80" t="str">
        <f>IF(INVENTARIO!L26="","",INVENTARIO!L26)</f>
        <v>Excel, Word, PDF, PowerPoint</v>
      </c>
      <c r="F24" s="80" t="str">
        <f>IF(INVENTARIO!AA26="","",INVENTARIO!AA26)</f>
        <v>https://minvivienda.gov.co/sistema-integrado-de-gestion/mapa-de-procesos/direccionamiento-estrategico</v>
      </c>
      <c r="G24" s="80" t="str">
        <f>IF(INVENTARIO!M26="","",INVENTARIO!M26)</f>
        <v>Español</v>
      </c>
      <c r="H24" s="236">
        <f>INVENTARIO!AC26</f>
        <v>44227</v>
      </c>
      <c r="I24" s="235" t="str">
        <f>IF(INVENTARIO!AC26="","",CONCATENATE(TEXT(H24,"dd-mm-yyyy")," - ",INVENTARIO!AD26))</f>
        <v>31-01-2021 - A la Fecha</v>
      </c>
      <c r="J24" s="80" t="str">
        <f>IF(INVENTARIO!AB26="","",INVENTARIO!AB26)</f>
        <v>Por demanda</v>
      </c>
      <c r="K24" s="80" t="str">
        <f>IF(INVENTARIO!P26="","",INVENTARIO!P26)</f>
        <v>Grupo de Innovación y Mejoramiento Institucional</v>
      </c>
      <c r="L24" s="80" t="str">
        <f>IF(INVENTARIO!R26="","",INVENTARIO!R26)</f>
        <v>Grupo de Innovación y Mejoramiento Institucional</v>
      </c>
      <c r="M24" s="80" t="str">
        <f>IF(INVENTARIO!N26="","",INVENTARIO!N26)</f>
        <v>No aplica</v>
      </c>
      <c r="N24" s="84" t="str">
        <f>IF(INVENTARIO!AH26="","",INVENTARIO!AH26)</f>
        <v>Publica</v>
      </c>
      <c r="O24" s="85" t="str">
        <f>IF(INVENTARIO!AI26="","",INVENTARIO!AI26)</f>
        <v>No aplica</v>
      </c>
      <c r="P24" s="80" t="str">
        <f>IF(INVENTARIO!AJ26="","",INVENTARIO!AJ26)</f>
        <v>No aplica</v>
      </c>
      <c r="Q24" s="80" t="str">
        <f>IF(INVENTARIO!AK26="","",INVENTARIO!AK26)</f>
        <v>No aplica</v>
      </c>
      <c r="R24" s="80" t="str">
        <f>IF(INVENTARIO!AL26="","",INVENTARIO!AL26)</f>
        <v>No aplica</v>
      </c>
      <c r="S24" s="80" t="str">
        <f>IF(INVENTARIO!AM26="","",INVENTARIO!AM26)</f>
        <v>No aplica</v>
      </c>
      <c r="T24" s="84" t="str">
        <f>IF(INVENTARIO!AN26="","",INVENTARIO!AN26)</f>
        <v>No aplica</v>
      </c>
      <c r="U24" s="89" t="str">
        <f>IF(INVENTARIO!I26="","",IF(INVENTARIO!I26="#N/A","NO","SI"))</f>
        <v>SI</v>
      </c>
      <c r="V24" s="89" t="str">
        <f>INVENTARIO!I26</f>
        <v>70306-32.7</v>
      </c>
      <c r="W24" s="89" t="str">
        <f t="shared" si="0"/>
        <v>7030</v>
      </c>
      <c r="X24" s="89" t="str">
        <f t="shared" si="1"/>
        <v>32.7</v>
      </c>
      <c r="Y24" s="89" t="str">
        <f>IF(V24="","",VLOOKUP(V24,TRD!$F$5:$G$677,2,FALSE))</f>
        <v>AG -3--AC -8</v>
      </c>
      <c r="Z24" s="89" t="str">
        <f>IF(V24="","",VLOOKUP(V24,TRD!$F$5:$T$677,5,FALSE))</f>
        <v xml:space="preserve">CT- - MT- </v>
      </c>
      <c r="AA24" s="89" t="e">
        <f>IF(V24="","",VLOOKUP(V24,TRD_ORI!$E:$S,10,FALSE))</f>
        <v>#N/A</v>
      </c>
      <c r="AB24" s="89" t="str">
        <f>IF(V24="","",VLOOKUP(V24,TRD!F22:T694,15,FALSE))</f>
        <v>PDF</v>
      </c>
    </row>
    <row r="25" spans="1:28" ht="57.6">
      <c r="A25">
        <f t="shared" si="2"/>
        <v>19</v>
      </c>
      <c r="B25" s="139" t="str">
        <f>IF(INVENTARIO!H27="","",INVENTARIO!H27)</f>
        <v>POLÍTICAS DE GESTIÓN DEL MODELO INTEGRADO DE PLANEACIÓN Y GESTIÓN</v>
      </c>
      <c r="C25" s="80" t="str">
        <f>IF(INVENTARIO!K27="","",INVENTARIO!K27)</f>
        <v>Contiene estrategia o plan de implementación de la política y demás documentos de implementación.</v>
      </c>
      <c r="D25" s="80" t="str">
        <f>IF(INVENTARIO!J27="","",INVENTARIO!J27)</f>
        <v>Físico-Digital</v>
      </c>
      <c r="E25" s="80" t="str">
        <f>IF(INVENTARIO!L27="","",INVENTARIO!L27)</f>
        <v>Excel, Word, PDF, PowerPoint</v>
      </c>
      <c r="F25" s="80" t="str">
        <f>IF(INVENTARIO!AA27="","",INVENTARIO!AA27)</f>
        <v>No Aplica</v>
      </c>
      <c r="G25" s="80" t="str">
        <f>IF(INVENTARIO!M27="","",INVENTARIO!M27)</f>
        <v>Español</v>
      </c>
      <c r="H25" s="236">
        <f>INVENTARIO!AC27</f>
        <v>43849</v>
      </c>
      <c r="I25" s="235" t="str">
        <f>IF(INVENTARIO!AC27="","",CONCATENATE(TEXT(H25,"dd-mm-yyyy")," - ",INVENTARIO!AD27))</f>
        <v>19-01-2020 - A la Fecha</v>
      </c>
      <c r="J25" s="80" t="str">
        <f>IF(INVENTARIO!AB27="","",INVENTARIO!AB27)</f>
        <v>Por demanda</v>
      </c>
      <c r="K25" s="80" t="str">
        <f>IF(INVENTARIO!P27="","",INVENTARIO!P27)</f>
        <v>Grupo de Innovación y Mejoramiento Institucional</v>
      </c>
      <c r="L25" s="80" t="str">
        <f>IF(INVENTARIO!R27="","",INVENTARIO!R27)</f>
        <v>Grupo de Innovación y Mejoramiento Institucional</v>
      </c>
      <c r="M25" s="80" t="str">
        <f>IF(INVENTARIO!N27="","",INVENTARIO!N27)</f>
        <v>No aplica</v>
      </c>
      <c r="N25" s="84" t="str">
        <f>IF(INVENTARIO!AH27="","",INVENTARIO!AH27)</f>
        <v>Publica</v>
      </c>
      <c r="O25" s="85" t="str">
        <f>IF(INVENTARIO!AI27="","",INVENTARIO!AI27)</f>
        <v>No aplica</v>
      </c>
      <c r="P25" s="80" t="str">
        <f>IF(INVENTARIO!AJ27="","",INVENTARIO!AJ27)</f>
        <v>No aplica</v>
      </c>
      <c r="Q25" s="80" t="str">
        <f>IF(INVENTARIO!AK27="","",INVENTARIO!AK27)</f>
        <v>No aplica</v>
      </c>
      <c r="R25" s="80" t="str">
        <f>IF(INVENTARIO!AL27="","",INVENTARIO!AL27)</f>
        <v>No aplica</v>
      </c>
      <c r="S25" s="80" t="str">
        <f>IF(INVENTARIO!AM27="","",INVENTARIO!AM27)</f>
        <v>No aplica</v>
      </c>
      <c r="T25" s="84" t="str">
        <f>IF(INVENTARIO!AN27="","",INVENTARIO!AN27)</f>
        <v>No aplica</v>
      </c>
      <c r="U25" s="89" t="str">
        <f>IF(INVENTARIO!I27="","",IF(INVENTARIO!I27="#N/A","NO","SI"))</f>
        <v>SI</v>
      </c>
      <c r="V25" s="89" t="str">
        <f>INVENTARIO!I27</f>
        <v>70306-36.2</v>
      </c>
      <c r="W25" s="89" t="str">
        <f t="shared" si="0"/>
        <v>7030</v>
      </c>
      <c r="X25" s="89" t="str">
        <f t="shared" si="1"/>
        <v>36.2</v>
      </c>
      <c r="Y25" s="89" t="str">
        <f>IF(V25="","",VLOOKUP(V25,TRD!$F$5:$G$677,2,FALSE))</f>
        <v>AG -3--AC -8</v>
      </c>
      <c r="Z25" s="89" t="str">
        <f>IF(V25="","",VLOOKUP(V25,TRD!$F$5:$T$677,5,FALSE))</f>
        <v xml:space="preserve">CT- - MT- </v>
      </c>
      <c r="AA25" s="89" t="e">
        <f>IF(V25="","",VLOOKUP(V25,TRD_ORI!$E:$S,10,FALSE))</f>
        <v>#N/A</v>
      </c>
      <c r="AB25" s="89" t="str">
        <f>IF(V25="","",VLOOKUP(V25,TRD!F23:T695,15,FALSE))</f>
        <v>PDF</v>
      </c>
    </row>
    <row r="26" spans="1:28" ht="57.6">
      <c r="A26">
        <f t="shared" si="2"/>
        <v>20</v>
      </c>
      <c r="B26" s="139" t="str">
        <f>IF(INVENTARIO!H28="","",INVENTARIO!H28)</f>
        <v>Inventario de Conocimiento Explícito</v>
      </c>
      <c r="C26" s="80" t="str">
        <f>IF(INVENTARIO!K28="","",INVENTARIO!K28)</f>
        <v>Contiene el inventario de documentos con el conocimiento más relevantes de los procesos misionales.</v>
      </c>
      <c r="D26" s="80" t="str">
        <f>IF(INVENTARIO!J28="","",INVENTARIO!J28)</f>
        <v>Digital</v>
      </c>
      <c r="E26" s="80" t="str">
        <f>IF(INVENTARIO!L28="","",INVENTARIO!L28)</f>
        <v>Excel, Word, PDF, PowerPoint</v>
      </c>
      <c r="F26" s="80" t="str">
        <f>IF(INVENTARIO!AA28="","",INVENTARIO!AA28)</f>
        <v>No aplica</v>
      </c>
      <c r="G26" s="80" t="str">
        <f>IF(INVENTARIO!M28="","",INVENTARIO!M28)</f>
        <v>Español</v>
      </c>
      <c r="H26" s="236">
        <f>INVENTARIO!AC28</f>
        <v>44075</v>
      </c>
      <c r="I26" s="235" t="str">
        <f>IF(INVENTARIO!AC28="","",CONCATENATE(TEXT(H26,"dd-mm-yyyy")," - ",INVENTARIO!AD28))</f>
        <v>01-09-2020 - A la Fecha</v>
      </c>
      <c r="J26" s="80" t="str">
        <f>IF(INVENTARIO!AB28="","",INVENTARIO!AB28)</f>
        <v xml:space="preserve">Anual </v>
      </c>
      <c r="K26" s="80" t="str">
        <f>IF(INVENTARIO!P28="","",INVENTARIO!P28)</f>
        <v>Grupo de Innovación y Mejoramiento Institucional</v>
      </c>
      <c r="L26" s="80" t="str">
        <f>IF(INVENTARIO!R28="","",INVENTARIO!R28)</f>
        <v>Grupo de Innovación y Mejoramiento Institucional</v>
      </c>
      <c r="M26" s="80" t="str">
        <f>IF(INVENTARIO!N28="","",INVENTARIO!N28)</f>
        <v>No aplica</v>
      </c>
      <c r="N26" s="84" t="str">
        <f>IF(INVENTARIO!AH28="","",INVENTARIO!AH28)</f>
        <v>Publica</v>
      </c>
      <c r="O26" s="85" t="str">
        <f>IF(INVENTARIO!AI28="","",INVENTARIO!AI28)</f>
        <v>No aplica</v>
      </c>
      <c r="P26" s="80" t="str">
        <f>IF(INVENTARIO!AJ28="","",INVENTARIO!AJ28)</f>
        <v>No aplica</v>
      </c>
      <c r="Q26" s="80" t="str">
        <f>IF(INVENTARIO!AK28="","",INVENTARIO!AK28)</f>
        <v>No aplica</v>
      </c>
      <c r="R26" s="80" t="str">
        <f>IF(INVENTARIO!AL28="","",INVENTARIO!AL28)</f>
        <v>No aplica</v>
      </c>
      <c r="S26" s="80" t="str">
        <f>IF(INVENTARIO!AM28="","",INVENTARIO!AM28)</f>
        <v>No aplica</v>
      </c>
      <c r="T26" s="84" t="str">
        <f>IF(INVENTARIO!AN28="","",INVENTARIO!AN28)</f>
        <v>No aplica</v>
      </c>
      <c r="U26" s="89" t="e">
        <f>IF(INVENTARIO!I28="","",IF(INVENTARIO!I28="#N/A","NO","SI"))</f>
        <v>#N/A</v>
      </c>
      <c r="V26" s="89" t="e">
        <f>INVENTARIO!I28</f>
        <v>#N/A</v>
      </c>
      <c r="W26" s="89" t="e">
        <f t="shared" si="0"/>
        <v>#N/A</v>
      </c>
      <c r="X26" s="89" t="e">
        <f t="shared" si="1"/>
        <v>#N/A</v>
      </c>
      <c r="Y26" s="89" t="e">
        <f>IF(V26="","",VLOOKUP(V26,TRD!$F$5:$G$677,2,FALSE))</f>
        <v>#N/A</v>
      </c>
      <c r="Z26" s="89" t="e">
        <f>IF(V26="","",VLOOKUP(V26,TRD!$F$5:$T$677,5,FALSE))</f>
        <v>#N/A</v>
      </c>
      <c r="AA26" s="89" t="e">
        <f>IF(V26="","",VLOOKUP(V26,TRD_ORI!$E:$S,10,FALSE))</f>
        <v>#N/A</v>
      </c>
      <c r="AB26" s="89" t="e">
        <f>IF(V26="","",VLOOKUP(V26,TRD!F24:T696,15,FALSE))</f>
        <v>#N/A</v>
      </c>
    </row>
    <row r="27" spans="1:28" ht="57.6">
      <c r="A27">
        <f t="shared" si="2"/>
        <v>21</v>
      </c>
      <c r="B27" s="139" t="str">
        <f>IF(INVENTARIO!H29="","",INVENTARIO!H29)</f>
        <v>Mapa de Oferta Institucional</v>
      </c>
      <c r="C27" s="80" t="str">
        <f>IF(INVENTARIO!K29="","",INVENTARIO!K29)</f>
        <v xml:space="preserve">Contiene la relación de productos que ofrecen los procesos del SIG. </v>
      </c>
      <c r="D27" s="80" t="str">
        <f>IF(INVENTARIO!J29="","",INVENTARIO!J29)</f>
        <v>Digital</v>
      </c>
      <c r="E27" s="80" t="str">
        <f>IF(INVENTARIO!L29="","",INVENTARIO!L29)</f>
        <v>Excel</v>
      </c>
      <c r="F27" s="80" t="str">
        <f>IF(INVENTARIO!AA29="","",INVENTARIO!AA29)</f>
        <v>No aplica</v>
      </c>
      <c r="G27" s="80" t="str">
        <f>IF(INVENTARIO!M29="","",INVENTARIO!M29)</f>
        <v>Español</v>
      </c>
      <c r="H27" s="236">
        <f>INVENTARIO!AC29</f>
        <v>44348</v>
      </c>
      <c r="I27" s="235" t="str">
        <f>IF(INVENTARIO!AC29="","",CONCATENATE(TEXT(H27,"dd-mm-yyyy")," - ",INVENTARIO!AD29))</f>
        <v>01-06-2021 - A la Fecha</v>
      </c>
      <c r="J27" s="80" t="str">
        <f>IF(INVENTARIO!AB29="","",INVENTARIO!AB29)</f>
        <v xml:space="preserve">Anual </v>
      </c>
      <c r="K27" s="80" t="str">
        <f>IF(INVENTARIO!P29="","",INVENTARIO!P29)</f>
        <v>Grupo de Innovación y Mejoramiento Institucional</v>
      </c>
      <c r="L27" s="80" t="str">
        <f>IF(INVENTARIO!R29="","",INVENTARIO!R29)</f>
        <v>Grupo de Innovación y Mejoramiento Institucional</v>
      </c>
      <c r="M27" s="80" t="str">
        <f>IF(INVENTARIO!N29="","",INVENTARIO!N29)</f>
        <v>No aplica</v>
      </c>
      <c r="N27" s="84" t="str">
        <f>IF(INVENTARIO!AH29="","",INVENTARIO!AH29)</f>
        <v>Publica</v>
      </c>
      <c r="O27" s="85" t="str">
        <f>IF(INVENTARIO!AI29="","",INVENTARIO!AI29)</f>
        <v>No aplica</v>
      </c>
      <c r="P27" s="80" t="str">
        <f>IF(INVENTARIO!AJ29="","",INVENTARIO!AJ29)</f>
        <v>No aplica</v>
      </c>
      <c r="Q27" s="80" t="str">
        <f>IF(INVENTARIO!AK29="","",INVENTARIO!AK29)</f>
        <v>No aplica</v>
      </c>
      <c r="R27" s="80" t="str">
        <f>IF(INVENTARIO!AL29="","",INVENTARIO!AL29)</f>
        <v>No aplica</v>
      </c>
      <c r="S27" s="80" t="str">
        <f>IF(INVENTARIO!AM29="","",INVENTARIO!AM29)</f>
        <v>No aplica</v>
      </c>
      <c r="T27" s="84" t="str">
        <f>IF(INVENTARIO!AN29="","",INVENTARIO!AN29)</f>
        <v>No aplica</v>
      </c>
      <c r="U27" s="89" t="e">
        <f>IF(INVENTARIO!I29="","",IF(INVENTARIO!I29="#N/A","NO","SI"))</f>
        <v>#N/A</v>
      </c>
      <c r="V27" s="89" t="e">
        <f>INVENTARIO!I29</f>
        <v>#N/A</v>
      </c>
      <c r="W27" s="89" t="e">
        <f t="shared" si="0"/>
        <v>#N/A</v>
      </c>
      <c r="X27" s="89" t="e">
        <f t="shared" si="1"/>
        <v>#N/A</v>
      </c>
      <c r="Y27" s="89" t="e">
        <f>IF(V27="","",VLOOKUP(V27,TRD!$F$5:$G$677,2,FALSE))</f>
        <v>#N/A</v>
      </c>
      <c r="Z27" s="89" t="e">
        <f>IF(V27="","",VLOOKUP(V27,TRD!$F$5:$T$677,5,FALSE))</f>
        <v>#N/A</v>
      </c>
      <c r="AA27" s="89" t="e">
        <f>IF(V27="","",VLOOKUP(V27,TRD_ORI!$E:$S,10,FALSE))</f>
        <v>#N/A</v>
      </c>
      <c r="AB27" s="89" t="e">
        <f>IF(V27="","",VLOOKUP(V27,TRD!F25:T697,15,FALSE))</f>
        <v>#N/A</v>
      </c>
    </row>
    <row r="28" spans="1:28" ht="57.6">
      <c r="A28">
        <f t="shared" si="2"/>
        <v>22</v>
      </c>
      <c r="B28" s="139" t="str">
        <f>IF(INVENTARIO!H30="","",INVENTARIO!H30)</f>
        <v>Caracterización de grupos de valor y partes interesadas</v>
      </c>
      <c r="C28" s="80" t="str">
        <f>IF(INVENTARIO!K30="","",INVENTARIO!K30)</f>
        <v>Contiene la caracterización realizada y  la información reportadas por las áreas misionales y el GAUA</v>
      </c>
      <c r="D28" s="80" t="str">
        <f>IF(INVENTARIO!J30="","",INVENTARIO!J30)</f>
        <v>Digital</v>
      </c>
      <c r="E28" s="80" t="str">
        <f>IF(INVENTARIO!L30="","",INVENTARIO!L30)</f>
        <v>PDF</v>
      </c>
      <c r="F28" s="80" t="str">
        <f>IF(INVENTARIO!AA30="","",INVENTARIO!AA30)</f>
        <v>https://minvivienda.gov.co/node/554</v>
      </c>
      <c r="G28" s="80" t="str">
        <f>IF(INVENTARIO!M30="","",INVENTARIO!M30)</f>
        <v>Español</v>
      </c>
      <c r="H28" s="236">
        <f>INVENTARIO!AC30</f>
        <v>44044</v>
      </c>
      <c r="I28" s="235" t="str">
        <f>IF(INVENTARIO!AC30="","",CONCATENATE(TEXT(H28,"dd-mm-yyyy")," - ",INVENTARIO!AD30))</f>
        <v>01-08-2020 - A la Fecha</v>
      </c>
      <c r="J28" s="80" t="str">
        <f>IF(INVENTARIO!AB30="","",INVENTARIO!AB30)</f>
        <v xml:space="preserve">Anual </v>
      </c>
      <c r="K28" s="80" t="str">
        <f>IF(INVENTARIO!P30="","",INVENTARIO!P30)</f>
        <v>Grupo de Innovación y Mejoramiento Institucional</v>
      </c>
      <c r="L28" s="80" t="str">
        <f>IF(INVENTARIO!R30="","",INVENTARIO!R30)</f>
        <v>Grupo de Innovación y Mejoramiento Institucional</v>
      </c>
      <c r="M28" s="80" t="str">
        <f>IF(INVENTARIO!N30="","",INVENTARIO!N30)</f>
        <v>No aplica</v>
      </c>
      <c r="N28" s="84" t="str">
        <f>IF(INVENTARIO!AH30="","",INVENTARIO!AH30)</f>
        <v>Publica</v>
      </c>
      <c r="O28" s="85" t="str">
        <f>IF(INVENTARIO!AI30="","",INVENTARIO!AI30)</f>
        <v>No aplica</v>
      </c>
      <c r="P28" s="80" t="str">
        <f>IF(INVENTARIO!AJ30="","",INVENTARIO!AJ30)</f>
        <v>No aplica</v>
      </c>
      <c r="Q28" s="80" t="str">
        <f>IF(INVENTARIO!AK30="","",INVENTARIO!AK30)</f>
        <v>No aplica</v>
      </c>
      <c r="R28" s="80" t="str">
        <f>IF(INVENTARIO!AL30="","",INVENTARIO!AL30)</f>
        <v>No aplica</v>
      </c>
      <c r="S28" s="80" t="str">
        <f>IF(INVENTARIO!AM30="","",INVENTARIO!AM30)</f>
        <v>No aplica</v>
      </c>
      <c r="T28" s="84" t="str">
        <f>IF(INVENTARIO!AN30="","",INVENTARIO!AN30)</f>
        <v>No aplica</v>
      </c>
      <c r="U28" s="89" t="e">
        <f>IF(INVENTARIO!I30="","",IF(INVENTARIO!I30="#N/A","NO","SI"))</f>
        <v>#N/A</v>
      </c>
      <c r="V28" s="89" t="e">
        <f>INVENTARIO!I30</f>
        <v>#N/A</v>
      </c>
      <c r="W28" s="89" t="e">
        <f t="shared" si="0"/>
        <v>#N/A</v>
      </c>
      <c r="X28" s="89" t="e">
        <f t="shared" si="1"/>
        <v>#N/A</v>
      </c>
      <c r="Y28" s="89" t="e">
        <f>IF(V28="","",VLOOKUP(V28,TRD!$F$5:$G$677,2,FALSE))</f>
        <v>#N/A</v>
      </c>
      <c r="Z28" s="89" t="e">
        <f>IF(V28="","",VLOOKUP(V28,TRD!$F$5:$T$677,5,FALSE))</f>
        <v>#N/A</v>
      </c>
      <c r="AA28" s="89" t="e">
        <f>IF(V28="","",VLOOKUP(V28,TRD_ORI!$E:$S,10,FALSE))</f>
        <v>#N/A</v>
      </c>
      <c r="AB28" s="89" t="e">
        <f>IF(V28="","",VLOOKUP(V28,TRD!F26:T698,15,FALSE))</f>
        <v>#N/A</v>
      </c>
    </row>
    <row r="29" spans="1:28" ht="129.6">
      <c r="A29">
        <f t="shared" si="2"/>
        <v>23</v>
      </c>
      <c r="B29" s="139" t="str">
        <f>IF(INVENTARIO!H31="","",INVENTARIO!H31)</f>
        <v>ACTAS DE COMITÉ DE COORDINACIÓN DEL SISTEMA DE CONTROL INTERNO</v>
      </c>
      <c r="C29" s="80" t="str">
        <f>IF(INVENTARIO!K31="","",INVENTARIO!K31)</f>
        <v>Actas y anexos del comité Institucional de coordinación de control interno</v>
      </c>
      <c r="D29" s="80" t="str">
        <f>IF(INVENTARIO!J31="","",INVENTARIO!J31)</f>
        <v>Físico-Digital</v>
      </c>
      <c r="E29" s="80" t="str">
        <f>IF(INVENTARIO!L31="","",INVENTARIO!L31)</f>
        <v>Excel, Word, PDF, PowerPoint</v>
      </c>
      <c r="F29" s="80" t="str">
        <f>IF(INVENTARIO!AA31="","",INVENTARIO!AA31)</f>
        <v>https://www.minvivienda.gov.co/ministerio/planeacion-gestion-y-control/sistema-de-control-interno/plan-anual-de-auditorias</v>
      </c>
      <c r="G29" s="80" t="str">
        <f>IF(INVENTARIO!M31="","",INVENTARIO!M31)</f>
        <v>Español</v>
      </c>
      <c r="H29" s="236">
        <f>INVENTARIO!AC31</f>
        <v>43832</v>
      </c>
      <c r="I29" s="235" t="str">
        <f>IF(INVENTARIO!AC31="","",CONCATENATE(TEXT(H29,"dd-mm-yyyy")," - ",INVENTARIO!AD31))</f>
        <v>02-01-2020 - 44957</v>
      </c>
      <c r="J29" s="80" t="str">
        <f>IF(INVENTARIO!AB31="","",INVENTARIO!AB31)</f>
        <v>Por demanda</v>
      </c>
      <c r="K29" s="80" t="str">
        <f>IF(INVENTARIO!P31="","",INVENTARIO!P31)</f>
        <v>Oficina de Control Interno</v>
      </c>
      <c r="L29" s="80" t="str">
        <f>IF(INVENTARIO!R31="","",INVENTARIO!R31)</f>
        <v>Oficina de Control Interno</v>
      </c>
      <c r="M29" s="80" t="str">
        <f>IF(INVENTARIO!N31="","",INVENTARIO!N31)</f>
        <v>No aplica</v>
      </c>
      <c r="N29" s="84" t="str">
        <f>IF(INVENTARIO!AH31="","",INVENTARIO!AH31)</f>
        <v xml:space="preserve">Pública </v>
      </c>
      <c r="O29" s="85" t="str">
        <f>IF(INVENTARIO!AI31="","",INVENTARIO!AI31)</f>
        <v>No aplica</v>
      </c>
      <c r="P29" s="80" t="str">
        <f>IF(INVENTARIO!AJ31="","",INVENTARIO!AJ31)</f>
        <v>No aplica</v>
      </c>
      <c r="Q29" s="80" t="str">
        <f>IF(INVENTARIO!AK31="","",INVENTARIO!AK31)</f>
        <v>No aplica</v>
      </c>
      <c r="R29" s="80" t="str">
        <f>IF(INVENTARIO!AL31="","",INVENTARIO!AL31)</f>
        <v>No aplica</v>
      </c>
      <c r="S29" s="80" t="str">
        <f>IF(INVENTARIO!AM31="","",INVENTARIO!AM31)</f>
        <v>No aplica</v>
      </c>
      <c r="T29" s="84" t="str">
        <f>IF(INVENTARIO!AN31="","",INVENTARIO!AN31)</f>
        <v>No aplica</v>
      </c>
      <c r="U29" s="89" t="str">
        <f>IF(INVENTARIO!I31="","",IF(INVENTARIO!I31="#N/A","NO","SI"))</f>
        <v>SI</v>
      </c>
      <c r="V29" s="89" t="str">
        <f>INVENTARIO!I31</f>
        <v>70200-2.8</v>
      </c>
      <c r="W29" s="89" t="str">
        <f t="shared" si="0"/>
        <v>7020</v>
      </c>
      <c r="X29" s="89" t="str">
        <f t="shared" si="1"/>
        <v>-2.8</v>
      </c>
      <c r="Y29" s="89" t="str">
        <f>IF(V29="","",VLOOKUP(V29,TRD!$F$5:$G$677,2,FALSE))</f>
        <v>AG -3--AC -8</v>
      </c>
      <c r="Z29" s="89" t="str">
        <f>IF(V29="","",VLOOKUP(V29,TRD!$F$5:$T$677,5,FALSE))</f>
        <v xml:space="preserve">CT- - MT- </v>
      </c>
      <c r="AA29" s="89" t="e">
        <f>IF(V29="","",VLOOKUP(V29,TRD_ORI!$E:$S,10,FALSE))</f>
        <v>#N/A</v>
      </c>
      <c r="AB29" s="89" t="str">
        <f>IF(V29="","",VLOOKUP(V29,TRD!F27:T699,15,FALSE))</f>
        <v>.msg, .pdf, .pdf</v>
      </c>
    </row>
    <row r="30" spans="1:28" ht="144">
      <c r="A30">
        <f t="shared" si="2"/>
        <v>24</v>
      </c>
      <c r="B30" s="139" t="str">
        <f>IF(INVENTARIO!H32="","",INVENTARIO!H32)</f>
        <v>INFORMES DE GESTIÓN</v>
      </c>
      <c r="C30" s="80" t="str">
        <f>IF(INVENTARIO!K32="","",INVENTARIO!K32)</f>
        <v>Informe de Evaluación y Seguimiento a los Mapas de Riesgos y sus controles (Diseño y Efectividad)</v>
      </c>
      <c r="D30" s="80" t="str">
        <f>IF(INVENTARIO!J32="","",INVENTARIO!J32)</f>
        <v>Físico-Digital</v>
      </c>
      <c r="E30" s="80" t="str">
        <f>IF(INVENTARIO!L32="","",INVENTARIO!L32)</f>
        <v>Excel, Word, PDF, PowerPoint</v>
      </c>
      <c r="F30" s="80" t="str">
        <f>IF(INVENTARIO!AA32="","",INVENTARIO!AA32)</f>
        <v>https://www.minvivienda.gov.co/ministerio/planeacion-gestion-y-control/sistema-de-control-interno/rol-de-evaluacion-de-gestion-del-riesgo</v>
      </c>
      <c r="G30" s="80" t="str">
        <f>IF(INVENTARIO!M32="","",INVENTARIO!M32)</f>
        <v>Español</v>
      </c>
      <c r="H30" s="236">
        <f>INVENTARIO!AC32</f>
        <v>40545</v>
      </c>
      <c r="I30" s="235" t="str">
        <f>IF(INVENTARIO!AC32="","",CONCATENATE(TEXT(H30,"dd-mm-yyyy")," - ",INVENTARIO!AD32))</f>
        <v>02-01-2011 - 44895</v>
      </c>
      <c r="J30" s="80" t="str">
        <f>IF(INVENTARIO!AB32="","",INVENTARIO!AB32)</f>
        <v>Trimestral</v>
      </c>
      <c r="K30" s="80" t="str">
        <f>IF(INVENTARIO!P32="","",INVENTARIO!P32)</f>
        <v>Oficina de Control Interno</v>
      </c>
      <c r="L30" s="80" t="str">
        <f>IF(INVENTARIO!R32="","",INVENTARIO!R32)</f>
        <v>Oficina de Control Interno</v>
      </c>
      <c r="M30" s="80" t="str">
        <f>IF(INVENTARIO!N32="","",INVENTARIO!N32)</f>
        <v>No aplica</v>
      </c>
      <c r="N30" s="84" t="str">
        <f>IF(INVENTARIO!AH32="","",INVENTARIO!AH32)</f>
        <v xml:space="preserve">Pública </v>
      </c>
      <c r="O30" s="85" t="str">
        <f>IF(INVENTARIO!AI32="","",INVENTARIO!AI32)</f>
        <v>No aplica</v>
      </c>
      <c r="P30" s="80" t="str">
        <f>IF(INVENTARIO!AJ32="","",INVENTARIO!AJ32)</f>
        <v>No aplica</v>
      </c>
      <c r="Q30" s="80" t="str">
        <f>IF(INVENTARIO!AK32="","",INVENTARIO!AK32)</f>
        <v>No aplica</v>
      </c>
      <c r="R30" s="80" t="str">
        <f>IF(INVENTARIO!AL32="","",INVENTARIO!AL32)</f>
        <v>No aplica</v>
      </c>
      <c r="S30" s="80" t="str">
        <f>IF(INVENTARIO!AM32="","",INVENTARIO!AM32)</f>
        <v>No aplica</v>
      </c>
      <c r="T30" s="84" t="str">
        <f>IF(INVENTARIO!AN32="","",INVENTARIO!AN32)</f>
        <v>No aplica</v>
      </c>
      <c r="U30" s="89" t="str">
        <f>IF(INVENTARIO!I32="","",IF(INVENTARIO!I32="#N/A","NO","SI"))</f>
        <v>SI</v>
      </c>
      <c r="V30" s="89" t="str">
        <f>INVENTARIO!I32</f>
        <v>70200-24.12</v>
      </c>
      <c r="W30" s="89" t="str">
        <f t="shared" si="0"/>
        <v>7020</v>
      </c>
      <c r="X30" s="89" t="str">
        <f t="shared" si="1"/>
        <v>4.12</v>
      </c>
      <c r="Y30" s="89" t="str">
        <f>IF(V30="","",VLOOKUP(V30,TRD!$F$5:$G$677,2,FALSE))</f>
        <v>AG -3--AC -8</v>
      </c>
      <c r="Z30" s="89" t="str">
        <f>IF(V30="","",VLOOKUP(V30,TRD!$F$5:$T$677,5,FALSE))</f>
        <v xml:space="preserve">- E- - </v>
      </c>
      <c r="AA30" s="89" t="e">
        <f>IF(V30="","",VLOOKUP(V30,TRD_ORI!$E:$S,10,FALSE))</f>
        <v>#N/A</v>
      </c>
      <c r="AB30" s="89" t="str">
        <f>IF(V30="","",VLOOKUP(V30,TRD!F28:T700,15,FALSE))</f>
        <v>.pdf, msg</v>
      </c>
    </row>
    <row r="31" spans="1:28" ht="144">
      <c r="A31">
        <f t="shared" si="2"/>
        <v>25</v>
      </c>
      <c r="B31" s="139" t="str">
        <f>IF(INVENTARIO!H33="","",INVENTARIO!H33)</f>
        <v>INFORMES DE GESTIÓN</v>
      </c>
      <c r="C31" s="80" t="str">
        <f>IF(INVENTARIO!K33="","",INVENTARIO!K33)</f>
        <v>Informes por disposiciones normativas</v>
      </c>
      <c r="D31" s="80" t="str">
        <f>IF(INVENTARIO!J33="","",INVENTARIO!J33)</f>
        <v>Físico-Digital</v>
      </c>
      <c r="E31" s="80" t="str">
        <f>IF(INVENTARIO!L33="","",INVENTARIO!L33)</f>
        <v>Excel, Word, PDF, PowerPoint</v>
      </c>
      <c r="F31" s="80" t="str">
        <f>IF(INVENTARIO!AA33="","",INVENTARIO!AA33)</f>
        <v>https://www.minvivienda.gov.co/ministerio/planeacion-gestion-y-control/sistema-de-control-interno/rol-de-evaluacion-y-seguimiento/informes-de-ley</v>
      </c>
      <c r="G31" s="80" t="str">
        <f>IF(INVENTARIO!M33="","",INVENTARIO!M33)</f>
        <v>Español</v>
      </c>
      <c r="H31" s="236">
        <f>INVENTARIO!AC33</f>
        <v>40545</v>
      </c>
      <c r="I31" s="235" t="str">
        <f>IF(INVENTARIO!AC33="","",CONCATENATE(TEXT(H31,"dd-mm-yyyy")," - ",INVENTARIO!AD33))</f>
        <v>02-01-2011 - A la fecha</v>
      </c>
      <c r="J31" s="80" t="str">
        <f>IF(INVENTARIO!AB33="","",INVENTARIO!AB33)</f>
        <v>Mensual</v>
      </c>
      <c r="K31" s="80" t="str">
        <f>IF(INVENTARIO!P33="","",INVENTARIO!P33)</f>
        <v>Oficina de Control Interno</v>
      </c>
      <c r="L31" s="80" t="str">
        <f>IF(INVENTARIO!R33="","",INVENTARIO!R33)</f>
        <v>Oficina de Control Interno</v>
      </c>
      <c r="M31" s="80" t="str">
        <f>IF(INVENTARIO!N33="","",INVENTARIO!N33)</f>
        <v>No aplica</v>
      </c>
      <c r="N31" s="84" t="str">
        <f>IF(INVENTARIO!AH33="","",INVENTARIO!AH33)</f>
        <v xml:space="preserve">Pública </v>
      </c>
      <c r="O31" s="85" t="str">
        <f>IF(INVENTARIO!AI33="","",INVENTARIO!AI33)</f>
        <v>No aplica</v>
      </c>
      <c r="P31" s="80" t="str">
        <f>IF(INVENTARIO!AJ33="","",INVENTARIO!AJ33)</f>
        <v>No aplica</v>
      </c>
      <c r="Q31" s="80" t="str">
        <f>IF(INVENTARIO!AK33="","",INVENTARIO!AK33)</f>
        <v>No aplica</v>
      </c>
      <c r="R31" s="80" t="str">
        <f>IF(INVENTARIO!AL33="","",INVENTARIO!AL33)</f>
        <v>No aplica</v>
      </c>
      <c r="S31" s="80" t="str">
        <f>IF(INVENTARIO!AM33="","",INVENTARIO!AM33)</f>
        <v>No aplica</v>
      </c>
      <c r="T31" s="84" t="str">
        <f>IF(INVENTARIO!AN33="","",INVENTARIO!AN33)</f>
        <v>No aplica</v>
      </c>
      <c r="U31" s="89" t="str">
        <f>IF(INVENTARIO!I33="","",IF(INVENTARIO!I33="#N/A","NO","SI"))</f>
        <v>SI</v>
      </c>
      <c r="V31" s="89" t="str">
        <f>INVENTARIO!I33</f>
        <v>70200-24.12</v>
      </c>
      <c r="W31" s="89" t="str">
        <f t="shared" si="0"/>
        <v>7020</v>
      </c>
      <c r="X31" s="89" t="str">
        <f t="shared" si="1"/>
        <v>4.12</v>
      </c>
      <c r="Y31" s="89" t="str">
        <f>IF(V31="","",VLOOKUP(V31,TRD!$F$5:$G$677,2,FALSE))</f>
        <v>AG -3--AC -8</v>
      </c>
      <c r="Z31" s="89" t="str">
        <f>IF(V31="","",VLOOKUP(V31,TRD!$F$5:$T$677,5,FALSE))</f>
        <v xml:space="preserve">- E- - </v>
      </c>
      <c r="AA31" s="89" t="e">
        <f>IF(V31="","",VLOOKUP(V31,TRD_ORI!$E:$S,10,FALSE))</f>
        <v>#N/A</v>
      </c>
      <c r="AB31" s="89" t="str">
        <f>IF(V31="","",VLOOKUP(V31,TRD!F29:T701,15,FALSE))</f>
        <v>.pdf, msg</v>
      </c>
    </row>
    <row r="32" spans="1:28" ht="172.8">
      <c r="A32">
        <f t="shared" si="2"/>
        <v>26</v>
      </c>
      <c r="B32" s="139" t="str">
        <f>IF(INVENTARIO!H34="","",INVENTARIO!H34)</f>
        <v>INFORMES DE GESTIÓN</v>
      </c>
      <c r="C32" s="80" t="str">
        <f>IF(INVENTARIO!K34="","",INVENTARIO!K34)</f>
        <v>Informes de auditoria</v>
      </c>
      <c r="D32" s="80" t="str">
        <f>IF(INVENTARIO!J34="","",INVENTARIO!J34)</f>
        <v>Físico-Digital</v>
      </c>
      <c r="E32" s="80" t="str">
        <f>IF(INVENTARIO!L34="","",INVENTARIO!L34)</f>
        <v>Excel, Word, PDF, PowerPoint</v>
      </c>
      <c r="F32" s="80" t="str">
        <f>IF(INVENTARIO!AA34="","",INVENTARIO!AA34)</f>
        <v>https://www.minvivienda.gov.co/ministerio/planeacion-gestion-y-control/sistema-de-control-interno/rol-de-evaluacion-y-seguimiento/auditorias-de-gestion/auditorias-de-gestion-0</v>
      </c>
      <c r="G32" s="80" t="str">
        <f>IF(INVENTARIO!M34="","",INVENTARIO!M34)</f>
        <v>Español</v>
      </c>
      <c r="H32" s="236">
        <f>INVENTARIO!AC34</f>
        <v>40545</v>
      </c>
      <c r="I32" s="235" t="str">
        <f>IF(INVENTARIO!AC34="","",CONCATENATE(TEXT(H32,"dd-mm-yyyy")," - ",INVENTARIO!AD34))</f>
        <v>02-01-2011 - 44134</v>
      </c>
      <c r="J32" s="80" t="str">
        <f>IF(INVENTARIO!AB34="","",INVENTARIO!AB34)</f>
        <v>Por demanda</v>
      </c>
      <c r="K32" s="80" t="str">
        <f>IF(INVENTARIO!P34="","",INVENTARIO!P34)</f>
        <v>Oficina de Control Interno</v>
      </c>
      <c r="L32" s="80" t="str">
        <f>IF(INVENTARIO!R34="","",INVENTARIO!R34)</f>
        <v>Oficina de Control Interno</v>
      </c>
      <c r="M32" s="80" t="str">
        <f>IF(INVENTARIO!N34="","",INVENTARIO!N34)</f>
        <v>No aplica</v>
      </c>
      <c r="N32" s="84" t="str">
        <f>IF(INVENTARIO!AH34="","",INVENTARIO!AH34)</f>
        <v xml:space="preserve">Pública </v>
      </c>
      <c r="O32" s="85" t="str">
        <f>IF(INVENTARIO!AI34="","",INVENTARIO!AI34)</f>
        <v>No aplica</v>
      </c>
      <c r="P32" s="80" t="str">
        <f>IF(INVENTARIO!AJ34="","",INVENTARIO!AJ34)</f>
        <v>No aplica</v>
      </c>
      <c r="Q32" s="80" t="str">
        <f>IF(INVENTARIO!AK34="","",INVENTARIO!AK34)</f>
        <v>No aplica</v>
      </c>
      <c r="R32" s="80" t="str">
        <f>IF(INVENTARIO!AL34="","",INVENTARIO!AL34)</f>
        <v>No aplica</v>
      </c>
      <c r="S32" s="80" t="str">
        <f>IF(INVENTARIO!AM34="","",INVENTARIO!AM34)</f>
        <v>No aplica</v>
      </c>
      <c r="T32" s="84" t="str">
        <f>IF(INVENTARIO!AN34="","",INVENTARIO!AN34)</f>
        <v>No aplica</v>
      </c>
      <c r="U32" s="89" t="str">
        <f>IF(INVENTARIO!I34="","",IF(INVENTARIO!I34="#N/A","NO","SI"))</f>
        <v>SI</v>
      </c>
      <c r="V32" s="89" t="str">
        <f>INVENTARIO!I34</f>
        <v>70200-24.12</v>
      </c>
      <c r="W32" s="89" t="str">
        <f t="shared" si="0"/>
        <v>7020</v>
      </c>
      <c r="X32" s="89" t="str">
        <f t="shared" si="1"/>
        <v>4.12</v>
      </c>
      <c r="Y32" s="89" t="str">
        <f>IF(V32="","",VLOOKUP(V32,TRD!$F$5:$G$677,2,FALSE))</f>
        <v>AG -3--AC -8</v>
      </c>
      <c r="Z32" s="89" t="str">
        <f>IF(V32="","",VLOOKUP(V32,TRD!$F$5:$T$677,5,FALSE))</f>
        <v xml:space="preserve">- E- - </v>
      </c>
      <c r="AA32" s="89" t="e">
        <f>IF(V32="","",VLOOKUP(V32,TRD_ORI!$E:$S,10,FALSE))</f>
        <v>#N/A</v>
      </c>
      <c r="AB32" s="89" t="str">
        <f>IF(V32="","",VLOOKUP(V32,TRD!F30:T702,15,FALSE))</f>
        <v>.pdf, msg</v>
      </c>
    </row>
    <row r="33" spans="1:28" ht="144">
      <c r="A33">
        <f t="shared" si="2"/>
        <v>27</v>
      </c>
      <c r="B33" s="139" t="str">
        <f>IF(INVENTARIO!H35="","",INVENTARIO!H35)</f>
        <v>INFORMES DE GESTIÓN</v>
      </c>
      <c r="C33" s="80" t="str">
        <f>IF(INVENTARIO!K35="","",INVENTARIO!K35)</f>
        <v>Informe de Seguimientos</v>
      </c>
      <c r="D33" s="80" t="str">
        <f>IF(INVENTARIO!J35="","",INVENTARIO!J35)</f>
        <v>Físico-Digital</v>
      </c>
      <c r="E33" s="80" t="str">
        <f>IF(INVENTARIO!L35="","",INVENTARIO!L35)</f>
        <v>Excel, Word, PDF, PowerPoint</v>
      </c>
      <c r="F33" s="80" t="str">
        <f>IF(INVENTARIO!AA35="","",INVENTARIO!AA35)</f>
        <v>https://www.minvivienda.gov.co/ministerio/planeacion-gestion-y-control/sistema-de-control-interno/rol-de-evaluacion-y-seguimiento/seguimientos</v>
      </c>
      <c r="G33" s="80" t="str">
        <f>IF(INVENTARIO!M35="","",INVENTARIO!M35)</f>
        <v>Español</v>
      </c>
      <c r="H33" s="236">
        <f>INVENTARIO!AC35</f>
        <v>40545</v>
      </c>
      <c r="I33" s="235" t="str">
        <f>IF(INVENTARIO!AC35="","",CONCATENATE(TEXT(H33,"dd-mm-yyyy")," - ",INVENTARIO!AD35))</f>
        <v>02-01-2011 - A la fecha</v>
      </c>
      <c r="J33" s="80" t="str">
        <f>IF(INVENTARIO!AB35="","",INVENTARIO!AB35)</f>
        <v>Mensual</v>
      </c>
      <c r="K33" s="80" t="str">
        <f>IF(INVENTARIO!P35="","",INVENTARIO!P35)</f>
        <v>Oficina de Control Interno</v>
      </c>
      <c r="L33" s="80" t="str">
        <f>IF(INVENTARIO!R35="","",INVENTARIO!R35)</f>
        <v>Oficina de Control Interno</v>
      </c>
      <c r="M33" s="80" t="str">
        <f>IF(INVENTARIO!N35="","",INVENTARIO!N35)</f>
        <v>No aplica</v>
      </c>
      <c r="N33" s="84" t="str">
        <f>IF(INVENTARIO!AH35="","",INVENTARIO!AH35)</f>
        <v xml:space="preserve">Pública </v>
      </c>
      <c r="O33" s="85" t="str">
        <f>IF(INVENTARIO!AI35="","",INVENTARIO!AI35)</f>
        <v>No aplica</v>
      </c>
      <c r="P33" s="80" t="str">
        <f>IF(INVENTARIO!AJ35="","",INVENTARIO!AJ35)</f>
        <v>No aplica</v>
      </c>
      <c r="Q33" s="80" t="str">
        <f>IF(INVENTARIO!AK35="","",INVENTARIO!AK35)</f>
        <v>No aplica</v>
      </c>
      <c r="R33" s="80" t="str">
        <f>IF(INVENTARIO!AL35="","",INVENTARIO!AL35)</f>
        <v>No aplica</v>
      </c>
      <c r="S33" s="80" t="str">
        <f>IF(INVENTARIO!AM35="","",INVENTARIO!AM35)</f>
        <v>No aplica</v>
      </c>
      <c r="T33" s="84" t="str">
        <f>IF(INVENTARIO!AN35="","",INVENTARIO!AN35)</f>
        <v>No aplica</v>
      </c>
      <c r="U33" s="89" t="str">
        <f>IF(INVENTARIO!I35="","",IF(INVENTARIO!I35="#N/A","NO","SI"))</f>
        <v>SI</v>
      </c>
      <c r="V33" s="89" t="str">
        <f>INVENTARIO!I35</f>
        <v>70200-24.12</v>
      </c>
      <c r="W33" s="89" t="str">
        <f t="shared" si="0"/>
        <v>7020</v>
      </c>
      <c r="X33" s="89" t="str">
        <f t="shared" si="1"/>
        <v>4.12</v>
      </c>
      <c r="Y33" s="89" t="str">
        <f>IF(V33="","",VLOOKUP(V33,TRD!$F$5:$G$677,2,FALSE))</f>
        <v>AG -3--AC -8</v>
      </c>
      <c r="Z33" s="89" t="str">
        <f>IF(V33="","",VLOOKUP(V33,TRD!$F$5:$T$677,5,FALSE))</f>
        <v xml:space="preserve">- E- - </v>
      </c>
      <c r="AA33" s="89" t="e">
        <f>IF(V33="","",VLOOKUP(V33,TRD_ORI!$E:$S,10,FALSE))</f>
        <v>#N/A</v>
      </c>
      <c r="AB33" s="89" t="str">
        <f>IF(V33="","",VLOOKUP(V33,TRD!F31:T703,15,FALSE))</f>
        <v>.pdf, msg</v>
      </c>
    </row>
    <row r="34" spans="1:28" ht="144">
      <c r="A34">
        <f t="shared" si="2"/>
        <v>28</v>
      </c>
      <c r="B34" s="139" t="str">
        <f>IF(INVENTARIO!H36="","",INVENTARIO!H36)</f>
        <v>Reportes a entes de control</v>
      </c>
      <c r="C34" s="80" t="str">
        <f>IF(INVENTARIO!K36="","",INVENTARIO!K36)</f>
        <v>Documentos soportes de enlace con entes externos de control</v>
      </c>
      <c r="D34" s="80" t="str">
        <f>IF(INVENTARIO!J36="","",INVENTARIO!J36)</f>
        <v>Físico-Digital</v>
      </c>
      <c r="E34" s="80" t="str">
        <f>IF(INVENTARIO!L36="","",INVENTARIO!L36)</f>
        <v>Excel, Word, PDF, PowerPoint</v>
      </c>
      <c r="F34" s="80" t="str">
        <f>IF(INVENTARIO!AA36="","",INVENTARIO!AA36)</f>
        <v>https://minvivienda.gov.co/ministerio/planeacion-gestion-y-control/sistema-de-control-interno/rol-de-evaluacion-y-seguimiento/informes-de-ley</v>
      </c>
      <c r="G34" s="80" t="str">
        <f>IF(INVENTARIO!M36="","",INVENTARIO!M36)</f>
        <v>Español</v>
      </c>
      <c r="H34" s="236">
        <f>INVENTARIO!AC36</f>
        <v>40545</v>
      </c>
      <c r="I34" s="235" t="str">
        <f>IF(INVENTARIO!AC36="","",CONCATENATE(TEXT(H34,"dd-mm-yyyy")," - ",INVENTARIO!AD36))</f>
        <v>02-01-2011 - A la fecha</v>
      </c>
      <c r="J34" s="80" t="str">
        <f>IF(INVENTARIO!AB36="","",INVENTARIO!AB36)</f>
        <v>Por demanda</v>
      </c>
      <c r="K34" s="80" t="str">
        <f>IF(INVENTARIO!P36="","",INVENTARIO!P36)</f>
        <v>Oficina de Control Interno</v>
      </c>
      <c r="L34" s="80" t="str">
        <f>IF(INVENTARIO!R36="","",INVENTARIO!R36)</f>
        <v>Oficina de Control Interno</v>
      </c>
      <c r="M34" s="80" t="str">
        <f>IF(INVENTARIO!N36="","",INVENTARIO!N36)</f>
        <v>No aplica</v>
      </c>
      <c r="N34" s="84" t="str">
        <f>IF(INVENTARIO!AH36="","",INVENTARIO!AH36)</f>
        <v xml:space="preserve">Pública </v>
      </c>
      <c r="O34" s="85" t="str">
        <f>IF(INVENTARIO!AI36="","",INVENTARIO!AI36)</f>
        <v>No aplica</v>
      </c>
      <c r="P34" s="80" t="str">
        <f>IF(INVENTARIO!AJ36="","",INVENTARIO!AJ36)</f>
        <v>No aplica</v>
      </c>
      <c r="Q34" s="80" t="str">
        <f>IF(INVENTARIO!AK36="","",INVENTARIO!AK36)</f>
        <v>No aplica</v>
      </c>
      <c r="R34" s="80" t="str">
        <f>IF(INVENTARIO!AL36="","",INVENTARIO!AL36)</f>
        <v>No aplica</v>
      </c>
      <c r="S34" s="80" t="str">
        <f>IF(INVENTARIO!AM36="","",INVENTARIO!AM36)</f>
        <v>No aplica</v>
      </c>
      <c r="T34" s="84" t="str">
        <f>IF(INVENTARIO!AN36="","",INVENTARIO!AN36)</f>
        <v>No aplica</v>
      </c>
      <c r="U34" s="89" t="e">
        <f>IF(INVENTARIO!I36="","",IF(INVENTARIO!I36="#N/A","NO","SI"))</f>
        <v>#N/A</v>
      </c>
      <c r="V34" s="89" t="e">
        <f>INVENTARIO!I36</f>
        <v>#N/A</v>
      </c>
      <c r="W34" s="89" t="e">
        <f t="shared" si="0"/>
        <v>#N/A</v>
      </c>
      <c r="X34" s="89" t="e">
        <f t="shared" si="1"/>
        <v>#N/A</v>
      </c>
      <c r="Y34" s="89" t="e">
        <f>IF(V34="","",VLOOKUP(V34,TRD!$F$5:$G$677,2,FALSE))</f>
        <v>#N/A</v>
      </c>
      <c r="Z34" s="89" t="e">
        <f>IF(V34="","",VLOOKUP(V34,TRD!$F$5:$T$677,5,FALSE))</f>
        <v>#N/A</v>
      </c>
      <c r="AA34" s="89" t="e">
        <f>IF(V34="","",VLOOKUP(V34,TRD_ORI!$E:$S,10,FALSE))</f>
        <v>#N/A</v>
      </c>
      <c r="AB34" s="89" t="e">
        <f>IF(V34="","",VLOOKUP(V34,TRD!F32:T704,15,FALSE))</f>
        <v>#N/A</v>
      </c>
    </row>
    <row r="35" spans="1:28" ht="129.6">
      <c r="A35">
        <f t="shared" si="2"/>
        <v>29</v>
      </c>
      <c r="B35" s="139" t="str">
        <f>IF(INVENTARIO!H37="","",INVENTARIO!H37)</f>
        <v>PLANES ANUALES DE AUDITORIAS</v>
      </c>
      <c r="C35" s="80" t="str">
        <f>IF(INVENTARIO!K37="","",INVENTARIO!K37)</f>
        <v>Documento que refleja el plan de auditoria de cada vigencia y sus modificaciones</v>
      </c>
      <c r="D35" s="80" t="str">
        <f>IF(INVENTARIO!J37="","",INVENTARIO!J37)</f>
        <v>Digital</v>
      </c>
      <c r="E35" s="80" t="str">
        <f>IF(INVENTARIO!L37="","",INVENTARIO!L37)</f>
        <v>Excel, Word, PDF, PowerPoint</v>
      </c>
      <c r="F35" s="80" t="str">
        <f>IF(INVENTARIO!AA37="","",INVENTARIO!AA37)</f>
        <v>https://www.minvivienda.gov.co/ministerio/planeacion-gestion-y-control/sistema-de-control-interno/plan-anual-de-auditorias</v>
      </c>
      <c r="G35" s="80" t="str">
        <f>IF(INVENTARIO!M37="","",INVENTARIO!M37)</f>
        <v>Español</v>
      </c>
      <c r="H35" s="236">
        <f>INVENTARIO!AC37</f>
        <v>42284</v>
      </c>
      <c r="I35" s="235" t="str">
        <f>IF(INVENTARIO!AC37="","",CONCATENATE(TEXT(H35,"dd-mm-yyyy")," - ",INVENTARIO!AD37))</f>
        <v>07-10-2015 - 44957</v>
      </c>
      <c r="J35" s="80" t="str">
        <f>IF(INVENTARIO!AB37="","",INVENTARIO!AB37)</f>
        <v>Por demanda</v>
      </c>
      <c r="K35" s="80" t="str">
        <f>IF(INVENTARIO!P37="","",INVENTARIO!P37)</f>
        <v>Oficina de Control Interno</v>
      </c>
      <c r="L35" s="80" t="str">
        <f>IF(INVENTARIO!R37="","",INVENTARIO!R37)</f>
        <v>Oficina de Control Interno</v>
      </c>
      <c r="M35" s="80" t="str">
        <f>IF(INVENTARIO!N37="","",INVENTARIO!N37)</f>
        <v>No aplica</v>
      </c>
      <c r="N35" s="84" t="str">
        <f>IF(INVENTARIO!AH37="","",INVENTARIO!AH37)</f>
        <v xml:space="preserve">Pública </v>
      </c>
      <c r="O35" s="85" t="str">
        <f>IF(INVENTARIO!AI37="","",INVENTARIO!AI37)</f>
        <v>No aplica</v>
      </c>
      <c r="P35" s="80" t="str">
        <f>IF(INVENTARIO!AJ37="","",INVENTARIO!AJ37)</f>
        <v>No aplica</v>
      </c>
      <c r="Q35" s="80" t="str">
        <f>IF(INVENTARIO!AK37="","",INVENTARIO!AK37)</f>
        <v>No aplica</v>
      </c>
      <c r="R35" s="80" t="str">
        <f>IF(INVENTARIO!AL37="","",INVENTARIO!AL37)</f>
        <v>No aplica</v>
      </c>
      <c r="S35" s="80" t="str">
        <f>IF(INVENTARIO!AM37="","",INVENTARIO!AM37)</f>
        <v>No aplica</v>
      </c>
      <c r="T35" s="84" t="str">
        <f>IF(INVENTARIO!AN37="","",INVENTARIO!AN37)</f>
        <v>No aplica</v>
      </c>
      <c r="U35" s="89" t="str">
        <f>IF(INVENTARIO!I37="","",IF(INVENTARIO!I37="#N/A","NO","SI"))</f>
        <v>SI</v>
      </c>
      <c r="V35" s="89" t="str">
        <f>INVENTARIO!I37</f>
        <v>70200-34.3</v>
      </c>
      <c r="W35" s="89" t="str">
        <f t="shared" si="0"/>
        <v>7020</v>
      </c>
      <c r="X35" s="89" t="str">
        <f t="shared" si="1"/>
        <v>34.3</v>
      </c>
      <c r="Y35" s="89" t="str">
        <f>IF(V35="","",VLOOKUP(V35,TRD!$F$5:$G$677,2,FALSE))</f>
        <v>AG -3--AC -8</v>
      </c>
      <c r="Z35" s="89" t="str">
        <f>IF(V35="","",VLOOKUP(V35,TRD!$F$5:$T$677,5,FALSE))</f>
        <v xml:space="preserve">CT- - MT- </v>
      </c>
      <c r="AA35" s="89" t="e">
        <f>IF(V35="","",VLOOKUP(V35,TRD_ORI!$E:$S,10,FALSE))</f>
        <v>#N/A</v>
      </c>
      <c r="AB35" s="89" t="str">
        <f>IF(V35="","",VLOOKUP(V35,TRD!F33:T705,15,FALSE))</f>
        <v>.xls, msg, .pdf, .pdf</v>
      </c>
    </row>
    <row r="36" spans="1:28" ht="43.2">
      <c r="A36">
        <f t="shared" si="2"/>
        <v>30</v>
      </c>
      <c r="B36" s="139" t="str">
        <f>IF(INVENTARIO!H38="","",INVENTARIO!H38)</f>
        <v>Plan de mejoramiento derivado de las auditorias de la CGR</v>
      </c>
      <c r="C36" s="80" t="str">
        <f>IF(INVENTARIO!K38="","",INVENTARIO!K38)</f>
        <v>Matriz consolidada del plan de mejoramiento de la CGR a MVCT</v>
      </c>
      <c r="D36" s="80" t="str">
        <f>IF(INVENTARIO!J38="","",INVENTARIO!J38)</f>
        <v>Digital</v>
      </c>
      <c r="E36" s="80" t="str">
        <f>IF(INVENTARIO!L38="","",INVENTARIO!L38)</f>
        <v>Excel, Word, PDF, PowerPoint</v>
      </c>
      <c r="F36" s="80" t="str">
        <f>IF(INVENTARIO!AA38="","",INVENTARIO!AA38)</f>
        <v>No aplica</v>
      </c>
      <c r="G36" s="80" t="str">
        <f>IF(INVENTARIO!M38="","",INVENTARIO!M38)</f>
        <v>Español</v>
      </c>
      <c r="H36" s="236">
        <f>INVENTARIO!AC38</f>
        <v>40545</v>
      </c>
      <c r="I36" s="235" t="str">
        <f>IF(INVENTARIO!AC38="","",CONCATENATE(TEXT(H36,"dd-mm-yyyy")," - ",INVENTARIO!AD38))</f>
        <v>02-01-2011 - 44952</v>
      </c>
      <c r="J36" s="80" t="str">
        <f>IF(INVENTARIO!AB38="","",INVENTARIO!AB38)</f>
        <v>Semestral</v>
      </c>
      <c r="K36" s="80" t="str">
        <f>IF(INVENTARIO!P38="","",INVENTARIO!P38)</f>
        <v>Oficina de Control Interno</v>
      </c>
      <c r="L36" s="80" t="str">
        <f>IF(INVENTARIO!R38="","",INVENTARIO!R38)</f>
        <v>Oficina de Control Interno</v>
      </c>
      <c r="M36" s="80" t="str">
        <f>IF(INVENTARIO!N38="","",INVENTARIO!N38)</f>
        <v>No aplica</v>
      </c>
      <c r="N36" s="84" t="str">
        <f>IF(INVENTARIO!AH38="","",INVENTARIO!AH38)</f>
        <v xml:space="preserve">Pública </v>
      </c>
      <c r="O36" s="85" t="str">
        <f>IF(INVENTARIO!AI38="","",INVENTARIO!AI38)</f>
        <v>No aplica</v>
      </c>
      <c r="P36" s="80" t="str">
        <f>IF(INVENTARIO!AJ38="","",INVENTARIO!AJ38)</f>
        <v>No aplica</v>
      </c>
      <c r="Q36" s="80" t="str">
        <f>IF(INVENTARIO!AK38="","",INVENTARIO!AK38)</f>
        <v>No aplica</v>
      </c>
      <c r="R36" s="80" t="str">
        <f>IF(INVENTARIO!AL38="","",INVENTARIO!AL38)</f>
        <v>No aplica</v>
      </c>
      <c r="S36" s="80" t="str">
        <f>IF(INVENTARIO!AM38="","",INVENTARIO!AM38)</f>
        <v>No aplica</v>
      </c>
      <c r="T36" s="84" t="str">
        <f>IF(INVENTARIO!AN38="","",INVENTARIO!AN38)</f>
        <v>No aplica</v>
      </c>
      <c r="U36" s="89" t="e">
        <f>IF(INVENTARIO!I38="","",IF(INVENTARIO!I38="#N/A","NO","SI"))</f>
        <v>#N/A</v>
      </c>
      <c r="V36" s="89" t="e">
        <f>INVENTARIO!I38</f>
        <v>#N/A</v>
      </c>
      <c r="W36" s="89" t="e">
        <f t="shared" si="0"/>
        <v>#N/A</v>
      </c>
      <c r="X36" s="89" t="e">
        <f t="shared" si="1"/>
        <v>#N/A</v>
      </c>
      <c r="Y36" s="89" t="e">
        <f>IF(V36="","",VLOOKUP(V36,TRD!$F$5:$G$677,2,FALSE))</f>
        <v>#N/A</v>
      </c>
      <c r="Z36" s="89" t="e">
        <f>IF(V36="","",VLOOKUP(V36,TRD!$F$5:$T$677,5,FALSE))</f>
        <v>#N/A</v>
      </c>
      <c r="AA36" s="89" t="e">
        <f>IF(V36="","",VLOOKUP(V36,TRD_ORI!$E:$S,10,FALSE))</f>
        <v>#N/A</v>
      </c>
      <c r="AB36" s="89" t="e">
        <f>IF(V36="","",VLOOKUP(V36,TRD!F34:T706,15,FALSE))</f>
        <v>#N/A</v>
      </c>
    </row>
    <row r="37" spans="1:28" ht="43.2">
      <c r="A37">
        <f t="shared" si="2"/>
        <v>31</v>
      </c>
      <c r="B37" s="139" t="str">
        <f>IF(INVENTARIO!H39="","",INVENTARIO!H39)</f>
        <v>Plan de mejoramiento derivado de las auditorias de la CGR</v>
      </c>
      <c r="C37" s="80" t="str">
        <f>IF(INVENTARIO!K39="","",INVENTARIO!K39)</f>
        <v>Matriz consolidada del plan de mejoramiento de la CGR a Fonvivienda</v>
      </c>
      <c r="D37" s="80" t="str">
        <f>IF(INVENTARIO!J39="","",INVENTARIO!J39)</f>
        <v>Digital</v>
      </c>
      <c r="E37" s="80" t="str">
        <f>IF(INVENTARIO!L39="","",INVENTARIO!L39)</f>
        <v>Excel, Word, PDF, PowerPoint</v>
      </c>
      <c r="F37" s="80" t="str">
        <f>IF(INVENTARIO!AA39="","",INVENTARIO!AA39)</f>
        <v>No aplica</v>
      </c>
      <c r="G37" s="80" t="str">
        <f>IF(INVENTARIO!M39="","",INVENTARIO!M39)</f>
        <v>Español</v>
      </c>
      <c r="H37" s="236">
        <f>INVENTARIO!AC39</f>
        <v>40545</v>
      </c>
      <c r="I37" s="235" t="str">
        <f>IF(INVENTARIO!AC39="","",CONCATENATE(TEXT(H37,"dd-mm-yyyy")," - ",INVENTARIO!AD39))</f>
        <v>02-01-2011 - 44946</v>
      </c>
      <c r="J37" s="80" t="str">
        <f>IF(INVENTARIO!AB39="","",INVENTARIO!AB39)</f>
        <v>Semestral</v>
      </c>
      <c r="K37" s="80" t="str">
        <f>IF(INVENTARIO!P39="","",INVENTARIO!P39)</f>
        <v>Oficina de Control Interno</v>
      </c>
      <c r="L37" s="80" t="str">
        <f>IF(INVENTARIO!R39="","",INVENTARIO!R39)</f>
        <v>Oficina de Control Interno</v>
      </c>
      <c r="M37" s="80" t="str">
        <f>IF(INVENTARIO!N39="","",INVENTARIO!N39)</f>
        <v>No aplica</v>
      </c>
      <c r="N37" s="84" t="str">
        <f>IF(INVENTARIO!AH39="","",INVENTARIO!AH39)</f>
        <v xml:space="preserve">Pública </v>
      </c>
      <c r="O37" s="85" t="str">
        <f>IF(INVENTARIO!AI39="","",INVENTARIO!AI39)</f>
        <v>No aplica</v>
      </c>
      <c r="P37" s="80" t="str">
        <f>IF(INVENTARIO!AJ39="","",INVENTARIO!AJ39)</f>
        <v>No aplica</v>
      </c>
      <c r="Q37" s="80" t="str">
        <f>IF(INVENTARIO!AK39="","",INVENTARIO!AK39)</f>
        <v>No aplica</v>
      </c>
      <c r="R37" s="80" t="str">
        <f>IF(INVENTARIO!AL39="","",INVENTARIO!AL39)</f>
        <v>No aplica</v>
      </c>
      <c r="S37" s="80" t="str">
        <f>IF(INVENTARIO!AM39="","",INVENTARIO!AM39)</f>
        <v>No aplica</v>
      </c>
      <c r="T37" s="84" t="str">
        <f>IF(INVENTARIO!AN39="","",INVENTARIO!AN39)</f>
        <v>No aplica</v>
      </c>
      <c r="U37" s="89" t="e">
        <f>IF(INVENTARIO!I39="","",IF(INVENTARIO!I39="#N/A","NO","SI"))</f>
        <v>#N/A</v>
      </c>
      <c r="V37" s="89" t="e">
        <f>INVENTARIO!I39</f>
        <v>#N/A</v>
      </c>
      <c r="W37" s="89" t="e">
        <f t="shared" si="0"/>
        <v>#N/A</v>
      </c>
      <c r="X37" s="89" t="e">
        <f t="shared" si="1"/>
        <v>#N/A</v>
      </c>
      <c r="Y37" s="89" t="e">
        <f>IF(V37="","",VLOOKUP(V37,TRD!$F$5:$G$677,2,FALSE))</f>
        <v>#N/A</v>
      </c>
      <c r="Z37" s="89" t="e">
        <f>IF(V37="","",VLOOKUP(V37,TRD!$F$5:$T$677,5,FALSE))</f>
        <v>#N/A</v>
      </c>
      <c r="AA37" s="89" t="e">
        <f>IF(V37="","",VLOOKUP(V37,TRD_ORI!$E:$S,10,FALSE))</f>
        <v>#N/A</v>
      </c>
      <c r="AB37" s="89" t="e">
        <f>IF(V37="","",VLOOKUP(V37,TRD!F35:T707,15,FALSE))</f>
        <v>#N/A</v>
      </c>
    </row>
    <row r="38" spans="1:28" ht="43.2">
      <c r="A38">
        <f t="shared" si="2"/>
        <v>32</v>
      </c>
      <c r="B38" s="139" t="str">
        <f>IF(INVENTARIO!H40="","",INVENTARIO!H40)</f>
        <v>matriz de roles de la OCI-MVCT</v>
      </c>
      <c r="C38" s="80" t="str">
        <f>IF(INVENTARIO!K40="","",INVENTARIO!K40)</f>
        <v>Matriz de seguimiento a la gestión de la OCI en cada uno de sus roles</v>
      </c>
      <c r="D38" s="80" t="str">
        <f>IF(INVENTARIO!J40="","",INVENTARIO!J40)</f>
        <v>Digital</v>
      </c>
      <c r="E38" s="80" t="str">
        <f>IF(INVENTARIO!L40="","",INVENTARIO!L40)</f>
        <v>Excel</v>
      </c>
      <c r="F38" s="80" t="str">
        <f>IF(INVENTARIO!AA40="","",INVENTARIO!AA40)</f>
        <v>No aplica</v>
      </c>
      <c r="G38" s="80" t="str">
        <f>IF(INVENTARIO!M40="","",INVENTARIO!M40)</f>
        <v>Español</v>
      </c>
      <c r="H38" s="236">
        <f>INVENTARIO!AC40</f>
        <v>43159</v>
      </c>
      <c r="I38" s="235" t="str">
        <f>IF(INVENTARIO!AC40="","",CONCATENATE(TEXT(H38,"dd-mm-yyyy")," - ",INVENTARIO!AD40))</f>
        <v>28-02-2018 - A la fecha</v>
      </c>
      <c r="J38" s="80" t="str">
        <f>IF(INVENTARIO!AB40="","",INVENTARIO!AB40)</f>
        <v>Diaria</v>
      </c>
      <c r="K38" s="80" t="str">
        <f>IF(INVENTARIO!P40="","",INVENTARIO!P40)</f>
        <v>Oficina de Control Interno</v>
      </c>
      <c r="L38" s="80" t="str">
        <f>IF(INVENTARIO!R40="","",INVENTARIO!R40)</f>
        <v>Oficina de Control Interno</v>
      </c>
      <c r="M38" s="80" t="str">
        <f>IF(INVENTARIO!N40="","",INVENTARIO!N40)</f>
        <v>No aplica</v>
      </c>
      <c r="N38" s="84" t="str">
        <f>IF(INVENTARIO!AH40="","",INVENTARIO!AH40)</f>
        <v xml:space="preserve">Pública </v>
      </c>
      <c r="O38" s="85" t="str">
        <f>IF(INVENTARIO!AI40="","",INVENTARIO!AI40)</f>
        <v>No aplica</v>
      </c>
      <c r="P38" s="80" t="str">
        <f>IF(INVENTARIO!AJ40="","",INVENTARIO!AJ40)</f>
        <v>No aplica</v>
      </c>
      <c r="Q38" s="80" t="str">
        <f>IF(INVENTARIO!AK40="","",INVENTARIO!AK40)</f>
        <v>No aplica</v>
      </c>
      <c r="R38" s="80" t="str">
        <f>IF(INVENTARIO!AL40="","",INVENTARIO!AL40)</f>
        <v>No aplica</v>
      </c>
      <c r="S38" s="80" t="str">
        <f>IF(INVENTARIO!AM40="","",INVENTARIO!AM40)</f>
        <v>No aplica</v>
      </c>
      <c r="T38" s="84" t="str">
        <f>IF(INVENTARIO!AN40="","",INVENTARIO!AN40)</f>
        <v>No aplica</v>
      </c>
      <c r="U38" s="89" t="e">
        <f>IF(INVENTARIO!I40="","",IF(INVENTARIO!I40="#N/A","NO","SI"))</f>
        <v>#N/A</v>
      </c>
      <c r="V38" s="89" t="e">
        <f>INVENTARIO!I40</f>
        <v>#N/A</v>
      </c>
      <c r="W38" s="89" t="e">
        <f t="shared" si="0"/>
        <v>#N/A</v>
      </c>
      <c r="X38" s="89" t="e">
        <f t="shared" si="1"/>
        <v>#N/A</v>
      </c>
      <c r="Y38" s="89" t="e">
        <f>IF(V38="","",VLOOKUP(V38,TRD!$F$5:$G$677,2,FALSE))</f>
        <v>#N/A</v>
      </c>
      <c r="Z38" s="89" t="e">
        <f>IF(V38="","",VLOOKUP(V38,TRD!$F$5:$T$677,5,FALSE))</f>
        <v>#N/A</v>
      </c>
      <c r="AA38" s="89" t="e">
        <f>IF(V38="","",VLOOKUP(V38,TRD_ORI!$E:$S,10,FALSE))</f>
        <v>#N/A</v>
      </c>
      <c r="AB38" s="89" t="e">
        <f>IF(V38="","",VLOOKUP(V38,TRD!F36:T708,15,FALSE))</f>
        <v>#N/A</v>
      </c>
    </row>
    <row r="39" spans="1:28" ht="43.2">
      <c r="A39">
        <f t="shared" si="2"/>
        <v>33</v>
      </c>
      <c r="B39" s="139" t="str">
        <f>IF(INVENTARIO!H41="","",INVENTARIO!H41)</f>
        <v>Informe de Control de Actividades y Compromisos Semanales</v>
      </c>
      <c r="C39" s="80" t="str">
        <f>IF(INVENTARIO!K41="","",INVENTARIO!K41)</f>
        <v>Cuadro de control de actividades y compromisos semanales de los profesionales de la OCI</v>
      </c>
      <c r="D39" s="80" t="str">
        <f>IF(INVENTARIO!J41="","",INVENTARIO!J41)</f>
        <v>Digital</v>
      </c>
      <c r="E39" s="80" t="str">
        <f>IF(INVENTARIO!L41="","",INVENTARIO!L41)</f>
        <v>Excel</v>
      </c>
      <c r="F39" s="80" t="str">
        <f>IF(INVENTARIO!AA41="","",INVENTARIO!AA41)</f>
        <v>No aplica</v>
      </c>
      <c r="G39" s="80" t="str">
        <f>IF(INVENTARIO!M41="","",INVENTARIO!M41)</f>
        <v>Español</v>
      </c>
      <c r="H39" s="236">
        <f>INVENTARIO!AC41</f>
        <v>43831</v>
      </c>
      <c r="I39" s="235" t="str">
        <f>IF(INVENTARIO!AC41="","",CONCATENATE(TEXT(H39,"dd-mm-yyyy")," - ",INVENTARIO!AD41))</f>
        <v>01-01-2020 - A la fecha</v>
      </c>
      <c r="J39" s="80" t="str">
        <f>IF(INVENTARIO!AB41="","",INVENTARIO!AB41)</f>
        <v>Diaria</v>
      </c>
      <c r="K39" s="80" t="str">
        <f>IF(INVENTARIO!P41="","",INVENTARIO!P41)</f>
        <v>Oficina de Control Interno</v>
      </c>
      <c r="L39" s="80" t="str">
        <f>IF(INVENTARIO!R41="","",INVENTARIO!R41)</f>
        <v>Oficina de Control Interno</v>
      </c>
      <c r="M39" s="80" t="str">
        <f>IF(INVENTARIO!N41="","",INVENTARIO!N41)</f>
        <v>No aplica</v>
      </c>
      <c r="N39" s="84" t="str">
        <f>IF(INVENTARIO!AH41="","",INVENTARIO!AH41)</f>
        <v xml:space="preserve">Pública </v>
      </c>
      <c r="O39" s="85" t="str">
        <f>IF(INVENTARIO!AI41="","",INVENTARIO!AI41)</f>
        <v>No aplica</v>
      </c>
      <c r="P39" s="80" t="str">
        <f>IF(INVENTARIO!AJ41="","",INVENTARIO!AJ41)</f>
        <v>No aplica</v>
      </c>
      <c r="Q39" s="80" t="str">
        <f>IF(INVENTARIO!AK41="","",INVENTARIO!AK41)</f>
        <v>No aplica</v>
      </c>
      <c r="R39" s="80" t="str">
        <f>IF(INVENTARIO!AL41="","",INVENTARIO!AL41)</f>
        <v>No aplica</v>
      </c>
      <c r="S39" s="80" t="str">
        <f>IF(INVENTARIO!AM41="","",INVENTARIO!AM41)</f>
        <v>No aplica</v>
      </c>
      <c r="T39" s="84" t="str">
        <f>IF(INVENTARIO!AN41="","",INVENTARIO!AN41)</f>
        <v>No aplica</v>
      </c>
      <c r="U39" s="89" t="e">
        <f>IF(INVENTARIO!I41="","",IF(INVENTARIO!I41="#N/A","NO","SI"))</f>
        <v>#N/A</v>
      </c>
      <c r="V39" s="89" t="e">
        <f>INVENTARIO!I41</f>
        <v>#N/A</v>
      </c>
      <c r="W39" s="89" t="e">
        <f t="shared" si="0"/>
        <v>#N/A</v>
      </c>
      <c r="X39" s="89" t="e">
        <f t="shared" si="1"/>
        <v>#N/A</v>
      </c>
      <c r="Y39" s="89" t="e">
        <f>IF(V39="","",VLOOKUP(V39,TRD!$F$5:$G$677,2,FALSE))</f>
        <v>#N/A</v>
      </c>
      <c r="Z39" s="89" t="e">
        <f>IF(V39="","",VLOOKUP(V39,TRD!$F$5:$T$677,5,FALSE))</f>
        <v>#N/A</v>
      </c>
      <c r="AA39" s="89" t="e">
        <f>IF(V39="","",VLOOKUP(V39,TRD_ORI!$E:$S,10,FALSE))</f>
        <v>#N/A</v>
      </c>
      <c r="AB39" s="89" t="e">
        <f>IF(V39="","",VLOOKUP(V39,TRD!F37:T709,15,FALSE))</f>
        <v>#N/A</v>
      </c>
    </row>
    <row r="40" spans="1:28" ht="43.2">
      <c r="A40">
        <f t="shared" si="2"/>
        <v>34</v>
      </c>
      <c r="B40" s="139" t="str">
        <f>IF(INVENTARIO!H42="","",INVENTARIO!H42)</f>
        <v>INFORMES DE SEGUIMIENTO A MEDIOS DE COMUNICACIÓN</v>
      </c>
      <c r="C40" s="80" t="str">
        <f>IF(INVENTARIO!K42="","",INVENTARIO!K42)</f>
        <v>Indicador de noticias positivas</v>
      </c>
      <c r="D40" s="80" t="str">
        <f>IF(INVENTARIO!J42="","",INVENTARIO!J42)</f>
        <v>Digital</v>
      </c>
      <c r="E40" s="80" t="str">
        <f>IF(INVENTARIO!L42="","",INVENTARIO!L42)</f>
        <v>Excel, Word, PDF, PowerPoint</v>
      </c>
      <c r="F40" s="80" t="str">
        <f>IF(INVENTARIO!AA42="","",INVENTARIO!AA42)</f>
        <v>No aplica</v>
      </c>
      <c r="G40" s="80" t="str">
        <f>IF(INVENTARIO!M42="","",INVENTARIO!M42)</f>
        <v>Español</v>
      </c>
      <c r="H40" s="236">
        <f>INVENTARIO!AC42</f>
        <v>41275</v>
      </c>
      <c r="I40" s="235" t="str">
        <f>IF(INVENTARIO!AC42="","",CONCATENATE(TEXT(H40,"dd-mm-yyyy")," - ",INVENTARIO!AD42))</f>
        <v>01-01-2013 - 44985</v>
      </c>
      <c r="J40" s="80" t="str">
        <f>IF(INVENTARIO!AB42="","",INVENTARIO!AB42)</f>
        <v>Mensual</v>
      </c>
      <c r="K40" s="80" t="str">
        <f>IF(INVENTARIO!P42="","",INVENTARIO!P42)</f>
        <v>Grupo de Comunicaciones Estratégicas</v>
      </c>
      <c r="L40" s="80" t="str">
        <f>IF(INVENTARIO!R42="","",INVENTARIO!R42)</f>
        <v>Grupo de Comunicaciones Estratégicas</v>
      </c>
      <c r="M40" s="80" t="str">
        <f>IF(INVENTARIO!N42="","",INVENTARIO!N42)</f>
        <v>No aplica</v>
      </c>
      <c r="N40" s="84" t="str">
        <f>IF(INVENTARIO!AH42="","",INVENTARIO!AH42)</f>
        <v xml:space="preserve">Pública </v>
      </c>
      <c r="O40" s="85" t="str">
        <f>IF(INVENTARIO!AI42="","",INVENTARIO!AI42)</f>
        <v>No aplica</v>
      </c>
      <c r="P40" s="80" t="str">
        <f>IF(INVENTARIO!AJ42="","",INVENTARIO!AJ42)</f>
        <v>No aplica</v>
      </c>
      <c r="Q40" s="80" t="str">
        <f>IF(INVENTARIO!AK42="","",INVENTARIO!AK42)</f>
        <v>No aplica</v>
      </c>
      <c r="R40" s="80" t="str">
        <f>IF(INVENTARIO!AL42="","",INVENTARIO!AL42)</f>
        <v>No aplica</v>
      </c>
      <c r="S40" s="80" t="str">
        <f>IF(INVENTARIO!AM42="","",INVENTARIO!AM42)</f>
        <v>No aplica</v>
      </c>
      <c r="T40" s="84" t="str">
        <f>IF(INVENTARIO!AN42="","",INVENTARIO!AN42)</f>
        <v>No aplica</v>
      </c>
      <c r="U40" s="89" t="str">
        <f>IF(INVENTARIO!I42="","",IF(INVENTARIO!I42="#N/A","NO","SI"))</f>
        <v>SI</v>
      </c>
      <c r="V40" s="89" t="str">
        <f>INVENTARIO!I42</f>
        <v>70001-24.19</v>
      </c>
      <c r="W40" s="89" t="str">
        <f t="shared" si="0"/>
        <v>7000</v>
      </c>
      <c r="X40" s="89" t="str">
        <f t="shared" si="1"/>
        <v>4.19</v>
      </c>
      <c r="Y40" s="89" t="str">
        <f>IF(V40="","",VLOOKUP(V40,TRD!$F$5:$G$677,2,FALSE))</f>
        <v>AG -3--AC -8</v>
      </c>
      <c r="Z40" s="89" t="str">
        <f>IF(V40="","",VLOOKUP(V40,TRD!$F$5:$T$677,5,FALSE))</f>
        <v xml:space="preserve">- E- - </v>
      </c>
      <c r="AA40" s="89" t="e">
        <f>IF(V40="","",VLOOKUP(V40,TRD_ORI!$E:$S,10,FALSE))</f>
        <v>#N/A</v>
      </c>
      <c r="AB40" s="89" t="e">
        <f>IF(V40="","",VLOOKUP(V40,TRD!F38:T710,15,FALSE))</f>
        <v>#N/A</v>
      </c>
    </row>
    <row r="41" spans="1:28" ht="57.6">
      <c r="A41">
        <f t="shared" si="2"/>
        <v>35</v>
      </c>
      <c r="B41" s="139" t="str">
        <f>IF(INVENTARIO!H43="","",INVENTARIO!H43)</f>
        <v>INFORMES DE GESTIÓN</v>
      </c>
      <c r="C41" s="80" t="str">
        <f>IF(INVENTARIO!K43="","",INVENTARIO!K43)</f>
        <v>Documentos del Sistema de Gestion de Calidad, SIG , reportes a oficina de planeación del PAI y PEI   y registros Fotográficos</v>
      </c>
      <c r="D41" s="80" t="str">
        <f>IF(INVENTARIO!J43="","",INVENTARIO!J43)</f>
        <v>Digital</v>
      </c>
      <c r="E41" s="80" t="str">
        <f>IF(INVENTARIO!L43="","",INVENTARIO!L43)</f>
        <v>Excel, Word, PDF, PowerPoint</v>
      </c>
      <c r="F41" s="80" t="str">
        <f>IF(INVENTARIO!AA43="","",INVENTARIO!AA43)</f>
        <v>No aplica</v>
      </c>
      <c r="G41" s="80" t="str">
        <f>IF(INVENTARIO!M43="","",INVENTARIO!M43)</f>
        <v>Español</v>
      </c>
      <c r="H41" s="236">
        <f>INVENTARIO!AC43</f>
        <v>41699</v>
      </c>
      <c r="I41" s="235" t="str">
        <f>IF(INVENTARIO!AC43="","",CONCATENATE(TEXT(H41,"dd-mm-yyyy")," - ",INVENTARIO!AD43))</f>
        <v>01-03-2014 - A la fecha</v>
      </c>
      <c r="J41" s="80" t="str">
        <f>IF(INVENTARIO!AB43="","",INVENTARIO!AB43)</f>
        <v>Mensual</v>
      </c>
      <c r="K41" s="80" t="str">
        <f>IF(INVENTARIO!P43="","",INVENTARIO!P43)</f>
        <v>Grupo de Comunicaciones Estratégicas</v>
      </c>
      <c r="L41" s="80" t="str">
        <f>IF(INVENTARIO!R43="","",INVENTARIO!R43)</f>
        <v>Grupo de Comunicaciones Estratégicas</v>
      </c>
      <c r="M41" s="80" t="str">
        <f>IF(INVENTARIO!N43="","",INVENTARIO!N43)</f>
        <v>No aplica</v>
      </c>
      <c r="N41" s="84" t="str">
        <f>IF(INVENTARIO!AH43="","",INVENTARIO!AH43)</f>
        <v xml:space="preserve">Pública </v>
      </c>
      <c r="O41" s="85" t="str">
        <f>IF(INVENTARIO!AI43="","",INVENTARIO!AI43)</f>
        <v>No aplica</v>
      </c>
      <c r="P41" s="80" t="str">
        <f>IF(INVENTARIO!AJ43="","",INVENTARIO!AJ43)</f>
        <v>No aplica</v>
      </c>
      <c r="Q41" s="80" t="str">
        <f>IF(INVENTARIO!AK43="","",INVENTARIO!AK43)</f>
        <v>No aplica</v>
      </c>
      <c r="R41" s="80" t="str">
        <f>IF(INVENTARIO!AL43="","",INVENTARIO!AL43)</f>
        <v>No aplica</v>
      </c>
      <c r="S41" s="80" t="str">
        <f>IF(INVENTARIO!AM43="","",INVENTARIO!AM43)</f>
        <v>No aplica</v>
      </c>
      <c r="T41" s="84" t="str">
        <f>IF(INVENTARIO!AN43="","",INVENTARIO!AN43)</f>
        <v>No aplica</v>
      </c>
      <c r="U41" s="89" t="str">
        <f>IF(INVENTARIO!I43="","",IF(INVENTARIO!I43="#N/A","NO","SI"))</f>
        <v>SI</v>
      </c>
      <c r="V41" s="89" t="str">
        <f>INVENTARIO!I43</f>
        <v>70001-24.12</v>
      </c>
      <c r="W41" s="89" t="str">
        <f t="shared" si="0"/>
        <v>7000</v>
      </c>
      <c r="X41" s="89" t="str">
        <f t="shared" si="1"/>
        <v>4.12</v>
      </c>
      <c r="Y41" s="89" t="str">
        <f>IF(V41="","",VLOOKUP(V41,TRD!$F$5:$G$677,2,FALSE))</f>
        <v>AG -3--AC -8</v>
      </c>
      <c r="Z41" s="89" t="str">
        <f>IF(V41="","",VLOOKUP(V41,TRD!$F$5:$T$677,5,FALSE))</f>
        <v xml:space="preserve">- E- - </v>
      </c>
      <c r="AA41" s="89" t="e">
        <f>IF(V41="","",VLOOKUP(V41,TRD_ORI!$E:$S,10,FALSE))</f>
        <v>#N/A</v>
      </c>
      <c r="AB41" s="89" t="e">
        <f>IF(V41="","",VLOOKUP(V41,TRD!F39:T711,15,FALSE))</f>
        <v>#N/A</v>
      </c>
    </row>
    <row r="42" spans="1:28" ht="43.2">
      <c r="A42">
        <f t="shared" si="2"/>
        <v>36</v>
      </c>
      <c r="B42" s="139" t="str">
        <f>IF(INVENTARIO!H44="","",INVENTARIO!H44)</f>
        <v>Publicaciones Informativas</v>
      </c>
      <c r="C42" s="80" t="str">
        <f>IF(INVENTARIO!K44="","",INVENTARIO!K44)</f>
        <v>Diseño de  Boletines , campañas, avisos y demás piezas de comunicación interna.</v>
      </c>
      <c r="D42" s="80" t="str">
        <f>IF(INVENTARIO!J44="","",INVENTARIO!J44)</f>
        <v>Digital</v>
      </c>
      <c r="E42" s="80" t="str">
        <f>IF(INVENTARIO!L44="","",INVENTARIO!L44)</f>
        <v xml:space="preserve">Imangen </v>
      </c>
      <c r="F42" s="80" t="str">
        <f>IF(INVENTARIO!AA44="","",INVENTARIO!AA44)</f>
        <v>No aplica</v>
      </c>
      <c r="G42" s="80" t="str">
        <f>IF(INVENTARIO!M44="","",INVENTARIO!M44)</f>
        <v>Español</v>
      </c>
      <c r="H42" s="236">
        <f>INVENTARIO!AC44</f>
        <v>40940</v>
      </c>
      <c r="I42" s="235" t="str">
        <f>IF(INVENTARIO!AC44="","",CONCATENATE(TEXT(H42,"dd-mm-yyyy")," - ",INVENTARIO!AD44))</f>
        <v>01-02-2012 -  A la fecha</v>
      </c>
      <c r="J42" s="80" t="str">
        <f>IF(INVENTARIO!AB44="","",INVENTARIO!AB44)</f>
        <v>Por demanda</v>
      </c>
      <c r="K42" s="80" t="str">
        <f>IF(INVENTARIO!P44="","",INVENTARIO!P44)</f>
        <v>Grupo de Comunicaciones Estratégicas</v>
      </c>
      <c r="L42" s="80" t="str">
        <f>IF(INVENTARIO!R44="","",INVENTARIO!R44)</f>
        <v>Grupo de Comunicaciones Estratégicas</v>
      </c>
      <c r="M42" s="80" t="str">
        <f>IF(INVENTARIO!N44="","",INVENTARIO!N44)</f>
        <v>No aplica</v>
      </c>
      <c r="N42" s="84" t="str">
        <f>IF(INVENTARIO!AH44="","",INVENTARIO!AH44)</f>
        <v xml:space="preserve">Pública </v>
      </c>
      <c r="O42" s="85" t="str">
        <f>IF(INVENTARIO!AI44="","",INVENTARIO!AI44)</f>
        <v>No aplica</v>
      </c>
      <c r="P42" s="80" t="str">
        <f>IF(INVENTARIO!AJ44="","",INVENTARIO!AJ44)</f>
        <v>No aplica</v>
      </c>
      <c r="Q42" s="80" t="str">
        <f>IF(INVENTARIO!AK44="","",INVENTARIO!AK44)</f>
        <v>No aplica</v>
      </c>
      <c r="R42" s="80" t="str">
        <f>IF(INVENTARIO!AL44="","",INVENTARIO!AL44)</f>
        <v>No aplica</v>
      </c>
      <c r="S42" s="80" t="str">
        <f>IF(INVENTARIO!AM44="","",INVENTARIO!AM44)</f>
        <v>No aplica</v>
      </c>
      <c r="T42" s="84" t="str">
        <f>IF(INVENTARIO!AN44="","",INVENTARIO!AN44)</f>
        <v>No aplica</v>
      </c>
      <c r="U42" s="89" t="e">
        <f>IF(INVENTARIO!I44="","",IF(INVENTARIO!I44="#N/A","NO","SI"))</f>
        <v>#N/A</v>
      </c>
      <c r="V42" s="89" t="e">
        <f>INVENTARIO!I44</f>
        <v>#N/A</v>
      </c>
      <c r="W42" s="89" t="e">
        <f t="shared" si="0"/>
        <v>#N/A</v>
      </c>
      <c r="X42" s="89" t="e">
        <f t="shared" si="1"/>
        <v>#N/A</v>
      </c>
      <c r="Y42" s="89" t="e">
        <f>IF(V42="","",VLOOKUP(V42,TRD!$F$5:$G$677,2,FALSE))</f>
        <v>#N/A</v>
      </c>
      <c r="Z42" s="89" t="e">
        <f>IF(V42="","",VLOOKUP(V42,TRD!$F$5:$T$677,5,FALSE))</f>
        <v>#N/A</v>
      </c>
      <c r="AA42" s="89" t="e">
        <f>IF(V42="","",VLOOKUP(V42,TRD_ORI!$E:$S,10,FALSE))</f>
        <v>#N/A</v>
      </c>
      <c r="AB42" s="89" t="e">
        <f>IF(V42="","",VLOOKUP(V42,TRD!F40:T712,15,FALSE))</f>
        <v>#N/A</v>
      </c>
    </row>
    <row r="43" spans="1:28" ht="57.6">
      <c r="A43">
        <f t="shared" si="2"/>
        <v>37</v>
      </c>
      <c r="B43" s="139" t="str">
        <f>IF(INVENTARIO!H45="","",INVENTARIO!H45)</f>
        <v>Registros Fílmicos</v>
      </c>
      <c r="C43" s="80" t="str">
        <f>IF(INVENTARIO!K45="","",INVENTARIO!K45)</f>
        <v>Registros fílmicos de Eventos,  y Productos audiovisuales</v>
      </c>
      <c r="D43" s="80" t="str">
        <f>IF(INVENTARIO!J45="","",INVENTARIO!J45)</f>
        <v>Digital</v>
      </c>
      <c r="E43" s="80" t="str">
        <f>IF(INVENTARIO!L45="","",INVENTARIO!L45)</f>
        <v>Vídeo</v>
      </c>
      <c r="F43" s="80" t="str">
        <f>IF(INVENTARIO!AA45="","",INVENTARIO!AA45)</f>
        <v>www.minvivienda.gov.co y redes sociales de la Entidad</v>
      </c>
      <c r="G43" s="80" t="str">
        <f>IF(INVENTARIO!M45="","",INVENTARIO!M45)</f>
        <v>Español</v>
      </c>
      <c r="H43" s="236">
        <f>INVENTARIO!AC45</f>
        <v>41122</v>
      </c>
      <c r="I43" s="235" t="str">
        <f>IF(INVENTARIO!AC45="","",CONCATENATE(TEXT(H43,"dd-mm-yyyy")," - ",INVENTARIO!AD45))</f>
        <v>01-08-2012 -  A la fecha</v>
      </c>
      <c r="J43" s="80" t="str">
        <f>IF(INVENTARIO!AB45="","",INVENTARIO!AB45)</f>
        <v>Diaria</v>
      </c>
      <c r="K43" s="80" t="str">
        <f>IF(INVENTARIO!P45="","",INVENTARIO!P45)</f>
        <v>Grupo de Comunicaciones Estratégicas</v>
      </c>
      <c r="L43" s="80" t="str">
        <f>IF(INVENTARIO!R45="","",INVENTARIO!R45)</f>
        <v>Grupo de Comunicaciones Estratégicas</v>
      </c>
      <c r="M43" s="80" t="str">
        <f>IF(INVENTARIO!N45="","",INVENTARIO!N45)</f>
        <v>No aplica</v>
      </c>
      <c r="N43" s="84" t="str">
        <f>IF(INVENTARIO!AH45="","",INVENTARIO!AH45)</f>
        <v xml:space="preserve">Pública </v>
      </c>
      <c r="O43" s="85" t="str">
        <f>IF(INVENTARIO!AI45="","",INVENTARIO!AI45)</f>
        <v>No aplica</v>
      </c>
      <c r="P43" s="80" t="str">
        <f>IF(INVENTARIO!AJ45="","",INVENTARIO!AJ45)</f>
        <v>No aplica</v>
      </c>
      <c r="Q43" s="80" t="str">
        <f>IF(INVENTARIO!AK45="","",INVENTARIO!AK45)</f>
        <v>No aplica</v>
      </c>
      <c r="R43" s="80" t="str">
        <f>IF(INVENTARIO!AL45="","",INVENTARIO!AL45)</f>
        <v>No aplica</v>
      </c>
      <c r="S43" s="80" t="str">
        <f>IF(INVENTARIO!AM45="","",INVENTARIO!AM45)</f>
        <v>No aplica</v>
      </c>
      <c r="T43" s="84" t="str">
        <f>IF(INVENTARIO!AN45="","",INVENTARIO!AN45)</f>
        <v>No aplica</v>
      </c>
      <c r="U43" s="89" t="e">
        <f>IF(INVENTARIO!I45="","",IF(INVENTARIO!I45="#N/A","NO","SI"))</f>
        <v>#N/A</v>
      </c>
      <c r="V43" s="89" t="e">
        <f>INVENTARIO!I45</f>
        <v>#N/A</v>
      </c>
      <c r="W43" s="89" t="e">
        <f t="shared" si="0"/>
        <v>#N/A</v>
      </c>
      <c r="X43" s="89" t="e">
        <f t="shared" si="1"/>
        <v>#N/A</v>
      </c>
      <c r="Y43" s="89" t="e">
        <f>IF(V43="","",VLOOKUP(V43,TRD!$F$5:$G$677,2,FALSE))</f>
        <v>#N/A</v>
      </c>
      <c r="Z43" s="89" t="e">
        <f>IF(V43="","",VLOOKUP(V43,TRD!$F$5:$T$677,5,FALSE))</f>
        <v>#N/A</v>
      </c>
      <c r="AA43" s="89" t="e">
        <f>IF(V43="","",VLOOKUP(V43,TRD_ORI!$E:$S,10,FALSE))</f>
        <v>#N/A</v>
      </c>
      <c r="AB43" s="89" t="e">
        <f>IF(V43="","",VLOOKUP(V43,TRD!F41:T713,15,FALSE))</f>
        <v>#N/A</v>
      </c>
    </row>
    <row r="44" spans="1:28" ht="201.6">
      <c r="A44">
        <f t="shared" si="2"/>
        <v>38</v>
      </c>
      <c r="B44" s="139" t="str">
        <f>IF(INVENTARIO!H46="","",INVENTARIO!H46)</f>
        <v>formato autorización de imagen</v>
      </c>
      <c r="C44" s="80" t="str">
        <f>IF(INVENTARIO!K46="","",INVENTARIO!K46)</f>
        <v>Formato del proceso gestión de comunicaciones, que se archiva en físico y se realizará copia en digital como respaldo. Los encargados de tramitarlos son los fotógrafos y periodistas que cubren eventos.  Se  entregan a la secretaria para archivo. CIE-F-09 Autorización de uso de derechos de imagen sobre fotografías y producciones audiovisuales 2.0, CIE-F-05 Autorización de difusión de imágenes menores de edad 3.0</v>
      </c>
      <c r="D44" s="80" t="str">
        <f>IF(INVENTARIO!J46="","",INVENTARIO!J46)</f>
        <v>Físico-Digital</v>
      </c>
      <c r="E44" s="80" t="str">
        <f>IF(INVENTARIO!L46="","",INVENTARIO!L46)</f>
        <v>Word</v>
      </c>
      <c r="F44" s="80" t="str">
        <f>IF(INVENTARIO!AA46="","",INVENTARIO!AA46)</f>
        <v>No aplica</v>
      </c>
      <c r="G44" s="80" t="str">
        <f>IF(INVENTARIO!M46="","",INVENTARIO!M46)</f>
        <v>Español</v>
      </c>
      <c r="H44" s="236">
        <f>INVENTARIO!AC46</f>
        <v>43789</v>
      </c>
      <c r="I44" s="235" t="str">
        <f>IF(INVENTARIO!AC46="","",CONCATENATE(TEXT(H44,"dd-mm-yyyy")," - ",INVENTARIO!AD46))</f>
        <v>20-11-2019 -  A la fecha</v>
      </c>
      <c r="J44" s="80" t="str">
        <f>IF(INVENTARIO!AB46="","",INVENTARIO!AB46)</f>
        <v>Por demanda</v>
      </c>
      <c r="K44" s="80" t="str">
        <f>IF(INVENTARIO!P46="","",INVENTARIO!P46)</f>
        <v>Grupo de Comunicaciones Estratégicas</v>
      </c>
      <c r="L44" s="80" t="str">
        <f>IF(INVENTARIO!R46="","",INVENTARIO!R46)</f>
        <v>Grupo de Comunicaciones Estratégicas</v>
      </c>
      <c r="M44" s="80" t="str">
        <f>IF(INVENTARIO!N46="","",INVENTARIO!N46)</f>
        <v>No aplica</v>
      </c>
      <c r="N44" s="84" t="str">
        <f>IF(INVENTARIO!AH46="","",INVENTARIO!AH46)</f>
        <v>Clasificada</v>
      </c>
      <c r="O44" s="85" t="str">
        <f>IF(INVENTARIO!AI46="","",INVENTARIO!AI46)</f>
        <v>Información exceptuada por daño a los intereses públicos. Derechos de la infancia y la adolescencia</v>
      </c>
      <c r="P44" s="80" t="str">
        <f>IF(INVENTARIO!AJ46="","",INVENTARIO!AJ46)</f>
        <v>ley 1712 Art 19 literal G</v>
      </c>
      <c r="Q44" s="80" t="str">
        <f>IF(INVENTARIO!AK46="","",INVENTARIO!AK46)</f>
        <v>ley 1712 Art 19 literal G</v>
      </c>
      <c r="R44" s="80" t="str">
        <f>IF(INVENTARIO!AL46="","",INVENTARIO!AL46)</f>
        <v>TOTAL</v>
      </c>
      <c r="S44" s="80">
        <f>IF(INVENTARIO!AM46="","",INVENTARIO!AM46)</f>
        <v>44197</v>
      </c>
      <c r="T44" s="84" t="str">
        <f>IF(INVENTARIO!AN46="","",INVENTARIO!AN46)</f>
        <v>20 años</v>
      </c>
      <c r="U44" s="89" t="e">
        <f>IF(INVENTARIO!I46="","",IF(INVENTARIO!I46="#N/A","NO","SI"))</f>
        <v>#N/A</v>
      </c>
      <c r="V44" s="89" t="e">
        <f>INVENTARIO!I46</f>
        <v>#N/A</v>
      </c>
      <c r="W44" s="89" t="e">
        <f t="shared" si="0"/>
        <v>#N/A</v>
      </c>
      <c r="X44" s="89" t="e">
        <f t="shared" si="1"/>
        <v>#N/A</v>
      </c>
      <c r="Y44" s="89" t="e">
        <f>IF(V44="","",VLOOKUP(V44,TRD!$F$5:$G$677,2,FALSE))</f>
        <v>#N/A</v>
      </c>
      <c r="Z44" s="89" t="e">
        <f>IF(V44="","",VLOOKUP(V44,TRD!$F$5:$T$677,5,FALSE))</f>
        <v>#N/A</v>
      </c>
      <c r="AA44" s="89" t="e">
        <f>IF(V44="","",VLOOKUP(V44,TRD_ORI!$E:$S,10,FALSE))</f>
        <v>#N/A</v>
      </c>
      <c r="AB44" s="89" t="e">
        <f>IF(V44="","",VLOOKUP(V44,TRD!F42:T714,15,FALSE))</f>
        <v>#N/A</v>
      </c>
    </row>
    <row r="45" spans="1:28" ht="100.8">
      <c r="A45">
        <f t="shared" si="2"/>
        <v>39</v>
      </c>
      <c r="B45" s="139" t="str">
        <f>IF(INVENTARIO!H47="","",INVENTARIO!H47)</f>
        <v>ACTAS DE COMITÉ DE CONTRATACIÓN</v>
      </c>
      <c r="C45" s="80" t="str">
        <f>IF(INVENTARIO!K47="","",INVENTARIO!K47)</f>
        <v xml:space="preserve">Son documentos que se originan en el desarrollo del Comité de Contratación en el que se presenta el contenido de la reunión y las decisiones tomadas por parte de los miembros del comité </v>
      </c>
      <c r="D45" s="80" t="str">
        <f>IF(INVENTARIO!J47="","",INVENTARIO!J47)</f>
        <v>Físico-Digital</v>
      </c>
      <c r="E45" s="80" t="str">
        <f>IF(INVENTARIO!L47="","",INVENTARIO!L47)</f>
        <v>PDF</v>
      </c>
      <c r="F45" s="80" t="str">
        <f>IF(INVENTARIO!AA47="","",INVENTARIO!AA47)</f>
        <v>No aplica</v>
      </c>
      <c r="G45" s="80" t="str">
        <f>IF(INVENTARIO!M47="","",INVENTARIO!M47)</f>
        <v>Español</v>
      </c>
      <c r="H45" s="236">
        <f>INVENTARIO!AC47</f>
        <v>43374</v>
      </c>
      <c r="I45" s="235" t="str">
        <f>IF(INVENTARIO!AC47="","",CONCATENATE(TEXT(H45,"dd-mm-yyyy")," - ",INVENTARIO!AD47))</f>
        <v>01-10-2018 - A la fecha</v>
      </c>
      <c r="J45" s="80" t="str">
        <f>IF(INVENTARIO!AB47="","",INVENTARIO!AB47)</f>
        <v>Por demanda</v>
      </c>
      <c r="K45" s="80" t="str">
        <f>IF(INVENTARIO!P47="","",INVENTARIO!P47)</f>
        <v>Grupo de Contratos</v>
      </c>
      <c r="L45" s="80" t="str">
        <f>IF(INVENTARIO!R47="","",INVENTARIO!R47)</f>
        <v xml:space="preserve">Grupo de Contratos </v>
      </c>
      <c r="M45" s="80" t="str">
        <f>IF(INVENTARIO!N47="","",INVENTARIO!N47)</f>
        <v>No aplica</v>
      </c>
      <c r="N45" s="84" t="str">
        <f>IF(INVENTARIO!AH47="","",INVENTARIO!AH47)</f>
        <v xml:space="preserve">Pública </v>
      </c>
      <c r="O45" s="85" t="str">
        <f>IF(INVENTARIO!AI47="","",INVENTARIO!AI47)</f>
        <v>No aplica</v>
      </c>
      <c r="P45" s="80" t="str">
        <f>IF(INVENTARIO!AJ47="","",INVENTARIO!AJ47)</f>
        <v>No aplica</v>
      </c>
      <c r="Q45" s="80" t="str">
        <f>IF(INVENTARIO!AK47="","",INVENTARIO!AK47)</f>
        <v>No aplica</v>
      </c>
      <c r="R45" s="80" t="str">
        <f>IF(INVENTARIO!AL47="","",INVENTARIO!AL47)</f>
        <v>No aplica</v>
      </c>
      <c r="S45" s="80" t="str">
        <f>IF(INVENTARIO!AM47="","",INVENTARIO!AM47)</f>
        <v>No aplica</v>
      </c>
      <c r="T45" s="84" t="str">
        <f>IF(INVENTARIO!AN47="","",INVENTARIO!AN47)</f>
        <v>No aplica</v>
      </c>
      <c r="U45" s="89" t="str">
        <f>IF(INVENTARIO!I47="","",IF(INVENTARIO!I47="#N/A","NO","SI"))</f>
        <v>SI</v>
      </c>
      <c r="V45" s="89" t="str">
        <f>INVENTARIO!I47</f>
        <v>73202-2.6</v>
      </c>
      <c r="W45" s="89" t="str">
        <f t="shared" si="0"/>
        <v>7320</v>
      </c>
      <c r="X45" s="89" t="str">
        <f t="shared" si="1"/>
        <v>-2.6</v>
      </c>
      <c r="Y45" s="89" t="str">
        <f>IF(V45="","",VLOOKUP(V45,TRD!$F$5:$G$677,2,FALSE))</f>
        <v>AG -3--AC -17</v>
      </c>
      <c r="Z45" s="89" t="str">
        <f>IF(V45="","",VLOOKUP(V45,TRD!$F$5:$T$677,5,FALSE))</f>
        <v xml:space="preserve">CT- - MT- </v>
      </c>
      <c r="AA45" s="89" t="e">
        <f>IF(V45="","",VLOOKUP(V45,TRD_ORI!$E:$S,10,FALSE))</f>
        <v>#N/A</v>
      </c>
      <c r="AB45" s="89" t="str">
        <f>IF(V45="","",VLOOKUP(V45,TRD!F43:T715,15,FALSE))</f>
        <v>PDF</v>
      </c>
    </row>
    <row r="46" spans="1:28" ht="86.4">
      <c r="A46">
        <f t="shared" si="2"/>
        <v>40</v>
      </c>
      <c r="B46" s="139" t="str">
        <f>IF(INVENTARIO!H48="","",INVENTARIO!H48)</f>
        <v>CONCEPTOS JURÍDICOS</v>
      </c>
      <c r="C46" s="80" t="str">
        <f>IF(INVENTARIO!K48="","",INVENTARIO!K48)</f>
        <v>Son documentos que se solicitan a un Asesor externo del MVCT en el cual se exponen argumentos para recomendar jurídicamente la toma de decisiones frente a una situación.</v>
      </c>
      <c r="D46" s="80" t="str">
        <f>IF(INVENTARIO!J48="","",INVENTARIO!J48)</f>
        <v>Físico-Digital</v>
      </c>
      <c r="E46" s="80" t="str">
        <f>IF(INVENTARIO!L48="","",INVENTARIO!L48)</f>
        <v>PDF</v>
      </c>
      <c r="F46" s="80" t="str">
        <f>IF(INVENTARIO!AA48="","",INVENTARIO!AA48)</f>
        <v>No aplica</v>
      </c>
      <c r="G46" s="80" t="str">
        <f>IF(INVENTARIO!M48="","",INVENTARIO!M48)</f>
        <v>Español</v>
      </c>
      <c r="H46" s="236">
        <f>INVENTARIO!AC48</f>
        <v>43466</v>
      </c>
      <c r="I46" s="235" t="str">
        <f>IF(INVENTARIO!AC48="","",CONCATENATE(TEXT(H46,"dd-mm-yyyy")," - ",INVENTARIO!AD48))</f>
        <v>01-01-2019 - A la fecha</v>
      </c>
      <c r="J46" s="80" t="str">
        <f>IF(INVENTARIO!AB48="","",INVENTARIO!AB48)</f>
        <v>Por demanda</v>
      </c>
      <c r="K46" s="80" t="str">
        <f>IF(INVENTARIO!P48="","",INVENTARIO!P48)</f>
        <v>Grupo de Contratos</v>
      </c>
      <c r="L46" s="80" t="str">
        <f>IF(INVENTARIO!R48="","",INVENTARIO!R48)</f>
        <v xml:space="preserve">Grupo de Contratos </v>
      </c>
      <c r="M46" s="80" t="str">
        <f>IF(INVENTARIO!N48="","",INVENTARIO!N48)</f>
        <v>No aplica</v>
      </c>
      <c r="N46" s="84" t="str">
        <f>IF(INVENTARIO!AH48="","",INVENTARIO!AH48)</f>
        <v xml:space="preserve">Pública </v>
      </c>
      <c r="O46" s="85" t="str">
        <f>IF(INVENTARIO!AI48="","",INVENTARIO!AI48)</f>
        <v>No aplica</v>
      </c>
      <c r="P46" s="80" t="str">
        <f>IF(INVENTARIO!AJ48="","",INVENTARIO!AJ48)</f>
        <v>No aplica</v>
      </c>
      <c r="Q46" s="80" t="str">
        <f>IF(INVENTARIO!AK48="","",INVENTARIO!AK48)</f>
        <v>No aplica</v>
      </c>
      <c r="R46" s="80" t="str">
        <f>IF(INVENTARIO!AL48="","",INVENTARIO!AL48)</f>
        <v>No aplica</v>
      </c>
      <c r="S46" s="80" t="str">
        <f>IF(INVENTARIO!AM48="","",INVENTARIO!AM48)</f>
        <v>No aplica</v>
      </c>
      <c r="T46" s="84" t="str">
        <f>IF(INVENTARIO!AN48="","",INVENTARIO!AN48)</f>
        <v>No aplica</v>
      </c>
      <c r="U46" s="89" t="str">
        <f>IF(INVENTARIO!I48="","",IF(INVENTARIO!I48="#N/A","NO","SI"))</f>
        <v>SI</v>
      </c>
      <c r="V46" s="89" t="str">
        <f>INVENTARIO!I48</f>
        <v>73202-10.1</v>
      </c>
      <c r="W46" s="89" t="str">
        <f t="shared" si="0"/>
        <v>7320</v>
      </c>
      <c r="X46" s="89" t="str">
        <f t="shared" si="1"/>
        <v>10.1</v>
      </c>
      <c r="Y46" s="89" t="str">
        <f>IF(V46="","",VLOOKUP(V46,TRD!$F$5:$G$677,2,FALSE))</f>
        <v>AG -3--AC -8</v>
      </c>
      <c r="Z46" s="89" t="str">
        <f>IF(V46="","",VLOOKUP(V46,TRD!$F$5:$T$677,5,FALSE))</f>
        <v xml:space="preserve">CT- - MT- </v>
      </c>
      <c r="AA46" s="89" t="e">
        <f>IF(V46="","",VLOOKUP(V46,TRD_ORI!$E:$S,10,FALSE))</f>
        <v>#N/A</v>
      </c>
      <c r="AB46" s="89" t="str">
        <f>IF(V46="","",VLOOKUP(V46,TRD!F44:T716,15,FALSE))</f>
        <v>PDF</v>
      </c>
    </row>
    <row r="47" spans="1:28" ht="144">
      <c r="A47">
        <f t="shared" si="2"/>
        <v>41</v>
      </c>
      <c r="B47" s="139" t="str">
        <f>IF(INVENTARIO!H49="","",INVENTARIO!H49)</f>
        <v>CONTRATOS</v>
      </c>
      <c r="C47" s="80" t="str">
        <f>IF(INVENTARIO!K49="","",INVENTARIO!K49)</f>
        <v>Es el conjunto de documentos que hacen parte del expediente único, publicados en el SECOP en el que reposan todas las fases del proceso: Precontractual, Contractual y Postcontractual en sus diferentes modalidades y tipos de contratación de acuerdo al manual de contratación vigente.</v>
      </c>
      <c r="D47" s="80" t="str">
        <f>IF(INVENTARIO!J49="","",INVENTARIO!J49)</f>
        <v>Físico-Digital</v>
      </c>
      <c r="E47" s="80" t="str">
        <f>IF(INVENTARIO!L49="","",INVENTARIO!L49)</f>
        <v>PDF</v>
      </c>
      <c r="F47" s="80" t="str">
        <f>IF(INVENTARIO!AA49="","",INVENTARIO!AA49)</f>
        <v>No aplica</v>
      </c>
      <c r="G47" s="80" t="str">
        <f>IF(INVENTARIO!M49="","",INVENTARIO!M49)</f>
        <v>Español</v>
      </c>
      <c r="H47" s="236">
        <f>INVENTARIO!AC49</f>
        <v>42370</v>
      </c>
      <c r="I47" s="235" t="str">
        <f>IF(INVENTARIO!AC49="","",CONCATENATE(TEXT(H47,"dd-mm-yyyy")," - ",INVENTARIO!AD49))</f>
        <v>01-01-2016 - A la fecha</v>
      </c>
      <c r="J47" s="80" t="str">
        <f>IF(INVENTARIO!AB49="","",INVENTARIO!AB49)</f>
        <v>Por demanda</v>
      </c>
      <c r="K47" s="80" t="str">
        <f>IF(INVENTARIO!P49="","",INVENTARIO!P49)</f>
        <v>Grupo de Contratos</v>
      </c>
      <c r="L47" s="80" t="str">
        <f>IF(INVENTARIO!R49="","",INVENTARIO!R49)</f>
        <v xml:space="preserve">Grupo de Contratos </v>
      </c>
      <c r="M47" s="80" t="str">
        <f>IF(INVENTARIO!N49="","",INVENTARIO!N49)</f>
        <v>No aplica</v>
      </c>
      <c r="N47" s="84" t="str">
        <f>IF(INVENTARIO!AH49="","",INVENTARIO!AH49)</f>
        <v xml:space="preserve">Pública </v>
      </c>
      <c r="O47" s="85" t="str">
        <f>IF(INVENTARIO!AI49="","",INVENTARIO!AI49)</f>
        <v>No aplica</v>
      </c>
      <c r="P47" s="80" t="str">
        <f>IF(INVENTARIO!AJ49="","",INVENTARIO!AJ49)</f>
        <v>No aplica</v>
      </c>
      <c r="Q47" s="80" t="str">
        <f>IF(INVENTARIO!AK49="","",INVENTARIO!AK49)</f>
        <v>No aplica</v>
      </c>
      <c r="R47" s="80" t="str">
        <f>IF(INVENTARIO!AL49="","",INVENTARIO!AL49)</f>
        <v>No aplica</v>
      </c>
      <c r="S47" s="80" t="str">
        <f>IF(INVENTARIO!AM49="","",INVENTARIO!AM49)</f>
        <v>No aplica</v>
      </c>
      <c r="T47" s="84" t="str">
        <f>IF(INVENTARIO!AN49="","",INVENTARIO!AN49)</f>
        <v>No aplica</v>
      </c>
      <c r="U47" s="89" t="e">
        <f>IF(INVENTARIO!I49="","",IF(INVENTARIO!I49="#N/A","NO","SI"))</f>
        <v>#N/A</v>
      </c>
      <c r="V47" s="89" t="e">
        <f>INVENTARIO!I49</f>
        <v>#N/A</v>
      </c>
      <c r="W47" s="89" t="e">
        <f t="shared" si="0"/>
        <v>#N/A</v>
      </c>
      <c r="X47" s="89" t="e">
        <f t="shared" si="1"/>
        <v>#N/A</v>
      </c>
      <c r="Y47" s="89" t="e">
        <f>IF(V47="","",VLOOKUP(V47,TRD!$F$5:$G$677,2,FALSE))</f>
        <v>#N/A</v>
      </c>
      <c r="Z47" s="89" t="e">
        <f>IF(V47="","",VLOOKUP(V47,TRD!$F$5:$T$677,5,FALSE))</f>
        <v>#N/A</v>
      </c>
      <c r="AA47" s="89" t="e">
        <f>IF(V47="","",VLOOKUP(V47,TRD_ORI!$E:$S,10,FALSE))</f>
        <v>#N/A</v>
      </c>
      <c r="AB47" s="89" t="e">
        <f>IF(V47="","",VLOOKUP(V47,TRD!F45:T717,15,FALSE))</f>
        <v>#N/A</v>
      </c>
    </row>
    <row r="48" spans="1:28" ht="115.2">
      <c r="A48">
        <f t="shared" si="2"/>
        <v>42</v>
      </c>
      <c r="B48" s="139" t="str">
        <f>IF(INVENTARIO!H50="","",INVENTARIO!H50)</f>
        <v>CONVENIOS INTERADMINISTRATIVOS</v>
      </c>
      <c r="C48" s="80" t="str">
        <f>IF(INVENTARIO!K50="","",INVENTARIO!K50)</f>
        <v>Es el conjunto de documentos que hacen parte del expediente único y que son publicadas en el SECOP en donde reposan todas las fases del proceso: Precontractual, Contractual y Postcontractual para todos los tipos de convenios</v>
      </c>
      <c r="D48" s="80" t="str">
        <f>IF(INVENTARIO!J50="","",INVENTARIO!J50)</f>
        <v>Físico-Digital</v>
      </c>
      <c r="E48" s="80" t="str">
        <f>IF(INVENTARIO!L50="","",INVENTARIO!L50)</f>
        <v>PDF</v>
      </c>
      <c r="F48" s="80" t="str">
        <f>IF(INVENTARIO!AA50="","",INVENTARIO!AA50)</f>
        <v>No aplica</v>
      </c>
      <c r="G48" s="80" t="str">
        <f>IF(INVENTARIO!M50="","",INVENTARIO!M50)</f>
        <v>Español</v>
      </c>
      <c r="H48" s="236">
        <f>INVENTARIO!AC50</f>
        <v>42370</v>
      </c>
      <c r="I48" s="235" t="str">
        <f>IF(INVENTARIO!AC50="","",CONCATENATE(TEXT(H48,"dd-mm-yyyy")," - ",INVENTARIO!AD50))</f>
        <v>01-01-2016 - A la fecha</v>
      </c>
      <c r="J48" s="80" t="str">
        <f>IF(INVENTARIO!AB50="","",INVENTARIO!AB50)</f>
        <v>Por demanda</v>
      </c>
      <c r="K48" s="80" t="str">
        <f>IF(INVENTARIO!P50="","",INVENTARIO!P50)</f>
        <v>Grupo de Contratos</v>
      </c>
      <c r="L48" s="80" t="str">
        <f>IF(INVENTARIO!R50="","",INVENTARIO!R50)</f>
        <v xml:space="preserve">Grupo de Contratos </v>
      </c>
      <c r="M48" s="80" t="str">
        <f>IF(INVENTARIO!N50="","",INVENTARIO!N50)</f>
        <v>No aplica</v>
      </c>
      <c r="N48" s="84" t="str">
        <f>IF(INVENTARIO!AH50="","",INVENTARIO!AH50)</f>
        <v xml:space="preserve">Pública </v>
      </c>
      <c r="O48" s="85" t="str">
        <f>IF(INVENTARIO!AI50="","",INVENTARIO!AI50)</f>
        <v>No aplica</v>
      </c>
      <c r="P48" s="80" t="str">
        <f>IF(INVENTARIO!AJ50="","",INVENTARIO!AJ50)</f>
        <v>No aplica</v>
      </c>
      <c r="Q48" s="80" t="str">
        <f>IF(INVENTARIO!AK50="","",INVENTARIO!AK50)</f>
        <v>No aplica</v>
      </c>
      <c r="R48" s="80" t="str">
        <f>IF(INVENTARIO!AL50="","",INVENTARIO!AL50)</f>
        <v>No aplica</v>
      </c>
      <c r="S48" s="80" t="str">
        <f>IF(INVENTARIO!AM50="","",INVENTARIO!AM50)</f>
        <v>No aplica</v>
      </c>
      <c r="T48" s="84" t="str">
        <f>IF(INVENTARIO!AN50="","",INVENTARIO!AN50)</f>
        <v>No aplica</v>
      </c>
      <c r="U48" s="89" t="str">
        <f>IF(INVENTARIO!I50="","",IF(INVENTARIO!I50="#N/A","NO","SI"))</f>
        <v>SI</v>
      </c>
      <c r="V48" s="89" t="str">
        <f>INVENTARIO!I50</f>
        <v>73202-14.2</v>
      </c>
      <c r="W48" s="89" t="str">
        <f t="shared" si="0"/>
        <v>7320</v>
      </c>
      <c r="X48" s="89" t="str">
        <f t="shared" si="1"/>
        <v>14.2</v>
      </c>
      <c r="Y48" s="89" t="str">
        <f>IF(V48="","",VLOOKUP(V48,TRD!$F$5:$G$677,2,FALSE))</f>
        <v>AG -3--AC -17</v>
      </c>
      <c r="Z48" s="89" t="str">
        <f>IF(V48="","",VLOOKUP(V48,TRD!$F$5:$T$677,5,FALSE))</f>
        <v xml:space="preserve">CT- - MT- </v>
      </c>
      <c r="AA48" s="89" t="e">
        <f>IF(V48="","",VLOOKUP(V48,TRD_ORI!$E:$S,10,FALSE))</f>
        <v>#N/A</v>
      </c>
      <c r="AB48" s="89" t="str">
        <f>IF(V48="","",VLOOKUP(V48,TRD!F46:T718,15,FALSE))</f>
        <v>PDF</v>
      </c>
    </row>
    <row r="49" spans="1:28" ht="57.6">
      <c r="A49">
        <f t="shared" si="2"/>
        <v>43</v>
      </c>
      <c r="B49" s="139" t="str">
        <f>IF(INVENTARIO!H51="","",INVENTARIO!H51)</f>
        <v>DERECHOS DE PETICIÓN</v>
      </c>
      <c r="C49" s="80" t="str">
        <f>IF(INVENTARIO!K51="","",INVENTARIO!K51)</f>
        <v>Son  documentos de respuestas que emite el grupo de contratos a diferentes requerimientos de entes de control externos</v>
      </c>
      <c r="D49" s="80" t="str">
        <f>IF(INVENTARIO!J51="","",INVENTARIO!J51)</f>
        <v>Físico-Digital</v>
      </c>
      <c r="E49" s="80" t="str">
        <f>IF(INVENTARIO!L51="","",INVENTARIO!L51)</f>
        <v>PDF</v>
      </c>
      <c r="F49" s="80" t="str">
        <f>IF(INVENTARIO!AA51="","",INVENTARIO!AA51)</f>
        <v>No aplica</v>
      </c>
      <c r="G49" s="80" t="str">
        <f>IF(INVENTARIO!M51="","",INVENTARIO!M51)</f>
        <v>Español</v>
      </c>
      <c r="H49" s="236" t="str">
        <f>INVENTARIO!AC51</f>
        <v>No se conoce</v>
      </c>
      <c r="I49" s="235" t="str">
        <f>IF(INVENTARIO!AC51="","",CONCATENATE(TEXT(H49,"dd-mm-yyyy")," - ",INVENTARIO!AD51))</f>
        <v>No se conoce - A la fecha</v>
      </c>
      <c r="J49" s="80" t="str">
        <f>IF(INVENTARIO!AB51="","",INVENTARIO!AB51)</f>
        <v>Por demanda</v>
      </c>
      <c r="K49" s="80" t="str">
        <f>IF(INVENTARIO!P51="","",INVENTARIO!P51)</f>
        <v>Grupo de Contratos</v>
      </c>
      <c r="L49" s="80" t="str">
        <f>IF(INVENTARIO!R51="","",INVENTARIO!R51)</f>
        <v xml:space="preserve">Grupo de Contratos </v>
      </c>
      <c r="M49" s="80" t="str">
        <f>IF(INVENTARIO!N51="","",INVENTARIO!N51)</f>
        <v>No aplica</v>
      </c>
      <c r="N49" s="84" t="str">
        <f>IF(INVENTARIO!AH51="","",INVENTARIO!AH51)</f>
        <v xml:space="preserve">Pública </v>
      </c>
      <c r="O49" s="85" t="str">
        <f>IF(INVENTARIO!AI51="","",INVENTARIO!AI51)</f>
        <v>No aplica</v>
      </c>
      <c r="P49" s="80" t="str">
        <f>IF(INVENTARIO!AJ51="","",INVENTARIO!AJ51)</f>
        <v>No aplica</v>
      </c>
      <c r="Q49" s="80" t="str">
        <f>IF(INVENTARIO!AK51="","",INVENTARIO!AK51)</f>
        <v>No aplica</v>
      </c>
      <c r="R49" s="80" t="str">
        <f>IF(INVENTARIO!AL51="","",INVENTARIO!AL51)</f>
        <v>No aplica</v>
      </c>
      <c r="S49" s="80" t="str">
        <f>IF(INVENTARIO!AM51="","",INVENTARIO!AM51)</f>
        <v>No aplica</v>
      </c>
      <c r="T49" s="84" t="str">
        <f>IF(INVENTARIO!AN51="","",INVENTARIO!AN51)</f>
        <v>No aplica</v>
      </c>
      <c r="U49" s="89" t="str">
        <f>IF(INVENTARIO!I51="","",IF(INVENTARIO!I51="#N/A","NO","SI"))</f>
        <v>SI</v>
      </c>
      <c r="V49" s="89" t="str">
        <f>INVENTARIO!I51</f>
        <v>73202-17</v>
      </c>
      <c r="W49" s="89" t="str">
        <f t="shared" si="0"/>
        <v>7320</v>
      </c>
      <c r="X49" s="89" t="str">
        <f t="shared" si="1"/>
        <v>2-17</v>
      </c>
      <c r="Y49" s="89" t="str">
        <f>IF(V49="","",VLOOKUP(V49,TRD!$F$5:$G$677,2,FALSE))</f>
        <v>AG -3--AC -8</v>
      </c>
      <c r="Z49" s="89" t="str">
        <f>IF(V49="","",VLOOKUP(V49,TRD!$F$5:$T$677,5,FALSE))</f>
        <v>- - MT- S</v>
      </c>
      <c r="AA49" s="89" t="e">
        <f>IF(V49="","",VLOOKUP(V49,TRD_ORI!$E:$S,10,FALSE))</f>
        <v>#N/A</v>
      </c>
      <c r="AB49" s="89" t="str">
        <f>IF(V49="","",VLOOKUP(V49,TRD!F47:T719,15,FALSE))</f>
        <v>PDF</v>
      </c>
    </row>
    <row r="50" spans="1:28" ht="57.6">
      <c r="A50">
        <f t="shared" si="2"/>
        <v>44</v>
      </c>
      <c r="B50" s="139" t="str">
        <f>IF(INVENTARIO!H52="","",INVENTARIO!H52)</f>
        <v xml:space="preserve"> Sistema de Información Ulises</v>
      </c>
      <c r="C50" s="80" t="str">
        <f>IF(INVENTARIO!K52="","",INVENTARIO!K52)</f>
        <v>Sistema de información mediante el cual se gestionan las comisiones del personal del MVCT</v>
      </c>
      <c r="D50" s="80" t="str">
        <f>IF(INVENTARIO!J52="","",INVENTARIO!J52)</f>
        <v>Digital</v>
      </c>
      <c r="E50" s="80" t="str">
        <f>IF(INVENTARIO!L52="","",INVENTARIO!L52)</f>
        <v xml:space="preserve">Sistema de Información del Ministerio   </v>
      </c>
      <c r="F50" s="80" t="str">
        <f>IF(INVENTARIO!AA52="","",INVENTARIO!AA52)</f>
        <v>No aplica</v>
      </c>
      <c r="G50" s="80" t="str">
        <f>IF(INVENTARIO!M52="","",INVENTARIO!M52)</f>
        <v>Español</v>
      </c>
      <c r="H50" s="236">
        <f>INVENTARIO!AC52</f>
        <v>44749</v>
      </c>
      <c r="I50" s="235" t="str">
        <f>IF(INVENTARIO!AC52="","",CONCATENATE(TEXT(H50,"dd-mm-yyyy")," - ",INVENTARIO!AD52))</f>
        <v>07-07-2022 - A la fecha</v>
      </c>
      <c r="J50" s="80" t="str">
        <f>IF(INVENTARIO!AB52="","",INVENTARIO!AB52)</f>
        <v>Diaria</v>
      </c>
      <c r="K50" s="80" t="str">
        <f>IF(INVENTARIO!P52="","",INVENTARIO!P52)</f>
        <v>Grupo de Recursos Físicos</v>
      </c>
      <c r="L50" s="80" t="str">
        <f>IF(INVENTARIO!R52="","",INVENTARIO!R52)</f>
        <v>Grupo de Recursos Físicos</v>
      </c>
      <c r="M50" s="80" t="str">
        <f>IF(INVENTARIO!N52="","",INVENTARIO!N52)</f>
        <v>No aplica</v>
      </c>
      <c r="N50" s="84" t="str">
        <f>IF(INVENTARIO!AH52="","",INVENTARIO!AH52)</f>
        <v xml:space="preserve">Pública </v>
      </c>
      <c r="O50" s="85" t="str">
        <f>IF(INVENTARIO!AI52="","",INVENTARIO!AI52)</f>
        <v>No aplica</v>
      </c>
      <c r="P50" s="80" t="str">
        <f>IF(INVENTARIO!AJ52="","",INVENTARIO!AJ52)</f>
        <v>No aplica</v>
      </c>
      <c r="Q50" s="80" t="str">
        <f>IF(INVENTARIO!AK52="","",INVENTARIO!AK52)</f>
        <v>No aplica</v>
      </c>
      <c r="R50" s="80" t="str">
        <f>IF(INVENTARIO!AL52="","",INVENTARIO!AL52)</f>
        <v>No aplica</v>
      </c>
      <c r="S50" s="80" t="str">
        <f>IF(INVENTARIO!AM52="","",INVENTARIO!AM52)</f>
        <v>No aplica</v>
      </c>
      <c r="T50" s="84" t="str">
        <f>IF(INVENTARIO!AN52="","",INVENTARIO!AN52)</f>
        <v>No aplica</v>
      </c>
      <c r="U50" s="89" t="e">
        <f>IF(INVENTARIO!I52="","",IF(INVENTARIO!I52="#N/A","NO","SI"))</f>
        <v>#N/A</v>
      </c>
      <c r="V50" s="89" t="e">
        <f>INVENTARIO!I52</f>
        <v>#N/A</v>
      </c>
      <c r="W50" s="89" t="e">
        <f t="shared" si="0"/>
        <v>#N/A</v>
      </c>
      <c r="X50" s="89" t="e">
        <f t="shared" si="1"/>
        <v>#N/A</v>
      </c>
      <c r="Y50" s="89" t="e">
        <f>IF(V50="","",VLOOKUP(V50,TRD!$F$5:$G$677,2,FALSE))</f>
        <v>#N/A</v>
      </c>
      <c r="Z50" s="89" t="e">
        <f>IF(V50="","",VLOOKUP(V50,TRD!$F$5:$T$677,5,FALSE))</f>
        <v>#N/A</v>
      </c>
      <c r="AA50" s="89" t="e">
        <f>IF(V50="","",VLOOKUP(V50,TRD_ORI!$E:$S,10,FALSE))</f>
        <v>#N/A</v>
      </c>
      <c r="AB50" s="89" t="e">
        <f>IF(V50="","",VLOOKUP(V50,TRD!F48:T720,15,FALSE))</f>
        <v>#N/A</v>
      </c>
    </row>
    <row r="51" spans="1:28" ht="43.2">
      <c r="A51">
        <f t="shared" si="2"/>
        <v>45</v>
      </c>
      <c r="B51" s="139" t="str">
        <f>IF(INVENTARIO!H53="","",INVENTARIO!H53)</f>
        <v>INFORMES DE AUSTERIDAD</v>
      </c>
      <c r="C51" s="80" t="str">
        <f>IF(INVENTARIO!K53="","",INVENTARIO!K53)</f>
        <v>Informes de Austeridad solicitados por el MVCT</v>
      </c>
      <c r="D51" s="80" t="str">
        <f>IF(INVENTARIO!J53="","",INVENTARIO!J53)</f>
        <v>Físico-Digital</v>
      </c>
      <c r="E51" s="80" t="str">
        <f>IF(INVENTARIO!L53="","",INVENTARIO!L53)</f>
        <v>Excel, Word, PDF, PowerPoint</v>
      </c>
      <c r="F51" s="80" t="str">
        <f>IF(INVENTARIO!AA53="","",INVENTARIO!AA53)</f>
        <v>No aplica</v>
      </c>
      <c r="G51" s="80" t="str">
        <f>IF(INVENTARIO!M53="","",INVENTARIO!M53)</f>
        <v>Español</v>
      </c>
      <c r="H51" s="236">
        <f>INVENTARIO!AC53</f>
        <v>41367</v>
      </c>
      <c r="I51" s="235" t="str">
        <f>IF(INVENTARIO!AC53="","",CONCATENATE(TEXT(H51,"dd-mm-yyyy")," - ",INVENTARIO!AD53))</f>
        <v>03-04-2013 - 44926</v>
      </c>
      <c r="J51" s="80" t="str">
        <f>IF(INVENTARIO!AB53="","",INVENTARIO!AB53)</f>
        <v>Trimestral</v>
      </c>
      <c r="K51" s="80" t="str">
        <f>IF(INVENTARIO!P53="","",INVENTARIO!P53)</f>
        <v>Grupo de Recursos Físicos</v>
      </c>
      <c r="L51" s="80" t="str">
        <f>IF(INVENTARIO!R53="","",INVENTARIO!R53)</f>
        <v>Subdirección de Servicios Administrativos</v>
      </c>
      <c r="M51" s="80" t="str">
        <f>IF(INVENTARIO!N53="","",INVENTARIO!N53)</f>
        <v>No aplica</v>
      </c>
      <c r="N51" s="84" t="str">
        <f>IF(INVENTARIO!AH53="","",INVENTARIO!AH53)</f>
        <v xml:space="preserve">Pública </v>
      </c>
      <c r="O51" s="85" t="str">
        <f>IF(INVENTARIO!AI53="","",INVENTARIO!AI53)</f>
        <v>No aplica</v>
      </c>
      <c r="P51" s="80" t="str">
        <f>IF(INVENTARIO!AJ53="","",INVENTARIO!AJ53)</f>
        <v>No aplica</v>
      </c>
      <c r="Q51" s="80" t="str">
        <f>IF(INVENTARIO!AK53="","",INVENTARIO!AK53)</f>
        <v>No aplica</v>
      </c>
      <c r="R51" s="80" t="str">
        <f>IF(INVENTARIO!AL53="","",INVENTARIO!AL53)</f>
        <v>No aplica</v>
      </c>
      <c r="S51" s="80" t="str">
        <f>IF(INVENTARIO!AM53="","",INVENTARIO!AM53)</f>
        <v>No aplica</v>
      </c>
      <c r="T51" s="84" t="str">
        <f>IF(INVENTARIO!AN53="","",INVENTARIO!AN53)</f>
        <v>No aplica</v>
      </c>
      <c r="U51" s="89" t="str">
        <f>IF(INVENTARIO!I53="","",IF(INVENTARIO!I53="#N/A","NO","SI"))</f>
        <v>SI</v>
      </c>
      <c r="V51" s="89" t="str">
        <f>INVENTARIO!I53</f>
        <v>73203-24.9</v>
      </c>
      <c r="W51" s="89" t="str">
        <f t="shared" si="0"/>
        <v>7320</v>
      </c>
      <c r="X51" s="89" t="str">
        <f t="shared" si="1"/>
        <v>24.9</v>
      </c>
      <c r="Y51" s="89" t="str">
        <f>IF(V51="","",VLOOKUP(V51,TRD!$F$5:$G$677,2,FALSE))</f>
        <v>AG -3--AC -8</v>
      </c>
      <c r="Z51" s="89" t="str">
        <f>IF(V51="","",VLOOKUP(V51,TRD!$F$5:$T$677,5,FALSE))</f>
        <v xml:space="preserve">- E- - </v>
      </c>
      <c r="AA51" s="89" t="e">
        <f>IF(V51="","",VLOOKUP(V51,TRD_ORI!$E:$S,10,FALSE))</f>
        <v>#N/A</v>
      </c>
      <c r="AB51" s="89" t="str">
        <f>IF(V51="","",VLOOKUP(V51,TRD!F49:T721,15,FALSE))</f>
        <v>PDF</v>
      </c>
    </row>
    <row r="52" spans="1:28" ht="43.2">
      <c r="A52">
        <f t="shared" si="2"/>
        <v>46</v>
      </c>
      <c r="B52" s="139" t="str">
        <f>IF(INVENTARIO!H54="","",INVENTARIO!H54)</f>
        <v>INFORMES DE GESTIÓN</v>
      </c>
      <c r="C52" s="80" t="str">
        <f>IF(INVENTARIO!K54="","",INVENTARIO!K54)</f>
        <v>Informes de Gestion solicitados por el MVCT</v>
      </c>
      <c r="D52" s="80" t="str">
        <f>IF(INVENTARIO!J54="","",INVENTARIO!J54)</f>
        <v>Físico-Digital</v>
      </c>
      <c r="E52" s="80" t="str">
        <f>IF(INVENTARIO!L54="","",INVENTARIO!L54)</f>
        <v>Excel, Word, PDF, PowerPoint</v>
      </c>
      <c r="F52" s="80" t="str">
        <f>IF(INVENTARIO!AA54="","",INVENTARIO!AA54)</f>
        <v>No aplica</v>
      </c>
      <c r="G52" s="80" t="str">
        <f>IF(INVENTARIO!M54="","",INVENTARIO!M54)</f>
        <v>Español</v>
      </c>
      <c r="H52" s="236">
        <f>INVENTARIO!AC54</f>
        <v>41367</v>
      </c>
      <c r="I52" s="235" t="str">
        <f>IF(INVENTARIO!AC54="","",CONCATENATE(TEXT(H52,"dd-mm-yyyy")," - ",INVENTARIO!AD54))</f>
        <v>03-04-2013 - 44985</v>
      </c>
      <c r="J52" s="80" t="str">
        <f>IF(INVENTARIO!AB54="","",INVENTARIO!AB54)</f>
        <v>Bimensual</v>
      </c>
      <c r="K52" s="80" t="str">
        <f>IF(INVENTARIO!P54="","",INVENTARIO!P54)</f>
        <v>Grupo de Recursos Físicos</v>
      </c>
      <c r="L52" s="80" t="str">
        <f>IF(INVENTARIO!R54="","",INVENTARIO!R54)</f>
        <v>Subdirección de Servicios Administrativos</v>
      </c>
      <c r="M52" s="80" t="str">
        <f>IF(INVENTARIO!N54="","",INVENTARIO!N54)</f>
        <v>No aplica</v>
      </c>
      <c r="N52" s="84" t="str">
        <f>IF(INVENTARIO!AH54="","",INVENTARIO!AH54)</f>
        <v xml:space="preserve">Pública </v>
      </c>
      <c r="O52" s="85" t="str">
        <f>IF(INVENTARIO!AI54="","",INVENTARIO!AI54)</f>
        <v>No aplica</v>
      </c>
      <c r="P52" s="80" t="str">
        <f>IF(INVENTARIO!AJ54="","",INVENTARIO!AJ54)</f>
        <v>No aplica</v>
      </c>
      <c r="Q52" s="80" t="str">
        <f>IF(INVENTARIO!AK54="","",INVENTARIO!AK54)</f>
        <v>No aplica</v>
      </c>
      <c r="R52" s="80" t="str">
        <f>IF(INVENTARIO!AL54="","",INVENTARIO!AL54)</f>
        <v>No aplica</v>
      </c>
      <c r="S52" s="80" t="str">
        <f>IF(INVENTARIO!AM54="","",INVENTARIO!AM54)</f>
        <v>No aplica</v>
      </c>
      <c r="T52" s="84" t="str">
        <f>IF(INVENTARIO!AN54="","",INVENTARIO!AN54)</f>
        <v>No aplica</v>
      </c>
      <c r="U52" s="89" t="str">
        <f>IF(INVENTARIO!I54="","",IF(INVENTARIO!I54="#N/A","NO","SI"))</f>
        <v>SI</v>
      </c>
      <c r="V52" s="89" t="str">
        <f>INVENTARIO!I54</f>
        <v>73203-24.12</v>
      </c>
      <c r="W52" s="89" t="str">
        <f t="shared" si="0"/>
        <v>7320</v>
      </c>
      <c r="X52" s="89" t="str">
        <f t="shared" si="1"/>
        <v>4.12</v>
      </c>
      <c r="Y52" s="89" t="str">
        <f>IF(V52="","",VLOOKUP(V52,TRD!$F$5:$G$677,2,FALSE))</f>
        <v>AG -3--AC -8</v>
      </c>
      <c r="Z52" s="89" t="str">
        <f>IF(V52="","",VLOOKUP(V52,TRD!$F$5:$T$677,5,FALSE))</f>
        <v xml:space="preserve">- E- - </v>
      </c>
      <c r="AA52" s="89" t="e">
        <f>IF(V52="","",VLOOKUP(V52,TRD_ORI!$E:$S,10,FALSE))</f>
        <v>#N/A</v>
      </c>
      <c r="AB52" s="89" t="str">
        <f>IF(V52="","",VLOOKUP(V52,TRD!F50:T722,15,FALSE))</f>
        <v>PDF</v>
      </c>
    </row>
    <row r="53" spans="1:28" ht="72">
      <c r="A53">
        <f t="shared" si="2"/>
        <v>47</v>
      </c>
      <c r="B53" s="139" t="str">
        <f>IF(INVENTARIO!H55="","",INVENTARIO!H55)</f>
        <v>Sistema de Información SEVEN</v>
      </c>
      <c r="C53" s="80" t="str">
        <f>IF(INVENTARIO!K55="","",INVENTARIO!K55)</f>
        <v>Inventarios realizados y actualizados por Funcionario o Contratista, e Inventario General de Bienes, ingresos y salidas de almacén y demás reportes</v>
      </c>
      <c r="D53" s="80" t="str">
        <f>IF(INVENTARIO!J55="","",INVENTARIO!J55)</f>
        <v>Físico-Digital</v>
      </c>
      <c r="E53" s="80" t="str">
        <f>IF(INVENTARIO!L55="","",INVENTARIO!L55)</f>
        <v xml:space="preserve">Sistema de Información del Ministerio   </v>
      </c>
      <c r="F53" s="80" t="str">
        <f>IF(INVENTARIO!AA55="","",INVENTARIO!AA55)</f>
        <v>No aplica</v>
      </c>
      <c r="G53" s="80" t="str">
        <f>IF(INVENTARIO!M55="","",INVENTARIO!M55)</f>
        <v>Español</v>
      </c>
      <c r="H53" s="236">
        <f>INVENTARIO!AC55</f>
        <v>41367</v>
      </c>
      <c r="I53" s="235" t="str">
        <f>IF(INVENTARIO!AC55="","",CONCATENATE(TEXT(H53,"dd-mm-yyyy")," - ",INVENTARIO!AD55))</f>
        <v>03-04-2013 - A la fecha</v>
      </c>
      <c r="J53" s="80" t="str">
        <f>IF(INVENTARIO!AB55="","",INVENTARIO!AB55)</f>
        <v>Por demanda</v>
      </c>
      <c r="K53" s="80" t="str">
        <f>IF(INVENTARIO!P55="","",INVENTARIO!P55)</f>
        <v>Grupo de Recursos Físicos</v>
      </c>
      <c r="L53" s="80" t="str">
        <f>IF(INVENTARIO!R55="","",INVENTARIO!R55)</f>
        <v>Grupo de Recursos Físicos</v>
      </c>
      <c r="M53" s="80" t="str">
        <f>IF(INVENTARIO!N55="","",INVENTARIO!N55)</f>
        <v>No aplica</v>
      </c>
      <c r="N53" s="84" t="str">
        <f>IF(INVENTARIO!AH55="","",INVENTARIO!AH55)</f>
        <v xml:space="preserve">Pública </v>
      </c>
      <c r="O53" s="85" t="str">
        <f>IF(INVENTARIO!AI55="","",INVENTARIO!AI55)</f>
        <v>No aplica</v>
      </c>
      <c r="P53" s="80" t="str">
        <f>IF(INVENTARIO!AJ55="","",INVENTARIO!AJ55)</f>
        <v>No aplica</v>
      </c>
      <c r="Q53" s="80" t="str">
        <f>IF(INVENTARIO!AK55="","",INVENTARIO!AK55)</f>
        <v>No aplica</v>
      </c>
      <c r="R53" s="80" t="str">
        <f>IF(INVENTARIO!AL55="","",INVENTARIO!AL55)</f>
        <v>No aplica</v>
      </c>
      <c r="S53" s="80" t="str">
        <f>IF(INVENTARIO!AM55="","",INVENTARIO!AM55)</f>
        <v>No aplica</v>
      </c>
      <c r="T53" s="84" t="str">
        <f>IF(INVENTARIO!AN55="","",INVENTARIO!AN55)</f>
        <v>No aplica</v>
      </c>
      <c r="U53" s="89" t="e">
        <f>IF(INVENTARIO!I55="","",IF(INVENTARIO!I55="#N/A","NO","SI"))</f>
        <v>#N/A</v>
      </c>
      <c r="V53" s="89" t="e">
        <f>INVENTARIO!I55</f>
        <v>#N/A</v>
      </c>
      <c r="W53" s="89" t="e">
        <f t="shared" si="0"/>
        <v>#N/A</v>
      </c>
      <c r="X53" s="89" t="e">
        <f t="shared" si="1"/>
        <v>#N/A</v>
      </c>
      <c r="Y53" s="89" t="e">
        <f>IF(V53="","",VLOOKUP(V53,TRD!$F$5:$G$677,2,FALSE))</f>
        <v>#N/A</v>
      </c>
      <c r="Z53" s="89" t="e">
        <f>IF(V53="","",VLOOKUP(V53,TRD!$F$5:$T$677,5,FALSE))</f>
        <v>#N/A</v>
      </c>
      <c r="AA53" s="89" t="e">
        <f>IF(V53="","",VLOOKUP(V53,TRD_ORI!$E:$S,10,FALSE))</f>
        <v>#N/A</v>
      </c>
      <c r="AB53" s="89" t="e">
        <f>IF(V53="","",VLOOKUP(V53,TRD!F51:T723,15,FALSE))</f>
        <v>#N/A</v>
      </c>
    </row>
    <row r="54" spans="1:28" ht="115.2">
      <c r="A54">
        <f t="shared" si="2"/>
        <v>48</v>
      </c>
      <c r="B54" s="139" t="str">
        <f>IF(INVENTARIO!H56="","",INVENTARIO!H56)</f>
        <v xml:space="preserve">PLANES ANUALES DE ADQUISICIONES </v>
      </c>
      <c r="C54" s="80" t="str">
        <f>IF(INVENTARIO!K56="","",INVENTARIO!K56)</f>
        <v>Informes sobre el PAA</v>
      </c>
      <c r="D54" s="80" t="str">
        <f>IF(INVENTARIO!J56="","",INVENTARIO!J56)</f>
        <v>Digital</v>
      </c>
      <c r="E54" s="80" t="str">
        <f>IF(INVENTARIO!L56="","",INVENTARIO!L56)</f>
        <v>Excel, Word, PDF, PowerPoint</v>
      </c>
      <c r="F54" s="80" t="str">
        <f>IF(INVENTARIO!AA56="","",INVENTARIO!AA56)</f>
        <v>https://www.minvivienda.gov.co/ministerio/gestion-institucional/contratacion/plan-anual-de-adquisiciones</v>
      </c>
      <c r="G54" s="80" t="str">
        <f>IF(INVENTARIO!M56="","",INVENTARIO!M56)</f>
        <v>Español</v>
      </c>
      <c r="H54" s="236">
        <f>INVENTARIO!AC56</f>
        <v>41367</v>
      </c>
      <c r="I54" s="235" t="str">
        <f>IF(INVENTARIO!AC56="","",CONCATENATE(TEXT(H54,"dd-mm-yyyy")," - ",INVENTARIO!AD56))</f>
        <v>03-04-2013 - 44957</v>
      </c>
      <c r="J54" s="80" t="str">
        <f>IF(INVENTARIO!AB56="","",INVENTARIO!AB56)</f>
        <v>Por demanda</v>
      </c>
      <c r="K54" s="80" t="str">
        <f>IF(INVENTARIO!P56="","",INVENTARIO!P56)</f>
        <v>Grupo de Recursos Físicos</v>
      </c>
      <c r="L54" s="80" t="str">
        <f>IF(INVENTARIO!R56="","",INVENTARIO!R56)</f>
        <v>Grupo de Recursos Físicos</v>
      </c>
      <c r="M54" s="80" t="str">
        <f>IF(INVENTARIO!N56="","",INVENTARIO!N56)</f>
        <v>No aplica</v>
      </c>
      <c r="N54" s="84" t="str">
        <f>IF(INVENTARIO!AH56="","",INVENTARIO!AH56)</f>
        <v xml:space="preserve">Pública </v>
      </c>
      <c r="O54" s="85" t="str">
        <f>IF(INVENTARIO!AI56="","",INVENTARIO!AI56)</f>
        <v>No aplica</v>
      </c>
      <c r="P54" s="80" t="str">
        <f>IF(INVENTARIO!AJ56="","",INVENTARIO!AJ56)</f>
        <v>No aplica</v>
      </c>
      <c r="Q54" s="80" t="str">
        <f>IF(INVENTARIO!AK56="","",INVENTARIO!AK56)</f>
        <v>No aplica</v>
      </c>
      <c r="R54" s="80" t="str">
        <f>IF(INVENTARIO!AL56="","",INVENTARIO!AL56)</f>
        <v>No aplica</v>
      </c>
      <c r="S54" s="80" t="str">
        <f>IF(INVENTARIO!AM56="","",INVENTARIO!AM56)</f>
        <v>No aplica</v>
      </c>
      <c r="T54" s="84" t="str">
        <f>IF(INVENTARIO!AN56="","",INVENTARIO!AN56)</f>
        <v>No aplica</v>
      </c>
      <c r="U54" s="89" t="str">
        <f>IF(INVENTARIO!I56="","",IF(INVENTARIO!I56="#N/A","NO","SI"))</f>
        <v>SI</v>
      </c>
      <c r="V54" s="89" t="str">
        <f>INVENTARIO!I56</f>
        <v>73203-34.2</v>
      </c>
      <c r="W54" s="89" t="str">
        <f t="shared" si="0"/>
        <v>7320</v>
      </c>
      <c r="X54" s="89" t="str">
        <f t="shared" si="1"/>
        <v>34.2</v>
      </c>
      <c r="Y54" s="89" t="str">
        <f>IF(V54="","",VLOOKUP(V54,TRD!$F$5:$G$677,2,FALSE))</f>
        <v>AG -3--AC -17</v>
      </c>
      <c r="Z54" s="89" t="str">
        <f>IF(V54="","",VLOOKUP(V54,TRD!$F$5:$T$677,5,FALSE))</f>
        <v>- - MT- S</v>
      </c>
      <c r="AA54" s="89" t="e">
        <f>IF(V54="","",VLOOKUP(V54,TRD_ORI!$E:$S,10,FALSE))</f>
        <v>#N/A</v>
      </c>
      <c r="AB54" s="89" t="str">
        <f>IF(V54="","",VLOOKUP(V54,TRD!F52:T724,15,FALSE))</f>
        <v>PDF</v>
      </c>
    </row>
    <row r="55" spans="1:28" ht="43.2">
      <c r="A55">
        <f t="shared" si="2"/>
        <v>49</v>
      </c>
      <c r="B55" s="139" t="str">
        <f>IF(INVENTARIO!H57="","",INVENTARIO!H57)</f>
        <v>COMPROBANTES DE BAJA DE BIENES DE ALMACÉN</v>
      </c>
      <c r="C55" s="80" t="str">
        <f>IF(INVENTARIO!K57="","",INVENTARIO!K57)</f>
        <v>Actas de entrega, recibos de caja, resolución de bajas.</v>
      </c>
      <c r="D55" s="80" t="str">
        <f>IF(INVENTARIO!J57="","",INVENTARIO!J57)</f>
        <v>Físico-Digital</v>
      </c>
      <c r="E55" s="80" t="str">
        <f>IF(INVENTARIO!L57="","",INVENTARIO!L57)</f>
        <v>Excel, Word, PDF, PowerPoint</v>
      </c>
      <c r="F55" s="80" t="str">
        <f>IF(INVENTARIO!AA57="","",INVENTARIO!AA57)</f>
        <v>No aplica</v>
      </c>
      <c r="G55" s="80" t="str">
        <f>IF(INVENTARIO!M57="","",INVENTARIO!M57)</f>
        <v>Español</v>
      </c>
      <c r="H55" s="236">
        <f>INVENTARIO!AC57</f>
        <v>43039</v>
      </c>
      <c r="I55" s="235" t="str">
        <f>IF(INVENTARIO!AC57="","",CONCATENATE(TEXT(H55,"dd-mm-yyyy")," - ",INVENTARIO!AD57))</f>
        <v>31-10-2017 - 44925</v>
      </c>
      <c r="J55" s="80" t="str">
        <f>IF(INVENTARIO!AB57="","",INVENTARIO!AB57)</f>
        <v xml:space="preserve">Anual </v>
      </c>
      <c r="K55" s="80" t="str">
        <f>IF(INVENTARIO!P57="","",INVENTARIO!P57)</f>
        <v>Grupo de Recursos Físicos</v>
      </c>
      <c r="L55" s="80" t="str">
        <f>IF(INVENTARIO!R57="","",INVENTARIO!R57)</f>
        <v>Grupo de Recursos Físicos</v>
      </c>
      <c r="M55" s="80" t="str">
        <f>IF(INVENTARIO!N57="","",INVENTARIO!N57)</f>
        <v>No aplica</v>
      </c>
      <c r="N55" s="84" t="str">
        <f>IF(INVENTARIO!AH57="","",INVENTARIO!AH57)</f>
        <v xml:space="preserve">Pública </v>
      </c>
      <c r="O55" s="85" t="str">
        <f>IF(INVENTARIO!AI57="","",INVENTARIO!AI57)</f>
        <v>No aplica</v>
      </c>
      <c r="P55" s="80" t="str">
        <f>IF(INVENTARIO!AJ57="","",INVENTARIO!AJ57)</f>
        <v>No aplica</v>
      </c>
      <c r="Q55" s="80" t="str">
        <f>IF(INVENTARIO!AK57="","",INVENTARIO!AK57)</f>
        <v>No aplica</v>
      </c>
      <c r="R55" s="80" t="str">
        <f>IF(INVENTARIO!AL57="","",INVENTARIO!AL57)</f>
        <v>No aplica</v>
      </c>
      <c r="S55" s="80" t="str">
        <f>IF(INVENTARIO!AM57="","",INVENTARIO!AM57)</f>
        <v>No aplica</v>
      </c>
      <c r="T55" s="84" t="str">
        <f>IF(INVENTARIO!AN57="","",INVENTARIO!AN57)</f>
        <v>No aplica</v>
      </c>
      <c r="U55" s="89" t="str">
        <f>IF(INVENTARIO!I57="","",IF(INVENTARIO!I57="#N/A","NO","SI"))</f>
        <v>SI</v>
      </c>
      <c r="V55" s="89" t="str">
        <f>INVENTARIO!I57</f>
        <v>73203-9.1</v>
      </c>
      <c r="W55" s="89" t="str">
        <f t="shared" si="0"/>
        <v>7320</v>
      </c>
      <c r="X55" s="89" t="str">
        <f t="shared" si="1"/>
        <v>-9.1</v>
      </c>
      <c r="Y55" s="89" t="str">
        <f>IF(V55="","",VLOOKUP(V55,TRD!$F$5:$G$677,2,FALSE))</f>
        <v>AG -3--AC -8</v>
      </c>
      <c r="Z55" s="89" t="str">
        <f>IF(V55="","",VLOOKUP(V55,TRD!$F$5:$T$677,5,FALSE))</f>
        <v xml:space="preserve">- E- - </v>
      </c>
      <c r="AA55" s="89" t="e">
        <f>IF(V55="","",VLOOKUP(V55,TRD_ORI!$E:$S,10,FALSE))</f>
        <v>#N/A</v>
      </c>
      <c r="AB55" s="89" t="str">
        <f>IF(V55="","",VLOOKUP(V55,TRD!F53:T725,15,FALSE))</f>
        <v>PDF</v>
      </c>
    </row>
    <row r="56" spans="1:28" ht="43.2">
      <c r="A56">
        <f t="shared" si="2"/>
        <v>50</v>
      </c>
      <c r="B56" s="139" t="str">
        <f>IF(INVENTARIO!H58="","",INVENTARIO!H58)</f>
        <v>Plan de Acción Institucional</v>
      </c>
      <c r="C56" s="80" t="str">
        <f>IF(INVENTARIO!K58="","",INVENTARIO!K58)</f>
        <v>Informe de seguimiento y sus evidencias del cumplimiento del PAI</v>
      </c>
      <c r="D56" s="80" t="str">
        <f>IF(INVENTARIO!J58="","",INVENTARIO!J58)</f>
        <v>Digital</v>
      </c>
      <c r="E56" s="80" t="str">
        <f>IF(INVENTARIO!L58="","",INVENTARIO!L58)</f>
        <v>Excel, Word, PDF, PowerPoint</v>
      </c>
      <c r="F56" s="80" t="str">
        <f>IF(INVENTARIO!AA58="","",INVENTARIO!AA58)</f>
        <v>No aplica</v>
      </c>
      <c r="G56" s="80" t="str">
        <f>IF(INVENTARIO!M58="","",INVENTARIO!M58)</f>
        <v>Español</v>
      </c>
      <c r="H56" s="236">
        <f>INVENTARIO!AC58</f>
        <v>43110</v>
      </c>
      <c r="I56" s="235" t="str">
        <f>IF(INVENTARIO!AC58="","",CONCATENATE(TEXT(H56,"dd-mm-yyyy")," - ",INVENTARIO!AD58))</f>
        <v>10-01-2018 - A la fecha</v>
      </c>
      <c r="J56" s="80" t="str">
        <f>IF(INVENTARIO!AB58="","",INVENTARIO!AB58)</f>
        <v>Mensual</v>
      </c>
      <c r="K56" s="80" t="str">
        <f>IF(INVENTARIO!P58="","",INVENTARIO!P58)</f>
        <v>Grupo de Recursos Físicos</v>
      </c>
      <c r="L56" s="80" t="str">
        <f>IF(INVENTARIO!R58="","",INVENTARIO!R58)</f>
        <v>Grupo de Recursos Físicos</v>
      </c>
      <c r="M56" s="80" t="str">
        <f>IF(INVENTARIO!N58="","",INVENTARIO!N58)</f>
        <v>No aplica</v>
      </c>
      <c r="N56" s="84" t="str">
        <f>IF(INVENTARIO!AH58="","",INVENTARIO!AH58)</f>
        <v xml:space="preserve">Pública </v>
      </c>
      <c r="O56" s="85" t="str">
        <f>IF(INVENTARIO!AI58="","",INVENTARIO!AI58)</f>
        <v>No aplica</v>
      </c>
      <c r="P56" s="80" t="str">
        <f>IF(INVENTARIO!AJ58="","",INVENTARIO!AJ58)</f>
        <v>No aplica</v>
      </c>
      <c r="Q56" s="80" t="str">
        <f>IF(INVENTARIO!AK58="","",INVENTARIO!AK58)</f>
        <v>No aplica</v>
      </c>
      <c r="R56" s="80" t="str">
        <f>IF(INVENTARIO!AL58="","",INVENTARIO!AL58)</f>
        <v>No aplica</v>
      </c>
      <c r="S56" s="80" t="str">
        <f>IF(INVENTARIO!AM58="","",INVENTARIO!AM58)</f>
        <v>No aplica</v>
      </c>
      <c r="T56" s="84" t="str">
        <f>IF(INVENTARIO!AN58="","",INVENTARIO!AN58)</f>
        <v>No aplica</v>
      </c>
      <c r="U56" s="89" t="e">
        <f>IF(INVENTARIO!I58="","",IF(INVENTARIO!I58="#N/A","NO","SI"))</f>
        <v>#N/A</v>
      </c>
      <c r="V56" s="89" t="e">
        <f>INVENTARIO!I58</f>
        <v>#N/A</v>
      </c>
      <c r="W56" s="89" t="e">
        <f t="shared" si="0"/>
        <v>#N/A</v>
      </c>
      <c r="X56" s="89" t="e">
        <f t="shared" si="1"/>
        <v>#N/A</v>
      </c>
      <c r="Y56" s="89" t="e">
        <f>IF(V56="","",VLOOKUP(V56,TRD!$F$5:$G$677,2,FALSE))</f>
        <v>#N/A</v>
      </c>
      <c r="Z56" s="89" t="e">
        <f>IF(V56="","",VLOOKUP(V56,TRD!$F$5:$T$677,5,FALSE))</f>
        <v>#N/A</v>
      </c>
      <c r="AA56" s="89" t="e">
        <f>IF(V56="","",VLOOKUP(V56,TRD_ORI!$E:$S,10,FALSE))</f>
        <v>#N/A</v>
      </c>
      <c r="AB56" s="89" t="e">
        <f>IF(V56="","",VLOOKUP(V56,TRD!F54:T726,15,FALSE))</f>
        <v>#N/A</v>
      </c>
    </row>
    <row r="57" spans="1:28" ht="43.2">
      <c r="A57">
        <f t="shared" si="2"/>
        <v>51</v>
      </c>
      <c r="B57" s="139" t="str">
        <f>IF(INVENTARIO!H59="","",INVENTARIO!H59)</f>
        <v>Servicios Públicos e Impuestos</v>
      </c>
      <c r="C57" s="80" t="str">
        <f>IF(INVENTARIO!K59="","",INVENTARIO!K59)</f>
        <v>Seguimiento al pago de los servicios públicos e impuestos.</v>
      </c>
      <c r="D57" s="80" t="str">
        <f>IF(INVENTARIO!J59="","",INVENTARIO!J59)</f>
        <v>Digital</v>
      </c>
      <c r="E57" s="80" t="str">
        <f>IF(INVENTARIO!L59="","",INVENTARIO!L59)</f>
        <v>Excel, Word, PDF, PowerPoint</v>
      </c>
      <c r="F57" s="80" t="str">
        <f>IF(INVENTARIO!AA59="","",INVENTARIO!AA59)</f>
        <v>No aplica</v>
      </c>
      <c r="G57" s="80" t="str">
        <f>IF(INVENTARIO!M59="","",INVENTARIO!M59)</f>
        <v>Español</v>
      </c>
      <c r="H57" s="236">
        <f>INVENTARIO!AC59</f>
        <v>43136</v>
      </c>
      <c r="I57" s="235" t="str">
        <f>IF(INVENTARIO!AC59="","",CONCATENATE(TEXT(H57,"dd-mm-yyyy")," - ",INVENTARIO!AD59))</f>
        <v>05-02-2018 - A la fecha</v>
      </c>
      <c r="J57" s="80" t="str">
        <f>IF(INVENTARIO!AB59="","",INVENTARIO!AB59)</f>
        <v>Mensual</v>
      </c>
      <c r="K57" s="80" t="str">
        <f>IF(INVENTARIO!P59="","",INVENTARIO!P59)</f>
        <v>Grupo de Recursos Físicos</v>
      </c>
      <c r="L57" s="80" t="str">
        <f>IF(INVENTARIO!R59="","",INVENTARIO!R59)</f>
        <v>Grupo de Recursos Físicos</v>
      </c>
      <c r="M57" s="80" t="str">
        <f>IF(INVENTARIO!N59="","",INVENTARIO!N59)</f>
        <v>No aplica</v>
      </c>
      <c r="N57" s="84" t="str">
        <f>IF(INVENTARIO!AH59="","",INVENTARIO!AH59)</f>
        <v xml:space="preserve">Pública </v>
      </c>
      <c r="O57" s="85" t="str">
        <f>IF(INVENTARIO!AI59="","",INVENTARIO!AI59)</f>
        <v>No aplica</v>
      </c>
      <c r="P57" s="80" t="str">
        <f>IF(INVENTARIO!AJ59="","",INVENTARIO!AJ59)</f>
        <v>No aplica</v>
      </c>
      <c r="Q57" s="80" t="str">
        <f>IF(INVENTARIO!AK59="","",INVENTARIO!AK59)</f>
        <v>No aplica</v>
      </c>
      <c r="R57" s="80" t="str">
        <f>IF(INVENTARIO!AL59="","",INVENTARIO!AL59)</f>
        <v>No aplica</v>
      </c>
      <c r="S57" s="80" t="str">
        <f>IF(INVENTARIO!AM59="","",INVENTARIO!AM59)</f>
        <v>No aplica</v>
      </c>
      <c r="T57" s="84" t="str">
        <f>IF(INVENTARIO!AN59="","",INVENTARIO!AN59)</f>
        <v>No aplica</v>
      </c>
      <c r="U57" s="89" t="e">
        <f>IF(INVENTARIO!I59="","",IF(INVENTARIO!I59="#N/A","NO","SI"))</f>
        <v>#N/A</v>
      </c>
      <c r="V57" s="89" t="e">
        <f>INVENTARIO!I59</f>
        <v>#N/A</v>
      </c>
      <c r="W57" s="89" t="e">
        <f t="shared" si="0"/>
        <v>#N/A</v>
      </c>
      <c r="X57" s="89" t="e">
        <f t="shared" si="1"/>
        <v>#N/A</v>
      </c>
      <c r="Y57" s="89" t="e">
        <f>IF(V57="","",VLOOKUP(V57,TRD!$F$5:$G$677,2,FALSE))</f>
        <v>#N/A</v>
      </c>
      <c r="Z57" s="89" t="e">
        <f>IF(V57="","",VLOOKUP(V57,TRD!$F$5:$T$677,5,FALSE))</f>
        <v>#N/A</v>
      </c>
      <c r="AA57" s="89" t="e">
        <f>IF(V57="","",VLOOKUP(V57,TRD_ORI!$E:$S,10,FALSE))</f>
        <v>#N/A</v>
      </c>
      <c r="AB57" s="89" t="e">
        <f>IF(V57="","",VLOOKUP(V57,TRD!F55:T727,15,FALSE))</f>
        <v>#N/A</v>
      </c>
    </row>
    <row r="58" spans="1:28" ht="28.8">
      <c r="A58">
        <f t="shared" si="2"/>
        <v>52</v>
      </c>
      <c r="B58" s="139" t="str">
        <f>IF(INVENTARIO!H60="","",INVENTARIO!H60)</f>
        <v>POLIZAS</v>
      </c>
      <c r="C58" s="80" t="str">
        <f>IF(INVENTARIO!K60="","",INVENTARIO!K60)</f>
        <v>Plan de seguros del MVCT</v>
      </c>
      <c r="D58" s="80" t="str">
        <f>IF(INVENTARIO!J60="","",INVENTARIO!J60)</f>
        <v>Físico-Digital</v>
      </c>
      <c r="E58" s="80" t="str">
        <f>IF(INVENTARIO!L60="","",INVENTARIO!L60)</f>
        <v>PDF</v>
      </c>
      <c r="F58" s="80" t="str">
        <f>IF(INVENTARIO!AA60="","",INVENTARIO!AA60)</f>
        <v>No aplica</v>
      </c>
      <c r="G58" s="80" t="str">
        <f>IF(INVENTARIO!M60="","",INVENTARIO!M60)</f>
        <v>Español</v>
      </c>
      <c r="H58" s="236">
        <f>INVENTARIO!AC60</f>
        <v>41885</v>
      </c>
      <c r="I58" s="235" t="str">
        <f>IF(INVENTARIO!AC60="","",CONCATENATE(TEXT(H58,"dd-mm-yyyy")," - ",INVENTARIO!AD60))</f>
        <v>03-09-2014 - 44927</v>
      </c>
      <c r="J58" s="80" t="str">
        <f>IF(INVENTARIO!AB60="","",INVENTARIO!AB60)</f>
        <v xml:space="preserve">Anual </v>
      </c>
      <c r="K58" s="80" t="str">
        <f>IF(INVENTARIO!P60="","",INVENTARIO!P60)</f>
        <v>Grupo de Recursos Físicos</v>
      </c>
      <c r="L58" s="80" t="str">
        <f>IF(INVENTARIO!R60="","",INVENTARIO!R60)</f>
        <v>Grupo de Recursos Físicos</v>
      </c>
      <c r="M58" s="80" t="str">
        <f>IF(INVENTARIO!N60="","",INVENTARIO!N60)</f>
        <v>No aplica</v>
      </c>
      <c r="N58" s="84" t="str">
        <f>IF(INVENTARIO!AH60="","",INVENTARIO!AH60)</f>
        <v xml:space="preserve">Pública </v>
      </c>
      <c r="O58" s="85" t="str">
        <f>IF(INVENTARIO!AI60="","",INVENTARIO!AI60)</f>
        <v>No aplica</v>
      </c>
      <c r="P58" s="80" t="str">
        <f>IF(INVENTARIO!AJ60="","",INVENTARIO!AJ60)</f>
        <v>No aplica</v>
      </c>
      <c r="Q58" s="80" t="str">
        <f>IF(INVENTARIO!AK60="","",INVENTARIO!AK60)</f>
        <v>No aplica</v>
      </c>
      <c r="R58" s="80" t="str">
        <f>IF(INVENTARIO!AL60="","",INVENTARIO!AL60)</f>
        <v>No aplica</v>
      </c>
      <c r="S58" s="80" t="str">
        <f>IF(INVENTARIO!AM60="","",INVENTARIO!AM60)</f>
        <v>No aplica</v>
      </c>
      <c r="T58" s="84" t="str">
        <f>IF(INVENTARIO!AN60="","",INVENTARIO!AN60)</f>
        <v>No aplica</v>
      </c>
      <c r="U58" s="89" t="e">
        <f>IF(INVENTARIO!I60="","",IF(INVENTARIO!I60="#N/A","NO","SI"))</f>
        <v>#N/A</v>
      </c>
      <c r="V58" s="89" t="e">
        <f>INVENTARIO!I60</f>
        <v>#N/A</v>
      </c>
      <c r="W58" s="89" t="e">
        <f t="shared" si="0"/>
        <v>#N/A</v>
      </c>
      <c r="X58" s="89" t="e">
        <f t="shared" si="1"/>
        <v>#N/A</v>
      </c>
      <c r="Y58" s="89" t="e">
        <f>IF(V58="","",VLOOKUP(V58,TRD!$F$5:$G$677,2,FALSE))</f>
        <v>#N/A</v>
      </c>
      <c r="Z58" s="89" t="e">
        <f>IF(V58="","",VLOOKUP(V58,TRD!$F$5:$T$677,5,FALSE))</f>
        <v>#N/A</v>
      </c>
      <c r="AA58" s="89" t="e">
        <f>IF(V58="","",VLOOKUP(V58,TRD_ORI!$E:$S,10,FALSE))</f>
        <v>#N/A</v>
      </c>
      <c r="AB58" s="89" t="e">
        <f>IF(V58="","",VLOOKUP(V58,TRD!F56:T728,15,FALSE))</f>
        <v>#N/A</v>
      </c>
    </row>
    <row r="59" spans="1:28" ht="100.8">
      <c r="A59">
        <f t="shared" si="2"/>
        <v>53</v>
      </c>
      <c r="B59" s="139" t="str">
        <f>IF(INVENTARIO!H61="","",INVENTARIO!H61)</f>
        <v>HISTORIA DE VEHICULOS</v>
      </c>
      <c r="C59" s="80" t="str">
        <f>IF(INVENTARIO!K61="","",INVENTARIO!K61)</f>
        <v>Historia que contiene la copia de la tarjeta de propiedad del vehículo, SOAT, Póliza, Certificación Tecno mecánica, Soporte de Mantenimiento, Certificado de Gases y Actas de entrega, entre otros.</v>
      </c>
      <c r="D59" s="80" t="str">
        <f>IF(INVENTARIO!J61="","",INVENTARIO!J61)</f>
        <v>Físico</v>
      </c>
      <c r="E59" s="80" t="str">
        <f>IF(INVENTARIO!L61="","",INVENTARIO!L61)</f>
        <v>No Aplica</v>
      </c>
      <c r="F59" s="80" t="str">
        <f>IF(INVENTARIO!AA61="","",INVENTARIO!AA61)</f>
        <v>No aplica</v>
      </c>
      <c r="G59" s="80" t="str">
        <f>IF(INVENTARIO!M61="","",INVENTARIO!M61)</f>
        <v>Español</v>
      </c>
      <c r="H59" s="236">
        <f>INVENTARIO!AC61</f>
        <v>42887</v>
      </c>
      <c r="I59" s="235" t="str">
        <f>IF(INVENTARIO!AC61="","",CONCATENATE(TEXT(H59,"dd-mm-yyyy")," - ",INVENTARIO!AD61))</f>
        <v>01-06-2017 - A la fecha</v>
      </c>
      <c r="J59" s="80" t="str">
        <f>IF(INVENTARIO!AB61="","",INVENTARIO!AB61)</f>
        <v>Por demanda</v>
      </c>
      <c r="K59" s="80" t="str">
        <f>IF(INVENTARIO!P61="","",INVENTARIO!P61)</f>
        <v>Grupo de Recursos Físicos</v>
      </c>
      <c r="L59" s="80" t="str">
        <f>IF(INVENTARIO!R61="","",INVENTARIO!R61)</f>
        <v>Grupo de Recursos Físicos</v>
      </c>
      <c r="M59" s="80" t="str">
        <f>IF(INVENTARIO!N61="","",INVENTARIO!N61)</f>
        <v>No aplica</v>
      </c>
      <c r="N59" s="84" t="str">
        <f>IF(INVENTARIO!AH61="","",INVENTARIO!AH61)</f>
        <v xml:space="preserve">Pública </v>
      </c>
      <c r="O59" s="85" t="str">
        <f>IF(INVENTARIO!AI61="","",INVENTARIO!AI61)</f>
        <v>No aplica</v>
      </c>
      <c r="P59" s="80" t="str">
        <f>IF(INVENTARIO!AJ61="","",INVENTARIO!AJ61)</f>
        <v>No aplica</v>
      </c>
      <c r="Q59" s="80" t="str">
        <f>IF(INVENTARIO!AK61="","",INVENTARIO!AK61)</f>
        <v>No aplica</v>
      </c>
      <c r="R59" s="80" t="str">
        <f>IF(INVENTARIO!AL61="","",INVENTARIO!AL61)</f>
        <v>No aplica</v>
      </c>
      <c r="S59" s="80" t="str">
        <f>IF(INVENTARIO!AM61="","",INVENTARIO!AM61)</f>
        <v>No aplica</v>
      </c>
      <c r="T59" s="84" t="str">
        <f>IF(INVENTARIO!AN61="","",INVENTARIO!AN61)</f>
        <v>No aplica</v>
      </c>
      <c r="U59" s="89" t="e">
        <f>IF(INVENTARIO!I61="","",IF(INVENTARIO!I61="#N/A","NO","SI"))</f>
        <v>#N/A</v>
      </c>
      <c r="V59" s="89" t="e">
        <f>INVENTARIO!I61</f>
        <v>#N/A</v>
      </c>
      <c r="W59" s="89" t="e">
        <f t="shared" si="0"/>
        <v>#N/A</v>
      </c>
      <c r="X59" s="89" t="e">
        <f t="shared" si="1"/>
        <v>#N/A</v>
      </c>
      <c r="Y59" s="89" t="e">
        <f>IF(V59="","",VLOOKUP(V59,TRD!$F$5:$G$677,2,FALSE))</f>
        <v>#N/A</v>
      </c>
      <c r="Z59" s="89" t="e">
        <f>IF(V59="","",VLOOKUP(V59,TRD!$F$5:$T$677,5,FALSE))</f>
        <v>#N/A</v>
      </c>
      <c r="AA59" s="89" t="e">
        <f>IF(V59="","",VLOOKUP(V59,TRD_ORI!$E:$S,10,FALSE))</f>
        <v>#N/A</v>
      </c>
      <c r="AB59" s="89" t="e">
        <f>IF(V59="","",VLOOKUP(V59,TRD!F57:T729,15,FALSE))</f>
        <v>#N/A</v>
      </c>
    </row>
    <row r="60" spans="1:28" ht="115.2">
      <c r="A60">
        <f t="shared" si="2"/>
        <v>54</v>
      </c>
      <c r="B60" s="139" t="str">
        <f>IF(INVENTARIO!H62="","",INVENTARIO!H62)</f>
        <v>ACTAS DE ELIMINACIÓN DOCUMENTAL</v>
      </c>
      <c r="C60" s="80" t="str">
        <f>IF(INVENTARIO!K62="","",INVENTARIO!K62)</f>
        <v>Formato establecido donde se relacionan los archivos a eliminar por cada una de las dependencias del MVCT</v>
      </c>
      <c r="D60" s="80" t="str">
        <f>IF(INVENTARIO!J62="","",INVENTARIO!J62)</f>
        <v>Físico-Digital</v>
      </c>
      <c r="E60" s="80" t="str">
        <f>IF(INVENTARIO!L62="","",INVENTARIO!L62)</f>
        <v>Excel, Word, PDF, PowerPoint</v>
      </c>
      <c r="F60" s="80" t="str">
        <f>IF(INVENTARIO!AA62="","",INVENTARIO!AA62)</f>
        <v>https://minvivienda.gov.co/ministerio/gestion-institucional/gestion-documental/eliminacion-de-documentos</v>
      </c>
      <c r="G60" s="80" t="str">
        <f>IF(INVENTARIO!M62="","",INVENTARIO!M62)</f>
        <v>Español</v>
      </c>
      <c r="H60" s="236" t="str">
        <f>INVENTARIO!AC62</f>
        <v>Se desconoce</v>
      </c>
      <c r="I60" s="235" t="str">
        <f>IF(INVENTARIO!AC62="","",CONCATENATE(TEXT(H60,"dd-mm-yyyy")," - ",INVENTARIO!AD62))</f>
        <v>Se desconoce - 44926</v>
      </c>
      <c r="J60" s="80" t="str">
        <f>IF(INVENTARIO!AB62="","",INVENTARIO!AB62)</f>
        <v>Por demanda</v>
      </c>
      <c r="K60" s="80" t="str">
        <f>IF(INVENTARIO!P62="","",INVENTARIO!P62)</f>
        <v>Grupo de Atención al Usuario y Archivo</v>
      </c>
      <c r="L60" s="80" t="str">
        <f>IF(INVENTARIO!R62="","",INVENTARIO!R62)</f>
        <v>Grupo de Atención al Usuario y Archivo</v>
      </c>
      <c r="M60" s="80" t="str">
        <f>IF(INVENTARIO!N62="","",INVENTARIO!N62)</f>
        <v>No aplica</v>
      </c>
      <c r="N60" s="84" t="str">
        <f>IF(INVENTARIO!AH62="","",INVENTARIO!AH62)</f>
        <v xml:space="preserve">Pública </v>
      </c>
      <c r="O60" s="85" t="str">
        <f>IF(INVENTARIO!AI62="","",INVENTARIO!AI62)</f>
        <v>No aplica</v>
      </c>
      <c r="P60" s="80" t="str">
        <f>IF(INVENTARIO!AJ62="","",INVENTARIO!AJ62)</f>
        <v>No aplica</v>
      </c>
      <c r="Q60" s="80" t="str">
        <f>IF(INVENTARIO!AK62="","",INVENTARIO!AK62)</f>
        <v>No aplica</v>
      </c>
      <c r="R60" s="80" t="str">
        <f>IF(INVENTARIO!AL62="","",INVENTARIO!AL62)</f>
        <v>No aplica</v>
      </c>
      <c r="S60" s="80" t="str">
        <f>IF(INVENTARIO!AM62="","",INVENTARIO!AM62)</f>
        <v>No aplica</v>
      </c>
      <c r="T60" s="84" t="str">
        <f>IF(INVENTARIO!AN62="","",INVENTARIO!AN62)</f>
        <v>No aplica</v>
      </c>
      <c r="U60" s="89" t="str">
        <f>IF(INVENTARIO!I62="","",IF(INVENTARIO!I62="#N/A","NO","SI"))</f>
        <v>SI</v>
      </c>
      <c r="V60" s="89" t="str">
        <f>INVENTARIO!I62</f>
        <v>73201-2.17</v>
      </c>
      <c r="W60" s="89" t="str">
        <f t="shared" si="0"/>
        <v>7320</v>
      </c>
      <c r="X60" s="89" t="str">
        <f t="shared" si="1"/>
        <v>2.17</v>
      </c>
      <c r="Y60" s="89" t="str">
        <f>IF(V60="","",VLOOKUP(V60,TRD!$F$5:$G$677,2,FALSE))</f>
        <v>AG -3--AC -8</v>
      </c>
      <c r="Z60" s="89" t="str">
        <f>IF(V60="","",VLOOKUP(V60,TRD!$F$5:$T$677,5,FALSE))</f>
        <v xml:space="preserve">CT- - MT- </v>
      </c>
      <c r="AA60" s="89" t="e">
        <f>IF(V60="","",VLOOKUP(V60,TRD_ORI!$E:$S,10,FALSE))</f>
        <v>#N/A</v>
      </c>
      <c r="AB60" s="89">
        <f>IF(V60="","",VLOOKUP(V60,TRD!F58:T730,15,FALSE))</f>
        <v>0</v>
      </c>
    </row>
    <row r="61" spans="1:28" ht="57.6">
      <c r="A61">
        <f t="shared" si="2"/>
        <v>55</v>
      </c>
      <c r="B61" s="139" t="str">
        <f>IF(INVENTARIO!H63="","",INVENTARIO!H63)</f>
        <v>CONSECUTIVO COMUNICACIONES OFICIALES</v>
      </c>
      <c r="C61" s="80" t="str">
        <f>IF(INVENTARIO!K63="","",INVENTARIO!K63)</f>
        <v>solicitud escrita que se presenta con el fin de requerir respuesta en un asunto concreto . "Enviadas y recibidas"</v>
      </c>
      <c r="D61" s="80" t="str">
        <f>IF(INVENTARIO!J63="","",INVENTARIO!J63)</f>
        <v>Físico-Digital</v>
      </c>
      <c r="E61" s="80" t="str">
        <f>IF(INVENTARIO!L63="","",INVENTARIO!L63)</f>
        <v>Excel, Word, PDF, PowerPoint</v>
      </c>
      <c r="F61" s="80" t="str">
        <f>IF(INVENTARIO!AA63="","",INVENTARIO!AA63)</f>
        <v>No aplica</v>
      </c>
      <c r="G61" s="80" t="str">
        <f>IF(INVENTARIO!M63="","",INVENTARIO!M63)</f>
        <v>Español</v>
      </c>
      <c r="H61" s="236">
        <f>INVENTARIO!AC63</f>
        <v>41267</v>
      </c>
      <c r="I61" s="235" t="str">
        <f>IF(INVENTARIO!AC63="","",CONCATENATE(TEXT(H61,"dd-mm-yyyy")," - ",INVENTARIO!AD63))</f>
        <v>24-12-2012 - A la fecha</v>
      </c>
      <c r="J61" s="80" t="str">
        <f>IF(INVENTARIO!AB63="","",INVENTARIO!AB63)</f>
        <v>Diaria</v>
      </c>
      <c r="K61" s="80" t="str">
        <f>IF(INVENTARIO!P63="","",INVENTARIO!P63)</f>
        <v>Grupo de Atención al Usuario y Archivo</v>
      </c>
      <c r="L61" s="80" t="str">
        <f>IF(INVENTARIO!R63="","",INVENTARIO!R63)</f>
        <v>Grupo de Atención al Usuario y Archivo</v>
      </c>
      <c r="M61" s="80" t="str">
        <f>IF(INVENTARIO!N63="","",INVENTARIO!N63)</f>
        <v>No aplica</v>
      </c>
      <c r="N61" s="84" t="str">
        <f>IF(INVENTARIO!AH63="","",INVENTARIO!AH63)</f>
        <v xml:space="preserve">Pública </v>
      </c>
      <c r="O61" s="85" t="str">
        <f>IF(INVENTARIO!AI63="","",INVENTARIO!AI63)</f>
        <v>No aplica</v>
      </c>
      <c r="P61" s="80" t="str">
        <f>IF(INVENTARIO!AJ63="","",INVENTARIO!AJ63)</f>
        <v>No aplica</v>
      </c>
      <c r="Q61" s="80" t="str">
        <f>IF(INVENTARIO!AK63="","",INVENTARIO!AK63)</f>
        <v>No aplica</v>
      </c>
      <c r="R61" s="80" t="str">
        <f>IF(INVENTARIO!AL63="","",INVENTARIO!AL63)</f>
        <v>No aplica</v>
      </c>
      <c r="S61" s="80" t="str">
        <f>IF(INVENTARIO!AM63="","",INVENTARIO!AM63)</f>
        <v>No aplica</v>
      </c>
      <c r="T61" s="84" t="str">
        <f>IF(INVENTARIO!AN63="","",INVENTARIO!AN63)</f>
        <v>No aplica</v>
      </c>
      <c r="U61" s="89" t="e">
        <f>IF(INVENTARIO!I63="","",IF(INVENTARIO!I63="#N/A","NO","SI"))</f>
        <v>#N/A</v>
      </c>
      <c r="V61" s="89" t="e">
        <f>INVENTARIO!I63</f>
        <v>#N/A</v>
      </c>
      <c r="W61" s="89" t="e">
        <f t="shared" si="0"/>
        <v>#N/A</v>
      </c>
      <c r="X61" s="89" t="e">
        <f t="shared" si="1"/>
        <v>#N/A</v>
      </c>
      <c r="Y61" s="89" t="e">
        <f>IF(V61="","",VLOOKUP(V61,TRD!$F$5:$G$677,2,FALSE))</f>
        <v>#N/A</v>
      </c>
      <c r="Z61" s="89" t="e">
        <f>IF(V61="","",VLOOKUP(V61,TRD!$F$5:$T$677,5,FALSE))</f>
        <v>#N/A</v>
      </c>
      <c r="AA61" s="89" t="e">
        <f>IF(V61="","",VLOOKUP(V61,TRD_ORI!$E:$S,10,FALSE))</f>
        <v>#N/A</v>
      </c>
      <c r="AB61" s="89" t="e">
        <f>IF(V61="","",VLOOKUP(V61,TRD!F59:T731,15,FALSE))</f>
        <v>#N/A</v>
      </c>
    </row>
    <row r="62" spans="1:28" ht="115.2">
      <c r="A62">
        <f t="shared" si="2"/>
        <v>56</v>
      </c>
      <c r="B62" s="139" t="str">
        <f>IF(INVENTARIO!H64="","",INVENTARIO!H64)</f>
        <v>INVENTARIOS DOCUMENTALES DE ARCHIVO CENTRAL</v>
      </c>
      <c r="C62" s="80" t="str">
        <f>IF(INVENTARIO!K64="","",INVENTARIO!K64)</f>
        <v xml:space="preserve"> Herramienta archivística que describe la relación sistemática y detallada de las unidades documentales existentes en los archivos, siguiendo la organización de las series documentales</v>
      </c>
      <c r="D62" s="80" t="str">
        <f>IF(INVENTARIO!J64="","",INVENTARIO!J64)</f>
        <v>Físico-Digital</v>
      </c>
      <c r="E62" s="80" t="str">
        <f>IF(INVENTARIO!L64="","",INVENTARIO!L64)</f>
        <v>Excel</v>
      </c>
      <c r="F62" s="80" t="str">
        <f>IF(INVENTARIO!AA64="","",INVENTARIO!AA64)</f>
        <v>https://minvivienda.gov.co/ministerio/gestion-institucional/gestion-documental/inventarios-documentales</v>
      </c>
      <c r="G62" s="80" t="str">
        <f>IF(INVENTARIO!M64="","",INVENTARIO!M64)</f>
        <v>Español</v>
      </c>
      <c r="H62" s="236" t="str">
        <f>INVENTARIO!AC64</f>
        <v>Se desconoce</v>
      </c>
      <c r="I62" s="235" t="str">
        <f>IF(INVENTARIO!AC64="","",CONCATENATE(TEXT(H62,"dd-mm-yyyy")," - ",INVENTARIO!AD64))</f>
        <v>Se desconoce - 41274</v>
      </c>
      <c r="J62" s="80" t="str">
        <f>IF(INVENTARIO!AB64="","",INVENTARIO!AB64)</f>
        <v xml:space="preserve">Anual </v>
      </c>
      <c r="K62" s="80" t="str">
        <f>IF(INVENTARIO!P64="","",INVENTARIO!P64)</f>
        <v>Grupo de Atención al Usuario y Archivo</v>
      </c>
      <c r="L62" s="80" t="str">
        <f>IF(INVENTARIO!R64="","",INVENTARIO!R64)</f>
        <v>Grupo de Atención al Usuario y Archivo</v>
      </c>
      <c r="M62" s="80" t="str">
        <f>IF(INVENTARIO!N64="","",INVENTARIO!N64)</f>
        <v>No aplica</v>
      </c>
      <c r="N62" s="84" t="str">
        <f>IF(INVENTARIO!AH64="","",INVENTARIO!AH64)</f>
        <v xml:space="preserve">Pública </v>
      </c>
      <c r="O62" s="85" t="str">
        <f>IF(INVENTARIO!AI64="","",INVENTARIO!AI64)</f>
        <v>No aplica</v>
      </c>
      <c r="P62" s="80" t="str">
        <f>IF(INVENTARIO!AJ64="","",INVENTARIO!AJ64)</f>
        <v>No aplica</v>
      </c>
      <c r="Q62" s="80" t="str">
        <f>IF(INVENTARIO!AK64="","",INVENTARIO!AK64)</f>
        <v>No aplica</v>
      </c>
      <c r="R62" s="80" t="str">
        <f>IF(INVENTARIO!AL64="","",INVENTARIO!AL64)</f>
        <v>No aplica</v>
      </c>
      <c r="S62" s="80" t="str">
        <f>IF(INVENTARIO!AM64="","",INVENTARIO!AM64)</f>
        <v>No aplica</v>
      </c>
      <c r="T62" s="84" t="str">
        <f>IF(INVENTARIO!AN64="","",INVENTARIO!AN64)</f>
        <v>No aplica</v>
      </c>
      <c r="U62" s="89" t="str">
        <f>IF(INVENTARIO!I64="","",IF(INVENTARIO!I64="#N/A","NO","SI"))</f>
        <v>SI</v>
      </c>
      <c r="V62" s="89" t="str">
        <f>INVENTARIO!I64</f>
        <v>73201-25.3</v>
      </c>
      <c r="W62" s="89" t="str">
        <f t="shared" si="0"/>
        <v>7320</v>
      </c>
      <c r="X62" s="89" t="str">
        <f t="shared" si="1"/>
        <v>25.3</v>
      </c>
      <c r="Y62" s="89" t="str">
        <f>IF(V62="","",VLOOKUP(V62,TRD!$F$5:$G$677,2,FALSE))</f>
        <v>AG -3--AC -8</v>
      </c>
      <c r="Z62" s="89" t="str">
        <f>IF(V62="","",VLOOKUP(V62,TRD!$F$5:$T$677,5,FALSE))</f>
        <v xml:space="preserve">CT- - MT- </v>
      </c>
      <c r="AA62" s="89" t="e">
        <f>IF(V62="","",VLOOKUP(V62,TRD_ORI!$E:$S,10,FALSE))</f>
        <v>#N/A</v>
      </c>
      <c r="AB62" s="89" t="str">
        <f>IF(V62="","",VLOOKUP(V62,TRD!F60:T732,15,FALSE))</f>
        <v>PDF</v>
      </c>
    </row>
    <row r="63" spans="1:28" ht="129.6">
      <c r="A63">
        <f t="shared" si="2"/>
        <v>57</v>
      </c>
      <c r="B63" s="139" t="str">
        <f>IF(INVENTARIO!H65="","",INVENTARIO!H65)</f>
        <v>PROGRAMAS DE GESTIÓN DOCUMENTAL</v>
      </c>
      <c r="C63" s="80" t="str">
        <f>IF(INVENTARIO!K65="","",INVENTARIO!K65)</f>
        <v>Conjunto de normas técnicas y practicas para administrar el flujo de documentos que se producen en una organización.</v>
      </c>
      <c r="D63" s="80" t="str">
        <f>IF(INVENTARIO!J65="","",INVENTARIO!J65)</f>
        <v>Digital</v>
      </c>
      <c r="E63" s="80" t="str">
        <f>IF(INVENTARIO!L65="","",INVENTARIO!L65)</f>
        <v>PDF</v>
      </c>
      <c r="F63" s="80" t="str">
        <f>IF(INVENTARIO!AA65="","",INVENTARIO!AA65)</f>
        <v>https://minvivienda.gov.co/ministerio/gestion-institucional/gestion-documental/programa-de-gestion-documental-pgd</v>
      </c>
      <c r="G63" s="80" t="str">
        <f>IF(INVENTARIO!M65="","",INVENTARIO!M65)</f>
        <v>Español</v>
      </c>
      <c r="H63" s="236">
        <f>INVENTARIO!AC65</f>
        <v>41883</v>
      </c>
      <c r="I63" s="235" t="str">
        <f>IF(INVENTARIO!AC65="","",CONCATENATE(TEXT(H63,"dd-mm-yyyy")," - ",INVENTARIO!AD65))</f>
        <v>01-09-2014 - 44196</v>
      </c>
      <c r="J63" s="80" t="str">
        <f>IF(INVENTARIO!AB65="","",INVENTARIO!AB65)</f>
        <v>Anual</v>
      </c>
      <c r="K63" s="80" t="str">
        <f>IF(INVENTARIO!P65="","",INVENTARIO!P65)</f>
        <v>Grupo de Atención al Usuario y Archivo</v>
      </c>
      <c r="L63" s="80" t="str">
        <f>IF(INVENTARIO!R65="","",INVENTARIO!R65)</f>
        <v>Grupo de Atención al Usuario y Archivo</v>
      </c>
      <c r="M63" s="80" t="str">
        <f>IF(INVENTARIO!N65="","",INVENTARIO!N65)</f>
        <v>No aplica</v>
      </c>
      <c r="N63" s="84" t="str">
        <f>IF(INVENTARIO!AH65="","",INVENTARIO!AH65)</f>
        <v xml:space="preserve">Pública </v>
      </c>
      <c r="O63" s="85" t="str">
        <f>IF(INVENTARIO!AI65="","",INVENTARIO!AI65)</f>
        <v>No aplica</v>
      </c>
      <c r="P63" s="80" t="str">
        <f>IF(INVENTARIO!AJ65="","",INVENTARIO!AJ65)</f>
        <v>No aplica</v>
      </c>
      <c r="Q63" s="80" t="str">
        <f>IF(INVENTARIO!AK65="","",INVENTARIO!AK65)</f>
        <v>No aplica</v>
      </c>
      <c r="R63" s="80" t="str">
        <f>IF(INVENTARIO!AL65="","",INVENTARIO!AL65)</f>
        <v>No aplica</v>
      </c>
      <c r="S63" s="80" t="str">
        <f>IF(INVENTARIO!AM65="","",INVENTARIO!AM65)</f>
        <v>No aplica</v>
      </c>
      <c r="T63" s="84" t="str">
        <f>IF(INVENTARIO!AN65="","",INVENTARIO!AN65)</f>
        <v>No aplica</v>
      </c>
      <c r="U63" s="89" t="str">
        <f>IF(INVENTARIO!I65="","",IF(INVENTARIO!I65="#N/A","NO","SI"))</f>
        <v>SI</v>
      </c>
      <c r="V63" s="89" t="str">
        <f>INVENTARIO!I65</f>
        <v>73201-25.5</v>
      </c>
      <c r="W63" s="89" t="str">
        <f t="shared" si="0"/>
        <v>7320</v>
      </c>
      <c r="X63" s="89" t="str">
        <f t="shared" si="1"/>
        <v>25.5</v>
      </c>
      <c r="Y63" s="89" t="str">
        <f>IF(V63="","",VLOOKUP(V63,TRD!$F$5:$G$677,2,FALSE))</f>
        <v>AG -3--AC -8</v>
      </c>
      <c r="Z63" s="89" t="str">
        <f>IF(V63="","",VLOOKUP(V63,TRD!$F$5:$T$677,5,FALSE))</f>
        <v xml:space="preserve">CT- - MT- </v>
      </c>
      <c r="AA63" s="89" t="e">
        <f>IF(V63="","",VLOOKUP(V63,TRD_ORI!$E:$S,10,FALSE))</f>
        <v>#N/A</v>
      </c>
      <c r="AB63" s="89" t="str">
        <f>IF(V63="","",VLOOKUP(V63,TRD!F61:T733,15,FALSE))</f>
        <v>PDF</v>
      </c>
    </row>
    <row r="64" spans="1:28" ht="115.2">
      <c r="A64">
        <f t="shared" si="2"/>
        <v>58</v>
      </c>
      <c r="B64" s="139" t="str">
        <f>IF(INVENTARIO!H66="","",INVENTARIO!H66)</f>
        <v>TABLAS DE RETENCIÓN DOCUMENTAL</v>
      </c>
      <c r="C64" s="80" t="str">
        <f>IF(INVENTARIO!K66="","",INVENTARIO!K66)</f>
        <v>Instrumento archivístico que sirve para controlar el ciclo vital de los documentos</v>
      </c>
      <c r="D64" s="80" t="str">
        <f>IF(INVENTARIO!J66="","",INVENTARIO!J66)</f>
        <v>Físico-Digital</v>
      </c>
      <c r="E64" s="80" t="str">
        <f>IF(INVENTARIO!L66="","",INVENTARIO!L66)</f>
        <v>Excel, Word, PDF, PowerPoint</v>
      </c>
      <c r="F64" s="80" t="str">
        <f>IF(INVENTARIO!AA66="","",INVENTARIO!AA66)</f>
        <v>https://minvivienda.gov.co/ministerio/gestion-institucional/gestion-documental/tablas-de-retencion-documental-trd</v>
      </c>
      <c r="G64" s="80" t="str">
        <f>IF(INVENTARIO!M66="","",INVENTARIO!M66)</f>
        <v>Español</v>
      </c>
      <c r="H64" s="236">
        <f>INVENTARIO!AC66</f>
        <v>41949</v>
      </c>
      <c r="I64" s="235" t="str">
        <f>IF(INVENTARIO!AC66="","",CONCATENATE(TEXT(H64,"dd-mm-yyyy")," - ",INVENTARIO!AD66))</f>
        <v>06-11-2014 - 30/03/2022</v>
      </c>
      <c r="J64" s="80" t="str">
        <f>IF(INVENTARIO!AB66="","",INVENTARIO!AB66)</f>
        <v>Por demanda</v>
      </c>
      <c r="K64" s="80" t="str">
        <f>IF(INVENTARIO!P66="","",INVENTARIO!P66)</f>
        <v>Grupo de Atención al Usuario y Archivo</v>
      </c>
      <c r="L64" s="80" t="str">
        <f>IF(INVENTARIO!R66="","",INVENTARIO!R66)</f>
        <v>Grupo de Atención al Usuario y Archivo</v>
      </c>
      <c r="M64" s="80" t="str">
        <f>IF(INVENTARIO!N66="","",INVENTARIO!N66)</f>
        <v>No aplica</v>
      </c>
      <c r="N64" s="84" t="str">
        <f>IF(INVENTARIO!AH66="","",INVENTARIO!AH66)</f>
        <v xml:space="preserve">Pública </v>
      </c>
      <c r="O64" s="85" t="str">
        <f>IF(INVENTARIO!AI66="","",INVENTARIO!AI66)</f>
        <v>No aplica</v>
      </c>
      <c r="P64" s="80" t="str">
        <f>IF(INVENTARIO!AJ66="","",INVENTARIO!AJ66)</f>
        <v>No aplica</v>
      </c>
      <c r="Q64" s="80" t="str">
        <f>IF(INVENTARIO!AK66="","",INVENTARIO!AK66)</f>
        <v>No aplica</v>
      </c>
      <c r="R64" s="80" t="str">
        <f>IF(INVENTARIO!AL66="","",INVENTARIO!AL66)</f>
        <v>No aplica</v>
      </c>
      <c r="S64" s="80" t="str">
        <f>IF(INVENTARIO!AM66="","",INVENTARIO!AM66)</f>
        <v>No aplica</v>
      </c>
      <c r="T64" s="84" t="str">
        <f>IF(INVENTARIO!AN66="","",INVENTARIO!AN66)</f>
        <v>No aplica</v>
      </c>
      <c r="U64" s="89" t="str">
        <f>IF(INVENTARIO!I66="","",IF(INVENTARIO!I66="#N/A","NO","SI"))</f>
        <v>SI</v>
      </c>
      <c r="V64" s="89" t="str">
        <f>INVENTARIO!I66</f>
        <v>73201-25.7</v>
      </c>
      <c r="W64" s="89" t="str">
        <f t="shared" si="0"/>
        <v>7320</v>
      </c>
      <c r="X64" s="89" t="str">
        <f t="shared" si="1"/>
        <v>25.7</v>
      </c>
      <c r="Y64" s="89" t="str">
        <f>IF(V64="","",VLOOKUP(V64,TRD!$F$5:$G$677,2,FALSE))</f>
        <v>AG -3--AC -8</v>
      </c>
      <c r="Z64" s="89" t="str">
        <f>IF(V64="","",VLOOKUP(V64,TRD!$F$5:$T$677,5,FALSE))</f>
        <v xml:space="preserve">CT- - MT- </v>
      </c>
      <c r="AA64" s="89" t="e">
        <f>IF(V64="","",VLOOKUP(V64,TRD_ORI!$E:$S,10,FALSE))</f>
        <v>#N/A</v>
      </c>
      <c r="AB64" s="89" t="str">
        <f>IF(V64="","",VLOOKUP(V64,TRD!F62:T734,15,FALSE))</f>
        <v>PDF</v>
      </c>
    </row>
    <row r="65" spans="1:28" ht="43.2">
      <c r="A65">
        <f t="shared" si="2"/>
        <v>59</v>
      </c>
      <c r="B65" s="139" t="str">
        <f>IF(INVENTARIO!H67="","",INVENTARIO!H67)</f>
        <v>PLANES DE TRANSFERENCIAS DOCUMENTALES PRIMARIAS</v>
      </c>
      <c r="C65" s="80" t="str">
        <f>IF(INVENTARIO!K67="","",INVENTARIO!K67)</f>
        <v xml:space="preserve">Remitir los documentos de archivo de gestión a archivo central </v>
      </c>
      <c r="D65" s="80" t="str">
        <f>IF(INVENTARIO!J67="","",INVENTARIO!J67)</f>
        <v>Físico-Digital</v>
      </c>
      <c r="E65" s="80" t="str">
        <f>IF(INVENTARIO!L67="","",INVENTARIO!L67)</f>
        <v>Excel, Word, PDF, PowerPoint</v>
      </c>
      <c r="F65" s="80" t="str">
        <f>IF(INVENTARIO!AA67="","",INVENTARIO!AA67)</f>
        <v>No aplica</v>
      </c>
      <c r="G65" s="80" t="str">
        <f>IF(INVENTARIO!M67="","",INVENTARIO!M67)</f>
        <v>Español</v>
      </c>
      <c r="H65" s="236" t="str">
        <f>INVENTARIO!AC67</f>
        <v>N/A</v>
      </c>
      <c r="I65" s="235" t="str">
        <f>IF(INVENTARIO!AC67="","",CONCATENATE(TEXT(H65,"dd-mm-yyyy")," - ",INVENTARIO!AD67))</f>
        <v>N/A - 44926</v>
      </c>
      <c r="J65" s="80" t="str">
        <f>IF(INVENTARIO!AB67="","",INVENTARIO!AB67)</f>
        <v>Por demanda</v>
      </c>
      <c r="K65" s="80" t="str">
        <f>IF(INVENTARIO!P67="","",INVENTARIO!P67)</f>
        <v>Grupo de Atención al Usuario y Archivo</v>
      </c>
      <c r="L65" s="80" t="str">
        <f>IF(INVENTARIO!R67="","",INVENTARIO!R67)</f>
        <v>Grupo de Atención al Usuario y Archivo</v>
      </c>
      <c r="M65" s="80" t="str">
        <f>IF(INVENTARIO!N67="","",INVENTARIO!N67)</f>
        <v>No aplica</v>
      </c>
      <c r="N65" s="84" t="str">
        <f>IF(INVENTARIO!AH67="","",INVENTARIO!AH67)</f>
        <v xml:space="preserve">Pública </v>
      </c>
      <c r="O65" s="85" t="str">
        <f>IF(INVENTARIO!AI67="","",INVENTARIO!AI67)</f>
        <v>No aplica</v>
      </c>
      <c r="P65" s="80" t="str">
        <f>IF(INVENTARIO!AJ67="","",INVENTARIO!AJ67)</f>
        <v>No aplica</v>
      </c>
      <c r="Q65" s="80" t="str">
        <f>IF(INVENTARIO!AK67="","",INVENTARIO!AK67)</f>
        <v>No aplica</v>
      </c>
      <c r="R65" s="80" t="str">
        <f>IF(INVENTARIO!AL67="","",INVENTARIO!AL67)</f>
        <v>No aplica</v>
      </c>
      <c r="S65" s="80" t="str">
        <f>IF(INVENTARIO!AM67="","",INVENTARIO!AM67)</f>
        <v>No aplica</v>
      </c>
      <c r="T65" s="84" t="str">
        <f>IF(INVENTARIO!AN67="","",INVENTARIO!AN67)</f>
        <v>No aplica</v>
      </c>
      <c r="U65" s="89" t="str">
        <f>IF(INVENTARIO!I67="","",IF(INVENTARIO!I67="#N/A","NO","SI"))</f>
        <v>SI</v>
      </c>
      <c r="V65" s="89" t="str">
        <f>INVENTARIO!I67</f>
        <v>73201-35.1</v>
      </c>
      <c r="W65" s="89" t="str">
        <f t="shared" si="0"/>
        <v>7320</v>
      </c>
      <c r="X65" s="89" t="str">
        <f t="shared" si="1"/>
        <v>35.1</v>
      </c>
      <c r="Y65" s="89" t="str">
        <f>IF(V65="","",VLOOKUP(V65,TRD!$F$5:$G$677,2,FALSE))</f>
        <v>AG -3--AC -8</v>
      </c>
      <c r="Z65" s="89" t="str">
        <f>IF(V65="","",VLOOKUP(V65,TRD!$F$5:$T$677,5,FALSE))</f>
        <v xml:space="preserve">CT- - MT- </v>
      </c>
      <c r="AA65" s="89" t="e">
        <f>IF(V65="","",VLOOKUP(V65,TRD_ORI!$E:$S,10,FALSE))</f>
        <v>#N/A</v>
      </c>
      <c r="AB65" s="89" t="str">
        <f>IF(V65="","",VLOOKUP(V65,TRD!F63:T735,15,FALSE))</f>
        <v>PDF</v>
      </c>
    </row>
    <row r="66" spans="1:28" ht="57.6">
      <c r="A66">
        <f t="shared" si="2"/>
        <v>60</v>
      </c>
      <c r="B66" s="139" t="str">
        <f>IF(INVENTARIO!H68="","",INVENTARIO!H68)</f>
        <v>PLANES DE TRANSFERENCIAS DOCUMENTALES SECUNDARIAS</v>
      </c>
      <c r="C66" s="80" t="str">
        <f>IF(INVENTARIO!K68="","",INVENTARIO!K68)</f>
        <v>Remitir los documentos de archivo central  a archivo general de la Nación o al archivo histórico</v>
      </c>
      <c r="D66" s="80" t="str">
        <f>IF(INVENTARIO!J68="","",INVENTARIO!J68)</f>
        <v>Físico-Digital</v>
      </c>
      <c r="E66" s="80" t="str">
        <f>IF(INVENTARIO!L68="","",INVENTARIO!L68)</f>
        <v>Excel, Word, PDF, PowerPoint</v>
      </c>
      <c r="F66" s="80" t="str">
        <f>IF(INVENTARIO!AA68="","",INVENTARIO!AA68)</f>
        <v>No aplica</v>
      </c>
      <c r="G66" s="80" t="str">
        <f>IF(INVENTARIO!M68="","",INVENTARIO!M68)</f>
        <v>Español</v>
      </c>
      <c r="H66" s="236">
        <f>INVENTARIO!AC68</f>
        <v>43376</v>
      </c>
      <c r="I66" s="235" t="str">
        <f>IF(INVENTARIO!AC68="","",CONCATENATE(TEXT(H66,"dd-mm-yyyy")," - ",INVENTARIO!AD68))</f>
        <v>03-10-2018 - 31/12/2021</v>
      </c>
      <c r="J66" s="80" t="str">
        <f>IF(INVENTARIO!AB68="","",INVENTARIO!AB68)</f>
        <v>Por demanda</v>
      </c>
      <c r="K66" s="80" t="str">
        <f>IF(INVENTARIO!P68="","",INVENTARIO!P68)</f>
        <v>Grupo de Atención al Usuario y Archivo</v>
      </c>
      <c r="L66" s="80" t="str">
        <f>IF(INVENTARIO!R68="","",INVENTARIO!R68)</f>
        <v>Grupo de Atención al Usuario y Archivo</v>
      </c>
      <c r="M66" s="80" t="str">
        <f>IF(INVENTARIO!N68="","",INVENTARIO!N68)</f>
        <v>No aplica</v>
      </c>
      <c r="N66" s="84" t="str">
        <f>IF(INVENTARIO!AH68="","",INVENTARIO!AH68)</f>
        <v xml:space="preserve">Pública </v>
      </c>
      <c r="O66" s="85" t="str">
        <f>IF(INVENTARIO!AI68="","",INVENTARIO!AI68)</f>
        <v>No aplica</v>
      </c>
      <c r="P66" s="80" t="str">
        <f>IF(INVENTARIO!AJ68="","",INVENTARIO!AJ68)</f>
        <v>No aplica</v>
      </c>
      <c r="Q66" s="80" t="str">
        <f>IF(INVENTARIO!AK68="","",INVENTARIO!AK68)</f>
        <v>No aplica</v>
      </c>
      <c r="R66" s="80" t="str">
        <f>IF(INVENTARIO!AL68="","",INVENTARIO!AL68)</f>
        <v>No aplica</v>
      </c>
      <c r="S66" s="80" t="str">
        <f>IF(INVENTARIO!AM68="","",INVENTARIO!AM68)</f>
        <v>No aplica</v>
      </c>
      <c r="T66" s="84" t="str">
        <f>IF(INVENTARIO!AN68="","",INVENTARIO!AN68)</f>
        <v>No aplica</v>
      </c>
      <c r="U66" s="89" t="str">
        <f>IF(INVENTARIO!I68="","",IF(INVENTARIO!I68="#N/A","NO","SI"))</f>
        <v>SI</v>
      </c>
      <c r="V66" s="89" t="str">
        <f>INVENTARIO!I68</f>
        <v>73201-35.2</v>
      </c>
      <c r="W66" s="89" t="str">
        <f t="shared" si="0"/>
        <v>7320</v>
      </c>
      <c r="X66" s="89" t="str">
        <f t="shared" si="1"/>
        <v>35.2</v>
      </c>
      <c r="Y66" s="89" t="str">
        <f>IF(V66="","",VLOOKUP(V66,TRD!$F$5:$G$677,2,FALSE))</f>
        <v>AG -3--AC -8</v>
      </c>
      <c r="Z66" s="89" t="str">
        <f>IF(V66="","",VLOOKUP(V66,TRD!$F$5:$T$677,5,FALSE))</f>
        <v xml:space="preserve">CT- - MT- </v>
      </c>
      <c r="AA66" s="89" t="e">
        <f>IF(V66="","",VLOOKUP(V66,TRD_ORI!$E:$S,10,FALSE))</f>
        <v>#N/A</v>
      </c>
      <c r="AB66" s="89" t="str">
        <f>IF(V66="","",VLOOKUP(V66,TRD!F64:T736,15,FALSE))</f>
        <v>PDF</v>
      </c>
    </row>
    <row r="67" spans="1:28" ht="129.6">
      <c r="A67">
        <f t="shared" si="2"/>
        <v>61</v>
      </c>
      <c r="B67" s="139" t="str">
        <f>IF(INVENTARIO!H69="","",INVENTARIO!H69)</f>
        <v>ACTAS DE COMISIÓN DE PERSONAL</v>
      </c>
      <c r="C67" s="80" t="str">
        <f>IF(INVENTARIO!K69="","",INVENTARIO!K69)</f>
        <v>Este documento está conformado por representantes de los empleados y representantes de la administración de acuerdo a la ley 909 de 2004 (art.16) ,quienes se reúnen mensualmente levantando un acta de estas reuniones</v>
      </c>
      <c r="D67" s="80" t="str">
        <f>IF(INVENTARIO!J69="","",INVENTARIO!J69)</f>
        <v>Físico</v>
      </c>
      <c r="E67" s="80" t="str">
        <f>IF(INVENTARIO!L69="","",INVENTARIO!L69)</f>
        <v>No Aplica</v>
      </c>
      <c r="F67" s="80" t="str">
        <f>IF(INVENTARIO!AA69="","",INVENTARIO!AA69)</f>
        <v>No aplica</v>
      </c>
      <c r="G67" s="80" t="str">
        <f>IF(INVENTARIO!M69="","",INVENTARIO!M69)</f>
        <v>Español</v>
      </c>
      <c r="H67" s="236" t="str">
        <f>INVENTARIO!AC69</f>
        <v>23/01/2015</v>
      </c>
      <c r="I67" s="235" t="str">
        <f>IF(INVENTARIO!AC69="","",CONCATENATE(TEXT(H67,"dd-mm-yyyy")," - ",INVENTARIO!AD69))</f>
        <v>23-01-2015 - A la Fecha</v>
      </c>
      <c r="J67" s="80" t="str">
        <f>IF(INVENTARIO!AB69="","",INVENTARIO!AB69)</f>
        <v>Mensual</v>
      </c>
      <c r="K67" s="80" t="str">
        <f>IF(INVENTARIO!P69="","",INVENTARIO!P69)</f>
        <v>Grupo de Talento Humano</v>
      </c>
      <c r="L67" s="80" t="str">
        <f>IF(INVENTARIO!R69="","",INVENTARIO!R69)</f>
        <v>Grupo de Talento Humano</v>
      </c>
      <c r="M67" s="80" t="str">
        <f>IF(INVENTARIO!N69="","",INVENTARIO!N69)</f>
        <v>No aplica</v>
      </c>
      <c r="N67" s="84" t="str">
        <f>IF(INVENTARIO!AH69="","",INVENTARIO!AH69)</f>
        <v xml:space="preserve">Pública </v>
      </c>
      <c r="O67" s="85" t="str">
        <f>IF(INVENTARIO!AI69="","",INVENTARIO!AI69)</f>
        <v>No aplica</v>
      </c>
      <c r="P67" s="80" t="str">
        <f>IF(INVENTARIO!AJ69="","",INVENTARIO!AJ69)</f>
        <v>No aplica</v>
      </c>
      <c r="Q67" s="80" t="str">
        <f>IF(INVENTARIO!AK69="","",INVENTARIO!AK69)</f>
        <v>No aplica</v>
      </c>
      <c r="R67" s="80" t="str">
        <f>IF(INVENTARIO!AL69="","",INVENTARIO!AL69)</f>
        <v>No aplica</v>
      </c>
      <c r="S67" s="80" t="str">
        <f>IF(INVENTARIO!AM69="","",INVENTARIO!AM69)</f>
        <v>No aplica</v>
      </c>
      <c r="T67" s="84" t="str">
        <f>IF(INVENTARIO!AN69="","",INVENTARIO!AN69)</f>
        <v>No aplica</v>
      </c>
      <c r="U67" s="89" t="str">
        <f>IF(INVENTARIO!I69="","",IF(INVENTARIO!I69="#N/A","NO","SI"))</f>
        <v>SI</v>
      </c>
      <c r="V67" s="89" t="str">
        <f>INVENTARIO!I69</f>
        <v>73002-2.4</v>
      </c>
      <c r="W67" s="89" t="str">
        <f t="shared" si="0"/>
        <v>7300</v>
      </c>
      <c r="X67" s="89" t="str">
        <f t="shared" si="1"/>
        <v>-2.4</v>
      </c>
      <c r="Y67" s="89" t="str">
        <f>IF(V67="","",VLOOKUP(V67,TRD!$F$5:$G$677,2,FALSE))</f>
        <v>AG -3--AC -8</v>
      </c>
      <c r="Z67" s="89" t="str">
        <f>IF(V67="","",VLOOKUP(V67,TRD!$F$5:$T$677,5,FALSE))</f>
        <v xml:space="preserve">CT- - MT- </v>
      </c>
      <c r="AA67" s="89" t="e">
        <f>IF(V67="","",VLOOKUP(V67,TRD_ORI!$E:$S,10,FALSE))</f>
        <v>#N/A</v>
      </c>
      <c r="AB67" s="89" t="str">
        <f>IF(V67="","",VLOOKUP(V67,TRD!F65:T737,15,FALSE))</f>
        <v>PDF</v>
      </c>
    </row>
    <row r="68" spans="1:28" ht="28.8">
      <c r="A68">
        <f t="shared" si="2"/>
        <v>62</v>
      </c>
      <c r="B68" s="139" t="str">
        <f>IF(INVENTARIO!H70="","",INVENTARIO!H70)</f>
        <v>DERECHOS DE PETICIÓN</v>
      </c>
      <c r="C68" s="80" t="str">
        <f>IF(INVENTARIO!K70="","",INVENTARIO!K70)</f>
        <v>Solicitudes y peticiones que realiza cualquier persona</v>
      </c>
      <c r="D68" s="80" t="str">
        <f>IF(INVENTARIO!J70="","",INVENTARIO!J70)</f>
        <v>Físico-Digital</v>
      </c>
      <c r="E68" s="80" t="str">
        <f>IF(INVENTARIO!L70="","",INVENTARIO!L70)</f>
        <v>PDF</v>
      </c>
      <c r="F68" s="80" t="str">
        <f>IF(INVENTARIO!AA70="","",INVENTARIO!AA70)</f>
        <v>No aplica</v>
      </c>
      <c r="G68" s="80" t="str">
        <f>IF(INVENTARIO!M70="","",INVENTARIO!M70)</f>
        <v>Español</v>
      </c>
      <c r="H68" s="236" t="str">
        <f>INVENTARIO!AC70</f>
        <v>se desconoce</v>
      </c>
      <c r="I68" s="235" t="str">
        <f>IF(INVENTARIO!AC70="","",CONCATENATE(TEXT(H68,"dd-mm-yyyy")," - ",INVENTARIO!AD70))</f>
        <v>se desconoce - A la Fecha</v>
      </c>
      <c r="J68" s="80" t="str">
        <f>IF(INVENTARIO!AB70="","",INVENTARIO!AB70)</f>
        <v>Por demanda</v>
      </c>
      <c r="K68" s="80" t="str">
        <f>IF(INVENTARIO!P70="","",INVENTARIO!P70)</f>
        <v>Grupo de Talento Humano</v>
      </c>
      <c r="L68" s="80" t="str">
        <f>IF(INVENTARIO!R70="","",INVENTARIO!R70)</f>
        <v>Grupo de Talento Humano</v>
      </c>
      <c r="M68" s="80" t="str">
        <f>IF(INVENTARIO!N70="","",INVENTARIO!N70)</f>
        <v>No aplica</v>
      </c>
      <c r="N68" s="84" t="str">
        <f>IF(INVENTARIO!AH70="","",INVENTARIO!AH70)</f>
        <v xml:space="preserve">Pública </v>
      </c>
      <c r="O68" s="85" t="str">
        <f>IF(INVENTARIO!AI70="","",INVENTARIO!AI70)</f>
        <v>No aplica</v>
      </c>
      <c r="P68" s="80" t="str">
        <f>IF(INVENTARIO!AJ70="","",INVENTARIO!AJ70)</f>
        <v>No aplica</v>
      </c>
      <c r="Q68" s="80" t="str">
        <f>IF(INVENTARIO!AK70="","",INVENTARIO!AK70)</f>
        <v>No aplica</v>
      </c>
      <c r="R68" s="80" t="str">
        <f>IF(INVENTARIO!AL70="","",INVENTARIO!AL70)</f>
        <v>No aplica</v>
      </c>
      <c r="S68" s="80" t="str">
        <f>IF(INVENTARIO!AM70="","",INVENTARIO!AM70)</f>
        <v>No aplica</v>
      </c>
      <c r="T68" s="84" t="str">
        <f>IF(INVENTARIO!AN70="","",INVENTARIO!AN70)</f>
        <v>No aplica</v>
      </c>
      <c r="U68" s="89" t="str">
        <f>IF(INVENTARIO!I70="","",IF(INVENTARIO!I70="#N/A","NO","SI"))</f>
        <v>SI</v>
      </c>
      <c r="V68" s="89" t="str">
        <f>INVENTARIO!I70</f>
        <v>73002-17</v>
      </c>
      <c r="W68" s="89" t="str">
        <f t="shared" si="0"/>
        <v>7300</v>
      </c>
      <c r="X68" s="89" t="str">
        <f t="shared" si="1"/>
        <v>2-17</v>
      </c>
      <c r="Y68" s="89" t="str">
        <f>IF(V68="","",VLOOKUP(V68,TRD!$F$5:$G$677,2,FALSE))</f>
        <v>AG -3--AC -8</v>
      </c>
      <c r="Z68" s="89" t="str">
        <f>IF(V68="","",VLOOKUP(V68,TRD!$F$5:$T$677,5,FALSE))</f>
        <v>- - MT- S</v>
      </c>
      <c r="AA68" s="89" t="e">
        <f>IF(V68="","",VLOOKUP(V68,TRD_ORI!$E:$S,10,FALSE))</f>
        <v>#N/A</v>
      </c>
      <c r="AB68" s="89" t="str">
        <f>IF(V68="","",VLOOKUP(V68,TRD!F66:T738,15,FALSE))</f>
        <v>PDF</v>
      </c>
    </row>
    <row r="69" spans="1:28" ht="172.8">
      <c r="A69">
        <f t="shared" si="2"/>
        <v>63</v>
      </c>
      <c r="B69" s="139" t="str">
        <f>IF(INVENTARIO!H71="","",INVENTARIO!H71)</f>
        <v>HISTORIAS LABORALES</v>
      </c>
      <c r="C69" s="80" t="str">
        <f>IF(INVENTARIO!K71="","",INVENTARIO!K71)</f>
        <v>Expediente del personal activo y retirado del MVCT</v>
      </c>
      <c r="D69" s="80" t="str">
        <f>IF(INVENTARIO!J71="","",INVENTARIO!J71)</f>
        <v>Físico-Digital</v>
      </c>
      <c r="E69" s="80" t="str">
        <f>IF(INVENTARIO!L71="","",INVENTARIO!L71)</f>
        <v>No Aplica</v>
      </c>
      <c r="F69" s="80" t="str">
        <f>IF(INVENTARIO!AA71="","",INVENTARIO!AA71)</f>
        <v>No aplica</v>
      </c>
      <c r="G69" s="80" t="str">
        <f>IF(INVENTARIO!M71="","",INVENTARIO!M71)</f>
        <v>Español</v>
      </c>
      <c r="H69" s="236">
        <f>INVENTARIO!AC71</f>
        <v>40919</v>
      </c>
      <c r="I69" s="235" t="str">
        <f>IF(INVENTARIO!AC71="","",CONCATENATE(TEXT(H69,"dd-mm-yyyy")," - ",INVENTARIO!AD71))</f>
        <v>11-01-2012 - A la Fecha</v>
      </c>
      <c r="J69" s="80" t="str">
        <f>IF(INVENTARIO!AB71="","",INVENTARIO!AB71)</f>
        <v>Por demanda</v>
      </c>
      <c r="K69" s="80" t="str">
        <f>IF(INVENTARIO!P71="","",INVENTARIO!P71)</f>
        <v>Grupo de Talento Humano</v>
      </c>
      <c r="L69" s="80" t="str">
        <f>IF(INVENTARIO!R71="","",INVENTARIO!R71)</f>
        <v>Grupo de Talento Humano</v>
      </c>
      <c r="M69" s="80" t="str">
        <f>IF(INVENTARIO!N71="","",INVENTARIO!N71)</f>
        <v>No aplica</v>
      </c>
      <c r="N69" s="84" t="str">
        <f>IF(INVENTARIO!AH71="","",INVENTARIO!AH71)</f>
        <v>Reservada</v>
      </c>
      <c r="O69" s="85" t="str">
        <f>IF(INVENTARIO!AI71="","",INVENTARIO!AI71)</f>
        <v>Información exceptuada por daño a derechos a personas naturales vulnerables</v>
      </c>
      <c r="P69" s="80" t="str">
        <f>IF(INVENTARIO!AJ71="","",INVENTARIO!AJ71)</f>
        <v>Art.18 de la Ley 1712, No 3 art 24 de la ley 1755 de 2015, Art 34 de la ley 23 de 1981</v>
      </c>
      <c r="Q69" s="80" t="str">
        <f>IF(INVENTARIO!AK71="","",INVENTARIO!AK71)</f>
        <v>Artículo 15 Constitución Política; Ley 1712 de 2014, Ley 1581 de 2012,artículo 3 literal h), artículo 4 literal g) Ley 1266 de 2008.No 3 art 24 de la ley 1755 de 2015, Art 34 de la ley 23 de 1981</v>
      </c>
      <c r="R69" s="80" t="str">
        <f>IF(INVENTARIO!AL71="","",INVENTARIO!AL71)</f>
        <v>TOTAL</v>
      </c>
      <c r="S69" s="80" t="str">
        <f>IF(INVENTARIO!AM71="","",INVENTARIO!AM71)</f>
        <v>Permanente</v>
      </c>
      <c r="T69" s="84" t="str">
        <f>IF(INVENTARIO!AN71="","",INVENTARIO!AN71)</f>
        <v>No aplica</v>
      </c>
      <c r="U69" s="89" t="str">
        <f>IF(INVENTARIO!I71="","",IF(INVENTARIO!I71="#N/A","NO","SI"))</f>
        <v>SI</v>
      </c>
      <c r="V69" s="89" t="str">
        <f>INVENTARIO!I71</f>
        <v>73002-23</v>
      </c>
      <c r="W69" s="89" t="str">
        <f t="shared" si="0"/>
        <v>7300</v>
      </c>
      <c r="X69" s="89" t="str">
        <f t="shared" si="1"/>
        <v>2-23</v>
      </c>
      <c r="Y69" s="89" t="str">
        <f>IF(V69="","",VLOOKUP(V69,TRD!$F$5:$G$677,2,FALSE))</f>
        <v>AG -4--AC -80</v>
      </c>
      <c r="Z69" s="89" t="str">
        <f>IF(V69="","",VLOOKUP(V69,TRD!$F$5:$T$677,5,FALSE))</f>
        <v>- - MT- S</v>
      </c>
      <c r="AA69" s="89" t="e">
        <f>IF(V69="","",VLOOKUP(V69,TRD_ORI!$E:$S,10,FALSE))</f>
        <v>#N/A</v>
      </c>
      <c r="AB69" s="89" t="str">
        <f>IF(V69="","",VLOOKUP(V69,TRD!F67:T739,15,FALSE))</f>
        <v>PDF</v>
      </c>
    </row>
    <row r="70" spans="1:28" ht="43.2">
      <c r="A70">
        <f t="shared" si="2"/>
        <v>64</v>
      </c>
      <c r="B70" s="139" t="str">
        <f>IF(INVENTARIO!H72="","",INVENTARIO!H72)</f>
        <v>INFORMES DE GESTIÓN</v>
      </c>
      <c r="C70" s="80" t="str">
        <f>IF(INVENTARIO!K72="","",INVENTARIO!K72)</f>
        <v>Documento que muestra la gestión del proceso de talento humano en el MVCT</v>
      </c>
      <c r="D70" s="80" t="str">
        <f>IF(INVENTARIO!J72="","",INVENTARIO!J72)</f>
        <v>Físico-Digital</v>
      </c>
      <c r="E70" s="80" t="str">
        <f>IF(INVENTARIO!L72="","",INVENTARIO!L72)</f>
        <v>PDF</v>
      </c>
      <c r="F70" s="80" t="str">
        <f>IF(INVENTARIO!AA72="","",INVENTARIO!AA72)</f>
        <v>No aplica</v>
      </c>
      <c r="G70" s="80" t="str">
        <f>IF(INVENTARIO!M72="","",INVENTARIO!M72)</f>
        <v>Español</v>
      </c>
      <c r="H70" s="236">
        <f>INVENTARIO!AC72</f>
        <v>40919</v>
      </c>
      <c r="I70" s="235" t="str">
        <f>IF(INVENTARIO!AC72="","",CONCATENATE(TEXT(H70,"dd-mm-yyyy")," - ",INVENTARIO!AD72))</f>
        <v>11-01-2012 - 44895</v>
      </c>
      <c r="J70" s="80" t="str">
        <f>IF(INVENTARIO!AB72="","",INVENTARIO!AB72)</f>
        <v xml:space="preserve">Anual </v>
      </c>
      <c r="K70" s="80" t="str">
        <f>IF(INVENTARIO!P72="","",INVENTARIO!P72)</f>
        <v>Grupo de Talento Humano</v>
      </c>
      <c r="L70" s="80" t="str">
        <f>IF(INVENTARIO!R72="","",INVENTARIO!R72)</f>
        <v>Grupo de Talento Humano</v>
      </c>
      <c r="M70" s="80" t="str">
        <f>IF(INVENTARIO!N72="","",INVENTARIO!N72)</f>
        <v>No aplica</v>
      </c>
      <c r="N70" s="84" t="str">
        <f>IF(INVENTARIO!AH72="","",INVENTARIO!AH72)</f>
        <v xml:space="preserve">Pública </v>
      </c>
      <c r="O70" s="85" t="str">
        <f>IF(INVENTARIO!AI72="","",INVENTARIO!AI72)</f>
        <v>No aplica</v>
      </c>
      <c r="P70" s="80" t="str">
        <f>IF(INVENTARIO!AJ72="","",INVENTARIO!AJ72)</f>
        <v>No aplica</v>
      </c>
      <c r="Q70" s="80" t="str">
        <f>IF(INVENTARIO!AK72="","",INVENTARIO!AK72)</f>
        <v>No aplica</v>
      </c>
      <c r="R70" s="80" t="str">
        <f>IF(INVENTARIO!AL72="","",INVENTARIO!AL72)</f>
        <v>No aplica</v>
      </c>
      <c r="S70" s="80" t="str">
        <f>IF(INVENTARIO!AM72="","",INVENTARIO!AM72)</f>
        <v>No aplica</v>
      </c>
      <c r="T70" s="84" t="str">
        <f>IF(INVENTARIO!AN72="","",INVENTARIO!AN72)</f>
        <v>No aplica</v>
      </c>
      <c r="U70" s="89" t="str">
        <f>IF(INVENTARIO!I72="","",IF(INVENTARIO!I72="#N/A","NO","SI"))</f>
        <v>SI</v>
      </c>
      <c r="V70" s="89" t="str">
        <f>INVENTARIO!I72</f>
        <v>73002-24.12</v>
      </c>
      <c r="W70" s="89" t="str">
        <f t="shared" si="0"/>
        <v>7300</v>
      </c>
      <c r="X70" s="89" t="str">
        <f t="shared" si="1"/>
        <v>4.12</v>
      </c>
      <c r="Y70" s="89" t="str">
        <f>IF(V70="","",VLOOKUP(V70,TRD!$F$5:$G$677,2,FALSE))</f>
        <v>AG -3--AC -8</v>
      </c>
      <c r="Z70" s="89" t="str">
        <f>IF(V70="","",VLOOKUP(V70,TRD!$F$5:$T$677,5,FALSE))</f>
        <v xml:space="preserve">- E- - </v>
      </c>
      <c r="AA70" s="89" t="e">
        <f>IF(V70="","",VLOOKUP(V70,TRD_ORI!$E:$S,10,FALSE))</f>
        <v>#N/A</v>
      </c>
      <c r="AB70" s="89" t="str">
        <f>IF(V70="","",VLOOKUP(V70,TRD!F68:T740,15,FALSE))</f>
        <v>PDF</v>
      </c>
    </row>
    <row r="71" spans="1:28" ht="43.2">
      <c r="A71">
        <f t="shared" si="2"/>
        <v>65</v>
      </c>
      <c r="B71" s="139" t="str">
        <f>IF(INVENTARIO!H73="","",INVENTARIO!H73)</f>
        <v>Consecutivos Actas</v>
      </c>
      <c r="C71" s="80" t="str">
        <f>IF(INVENTARIO!K73="","",INVENTARIO!K73)</f>
        <v>Archivo en excel que muestra los registros de los nombramientos del personal en el MVCT</v>
      </c>
      <c r="D71" s="80" t="str">
        <f>IF(INVENTARIO!J73="","",INVENTARIO!J73)</f>
        <v>Digital</v>
      </c>
      <c r="E71" s="80" t="str">
        <f>IF(INVENTARIO!L73="","",INVENTARIO!L73)</f>
        <v>Excel</v>
      </c>
      <c r="F71" s="80" t="str">
        <f>IF(INVENTARIO!AA73="","",INVENTARIO!AA73)</f>
        <v>No aplica</v>
      </c>
      <c r="G71" s="80" t="str">
        <f>IF(INVENTARIO!M73="","",INVENTARIO!M73)</f>
        <v>Español</v>
      </c>
      <c r="H71" s="236">
        <f>INVENTARIO!AC73</f>
        <v>40919</v>
      </c>
      <c r="I71" s="235" t="str">
        <f>IF(INVENTARIO!AC73="","",CONCATENATE(TEXT(H71,"dd-mm-yyyy")," - ",INVENTARIO!AD73))</f>
        <v>11-01-2012 - A la Fecha</v>
      </c>
      <c r="J71" s="80" t="str">
        <f>IF(INVENTARIO!AB73="","",INVENTARIO!AB73)</f>
        <v>Por demanda</v>
      </c>
      <c r="K71" s="80" t="str">
        <f>IF(INVENTARIO!P73="","",INVENTARIO!P73)</f>
        <v>Grupo de Talento Humano</v>
      </c>
      <c r="L71" s="80" t="str">
        <f>IF(INVENTARIO!R73="","",INVENTARIO!R73)</f>
        <v>Grupo de Talento Humano</v>
      </c>
      <c r="M71" s="80" t="str">
        <f>IF(INVENTARIO!N73="","",INVENTARIO!N73)</f>
        <v>No aplica</v>
      </c>
      <c r="N71" s="84" t="str">
        <f>IF(INVENTARIO!AH73="","",INVENTARIO!AH73)</f>
        <v xml:space="preserve">Pública </v>
      </c>
      <c r="O71" s="85" t="str">
        <f>IF(INVENTARIO!AI73="","",INVENTARIO!AI73)</f>
        <v>No aplica</v>
      </c>
      <c r="P71" s="80" t="str">
        <f>IF(INVENTARIO!AJ73="","",INVENTARIO!AJ73)</f>
        <v>No aplica</v>
      </c>
      <c r="Q71" s="80" t="str">
        <f>IF(INVENTARIO!AK73="","",INVENTARIO!AK73)</f>
        <v>No aplica</v>
      </c>
      <c r="R71" s="80" t="str">
        <f>IF(INVENTARIO!AL73="","",INVENTARIO!AL73)</f>
        <v>No aplica</v>
      </c>
      <c r="S71" s="80" t="str">
        <f>IF(INVENTARIO!AM73="","",INVENTARIO!AM73)</f>
        <v>No aplica</v>
      </c>
      <c r="T71" s="84" t="str">
        <f>IF(INVENTARIO!AN73="","",INVENTARIO!AN73)</f>
        <v>No aplica</v>
      </c>
      <c r="U71" s="89" t="e">
        <f>IF(INVENTARIO!I73="","",IF(INVENTARIO!I73="#N/A","NO","SI"))</f>
        <v>#N/A</v>
      </c>
      <c r="V71" s="89" t="e">
        <f>INVENTARIO!I73</f>
        <v>#N/A</v>
      </c>
      <c r="W71" s="89" t="e">
        <f t="shared" si="0"/>
        <v>#N/A</v>
      </c>
      <c r="X71" s="89" t="e">
        <f t="shared" si="1"/>
        <v>#N/A</v>
      </c>
      <c r="Y71" s="89" t="e">
        <f>IF(V71="","",VLOOKUP(V71,TRD!$F$5:$G$677,2,FALSE))</f>
        <v>#N/A</v>
      </c>
      <c r="Z71" s="89" t="e">
        <f>IF(V71="","",VLOOKUP(V71,TRD!$F$5:$T$677,5,FALSE))</f>
        <v>#N/A</v>
      </c>
      <c r="AA71" s="89" t="e">
        <f>IF(V71="","",VLOOKUP(V71,TRD_ORI!$E:$S,10,FALSE))</f>
        <v>#N/A</v>
      </c>
      <c r="AB71" s="89" t="e">
        <f>IF(V71="","",VLOOKUP(V71,TRD!F69:T741,15,FALSE))</f>
        <v>#N/A</v>
      </c>
    </row>
    <row r="72" spans="1:28" ht="72">
      <c r="A72">
        <f t="shared" si="2"/>
        <v>66</v>
      </c>
      <c r="B72" s="139" t="str">
        <f>IF(INVENTARIO!H74="","",INVENTARIO!H74)</f>
        <v>MANUALES ESPECÍFICOS DE FUNCIONES, REQUISITOS Y COMPETENCIAS LABORALES DE LA PLANTA DE PERSONAL</v>
      </c>
      <c r="C72" s="80" t="str">
        <f>IF(INVENTARIO!K74="","",INVENTARIO!K74)</f>
        <v>Documento que indica cuales son las actividades y obligaciones de cada funcionario debe cumplir de acuerdo al cargo al que fue nombrado</v>
      </c>
      <c r="D72" s="80" t="str">
        <f>IF(INVENTARIO!J74="","",INVENTARIO!J74)</f>
        <v>Físico-Digital</v>
      </c>
      <c r="E72" s="80" t="str">
        <f>IF(INVENTARIO!L74="","",INVENTARIO!L74)</f>
        <v>PDF</v>
      </c>
      <c r="F72" s="80" t="str">
        <f>IF(INVENTARIO!AA74="","",INVENTARIO!AA74)</f>
        <v>https://minvivienda.gov.co/ministerio/gestion-institucional/talento-humano</v>
      </c>
      <c r="G72" s="80" t="str">
        <f>IF(INVENTARIO!M74="","",INVENTARIO!M74)</f>
        <v>Español</v>
      </c>
      <c r="H72" s="236">
        <f>INVENTARIO!AC74</f>
        <v>40919</v>
      </c>
      <c r="I72" s="235" t="str">
        <f>IF(INVENTARIO!AC74="","",CONCATENATE(TEXT(H72,"dd-mm-yyyy")," - ",INVENTARIO!AD74))</f>
        <v>11-01-2012 - 44816</v>
      </c>
      <c r="J72" s="80" t="str">
        <f>IF(INVENTARIO!AB74="","",INVENTARIO!AB74)</f>
        <v>Por demanda</v>
      </c>
      <c r="K72" s="80" t="str">
        <f>IF(INVENTARIO!P74="","",INVENTARIO!P74)</f>
        <v>Grupo de Talento Humano</v>
      </c>
      <c r="L72" s="80" t="str">
        <f>IF(INVENTARIO!R74="","",INVENTARIO!R74)</f>
        <v>Grupo de Talento Humano</v>
      </c>
      <c r="M72" s="80" t="str">
        <f>IF(INVENTARIO!N74="","",INVENTARIO!N74)</f>
        <v>No aplica</v>
      </c>
      <c r="N72" s="84" t="str">
        <f>IF(INVENTARIO!AH74="","",INVENTARIO!AH74)</f>
        <v xml:space="preserve">Pública </v>
      </c>
      <c r="O72" s="85" t="str">
        <f>IF(INVENTARIO!AI74="","",INVENTARIO!AI74)</f>
        <v>No aplica</v>
      </c>
      <c r="P72" s="80" t="str">
        <f>IF(INVENTARIO!AJ74="","",INVENTARIO!AJ74)</f>
        <v>No aplica</v>
      </c>
      <c r="Q72" s="80" t="str">
        <f>IF(INVENTARIO!AK74="","",INVENTARIO!AK74)</f>
        <v>No aplica</v>
      </c>
      <c r="R72" s="80" t="str">
        <f>IF(INVENTARIO!AL74="","",INVENTARIO!AL74)</f>
        <v>No aplica</v>
      </c>
      <c r="S72" s="80" t="str">
        <f>IF(INVENTARIO!AM74="","",INVENTARIO!AM74)</f>
        <v>No aplica</v>
      </c>
      <c r="T72" s="84" t="str">
        <f>IF(INVENTARIO!AN74="","",INVENTARIO!AN74)</f>
        <v>No aplica</v>
      </c>
      <c r="U72" s="89" t="str">
        <f>IF(INVENTARIO!I74="","",IF(INVENTARIO!I74="#N/A","NO","SI"))</f>
        <v>SI</v>
      </c>
      <c r="V72" s="89" t="str">
        <f>INVENTARIO!I74</f>
        <v>73002-32.9</v>
      </c>
      <c r="W72" s="89" t="str">
        <f t="shared" ref="W72:W135" si="3">LEFT(V72,4)</f>
        <v>7300</v>
      </c>
      <c r="X72" s="89" t="str">
        <f t="shared" ref="X72:X135" si="4">RIGHT(V72,4)</f>
        <v>32.9</v>
      </c>
      <c r="Y72" s="89" t="str">
        <f>IF(V72="","",VLOOKUP(V72,TRD!$F$5:$G$677,2,FALSE))</f>
        <v>AG -3--AC -8</v>
      </c>
      <c r="Z72" s="89" t="str">
        <f>IF(V72="","",VLOOKUP(V72,TRD!$F$5:$T$677,5,FALSE))</f>
        <v xml:space="preserve">CT- - MT- </v>
      </c>
      <c r="AA72" s="89" t="e">
        <f>IF(V72="","",VLOOKUP(V72,TRD_ORI!$E:$S,10,FALSE))</f>
        <v>#N/A</v>
      </c>
      <c r="AB72" s="89" t="str">
        <f>IF(V72="","",VLOOKUP(V72,TRD!F70:T742,15,FALSE))</f>
        <v>PDF</v>
      </c>
    </row>
    <row r="73" spans="1:28" ht="86.4">
      <c r="A73">
        <f t="shared" ref="A73:A136" si="5">A72+1</f>
        <v>67</v>
      </c>
      <c r="B73" s="139" t="str">
        <f>IF(INVENTARIO!H75="","",INVENTARIO!H75)</f>
        <v>Información del Sistema de Información KACTUS-Nómina MVCT</v>
      </c>
      <c r="C73" s="80" t="str">
        <f>IF(INVENTARIO!K75="","",INVENTARIO!K75)</f>
        <v>Información de la nómina de los funcionarios adscritos al MVCT y sus correspondientes novedades</v>
      </c>
      <c r="D73" s="80" t="str">
        <f>IF(INVENTARIO!J75="","",INVENTARIO!J75)</f>
        <v>Digital</v>
      </c>
      <c r="E73" s="80" t="str">
        <f>IF(INVENTARIO!L75="","",INVENTARIO!L75)</f>
        <v xml:space="preserve">Sistema de Información del Ministerio   </v>
      </c>
      <c r="F73" s="80" t="str">
        <f>IF(INVENTARIO!AA75="","",INVENTARIO!AA75)</f>
        <v>No aplica</v>
      </c>
      <c r="G73" s="80" t="str">
        <f>IF(INVENTARIO!M75="","",INVENTARIO!M75)</f>
        <v>Español</v>
      </c>
      <c r="H73" s="236">
        <f>INVENTARIO!AC75</f>
        <v>40920</v>
      </c>
      <c r="I73" s="235" t="str">
        <f>IF(INVENTARIO!AC75="","",CONCATENATE(TEXT(H73,"dd-mm-yyyy")," - ",INVENTARIO!AD75))</f>
        <v>12-01-2012 - A la Fecha</v>
      </c>
      <c r="J73" s="80" t="str">
        <f>IF(INVENTARIO!AB75="","",INVENTARIO!AB75)</f>
        <v>Por demanda</v>
      </c>
      <c r="K73" s="80" t="str">
        <f>IF(INVENTARIO!P75="","",INVENTARIO!P75)</f>
        <v>Grupo de Talento Humano</v>
      </c>
      <c r="L73" s="80" t="str">
        <f>IF(INVENTARIO!R75="","",INVENTARIO!R75)</f>
        <v>Grupo de Talento Humano</v>
      </c>
      <c r="M73" s="80" t="str">
        <f>IF(INVENTARIO!N75="","",INVENTARIO!N75)</f>
        <v>No aplica</v>
      </c>
      <c r="N73" s="84" t="str">
        <f>IF(INVENTARIO!AH75="","",INVENTARIO!AH75)</f>
        <v>Clasificada</v>
      </c>
      <c r="O73" s="85" t="str">
        <f>IF(INVENTARIO!AI75="","",INVENTARIO!AI75)</f>
        <v>Acceso a datos semi-privados y privados sensibles</v>
      </c>
      <c r="P73" s="80" t="str">
        <f>IF(INVENTARIO!AJ75="","",INVENTARIO!AJ75)</f>
        <v>Art. 25 Dec.103 de 2015</v>
      </c>
      <c r="Q73" s="80" t="str">
        <f>IF(INVENTARIO!AK75="","",INVENTARIO!AK75)</f>
        <v>Dec.103 de 2015 y artículo 3 literal h) Ley 1266 de 2008, Ley 1581 de 2012, Decreto 1377 de 2013.</v>
      </c>
      <c r="R73" s="80" t="str">
        <f>IF(INVENTARIO!AL75="","",INVENTARIO!AL75)</f>
        <v>TOTAL</v>
      </c>
      <c r="S73" s="80" t="str">
        <f>IF(INVENTARIO!AM75="","",INVENTARIO!AM75)</f>
        <v>Permanente</v>
      </c>
      <c r="T73" s="84" t="str">
        <f>IF(INVENTARIO!AN75="","",INVENTARIO!AN75)</f>
        <v>No Aplica</v>
      </c>
      <c r="U73" s="89" t="e">
        <f>IF(INVENTARIO!I75="","",IF(INVENTARIO!I75="#N/A","NO","SI"))</f>
        <v>#N/A</v>
      </c>
      <c r="V73" s="89" t="e">
        <f>INVENTARIO!I75</f>
        <v>#N/A</v>
      </c>
      <c r="W73" s="89" t="e">
        <f t="shared" si="3"/>
        <v>#N/A</v>
      </c>
      <c r="X73" s="89" t="e">
        <f t="shared" si="4"/>
        <v>#N/A</v>
      </c>
      <c r="Y73" s="89" t="e">
        <f>IF(V73="","",VLOOKUP(V73,TRD!$F$5:$G$677,2,FALSE))</f>
        <v>#N/A</v>
      </c>
      <c r="Z73" s="89" t="e">
        <f>IF(V73="","",VLOOKUP(V73,TRD!$F$5:$T$677,5,FALSE))</f>
        <v>#N/A</v>
      </c>
      <c r="AA73" s="89" t="e">
        <f>IF(V73="","",VLOOKUP(V73,TRD_ORI!$E:$S,10,FALSE))</f>
        <v>#N/A</v>
      </c>
      <c r="AB73" s="89" t="e">
        <f>IF(V73="","",VLOOKUP(V73,TRD!F71:T743,15,FALSE))</f>
        <v>#N/A</v>
      </c>
    </row>
    <row r="74" spans="1:28" ht="158.4">
      <c r="A74">
        <f t="shared" si="5"/>
        <v>68</v>
      </c>
      <c r="B74" s="139" t="str">
        <f>IF(INVENTARIO!H76="","",INVENTARIO!H76)</f>
        <v xml:space="preserve">PLANES ESTRATÉGICOS DE TALENTO HUMANO </v>
      </c>
      <c r="C74" s="80" t="str">
        <f>IF(INVENTARIO!K76="","",INVENTARIO!K76)</f>
        <v>Este plan estratégico contiene entre otros documentos los siguientes: planes anuales de empleos vacantes ,  planes de bienestar social e incentivos , planes de previsión de recursos humanos , planes de trabajo anual  del sistema de gestión de seguridad y salud en el trabajo, planes institucionales de capacitación - PIC</v>
      </c>
      <c r="D74" s="80" t="str">
        <f>IF(INVENTARIO!J76="","",INVENTARIO!J76)</f>
        <v>Físico-Digital</v>
      </c>
      <c r="E74" s="80" t="str">
        <f>IF(INVENTARIO!L76="","",INVENTARIO!L76)</f>
        <v>PDF</v>
      </c>
      <c r="F74" s="80" t="str">
        <f>IF(INVENTARIO!AA76="","",INVENTARIO!AA76)</f>
        <v>No aplica</v>
      </c>
      <c r="G74" s="80" t="str">
        <f>IF(INVENTARIO!M76="","",INVENTARIO!M76)</f>
        <v>Español</v>
      </c>
      <c r="H74" s="236">
        <f>INVENTARIO!AC76</f>
        <v>40920</v>
      </c>
      <c r="I74" s="235" t="str">
        <f>IF(INVENTARIO!AC76="","",CONCATENATE(TEXT(H74,"dd-mm-yyyy")," - ",INVENTARIO!AD76))</f>
        <v>12-01-2012 - A la Fecha</v>
      </c>
      <c r="J74" s="80" t="str">
        <f>IF(INVENTARIO!AB76="","",INVENTARIO!AB76)</f>
        <v xml:space="preserve">Anual </v>
      </c>
      <c r="K74" s="80" t="str">
        <f>IF(INVENTARIO!P76="","",INVENTARIO!P76)</f>
        <v>Grupo de Talento Humano</v>
      </c>
      <c r="L74" s="80" t="str">
        <f>IF(INVENTARIO!R76="","",INVENTARIO!R76)</f>
        <v>Grupo de Talento Humano</v>
      </c>
      <c r="M74" s="80" t="str">
        <f>IF(INVENTARIO!N76="","",INVENTARIO!N76)</f>
        <v>No aplica</v>
      </c>
      <c r="N74" s="84" t="str">
        <f>IF(INVENTARIO!AH76="","",INVENTARIO!AH76)</f>
        <v xml:space="preserve">Pública </v>
      </c>
      <c r="O74" s="85" t="str">
        <f>IF(INVENTARIO!AI76="","",INVENTARIO!AI76)</f>
        <v>No aplica</v>
      </c>
      <c r="P74" s="80" t="str">
        <f>IF(INVENTARIO!AJ76="","",INVENTARIO!AJ76)</f>
        <v>No aplica</v>
      </c>
      <c r="Q74" s="80" t="str">
        <f>IF(INVENTARIO!AK76="","",INVENTARIO!AK76)</f>
        <v>No aplica</v>
      </c>
      <c r="R74" s="80" t="str">
        <f>IF(INVENTARIO!AL76="","",INVENTARIO!AL76)</f>
        <v>No aplica</v>
      </c>
      <c r="S74" s="80" t="str">
        <f>IF(INVENTARIO!AM76="","",INVENTARIO!AM76)</f>
        <v>No aplica</v>
      </c>
      <c r="T74" s="84" t="str">
        <f>IF(INVENTARIO!AN76="","",INVENTARIO!AN76)</f>
        <v>No aplica</v>
      </c>
      <c r="U74" s="89" t="str">
        <f>IF(INVENTARIO!I76="","",IF(INVENTARIO!I76="#N/A","NO","SI"))</f>
        <v>SI</v>
      </c>
      <c r="V74" s="89" t="str">
        <f>INVENTARIO!I76</f>
        <v>73002-34.21</v>
      </c>
      <c r="W74" s="89" t="str">
        <f t="shared" si="3"/>
        <v>7300</v>
      </c>
      <c r="X74" s="89" t="str">
        <f t="shared" si="4"/>
        <v>4.21</v>
      </c>
      <c r="Y74" s="89" t="str">
        <f>IF(V74="","",VLOOKUP(V74,TRD!$F$5:$G$677,2,FALSE))</f>
        <v>AG -3--AC -8</v>
      </c>
      <c r="Z74" s="89" t="str">
        <f>IF(V74="","",VLOOKUP(V74,TRD!$F$5:$T$677,5,FALSE))</f>
        <v xml:space="preserve">CT- - MT- </v>
      </c>
      <c r="AA74" s="89" t="e">
        <f>IF(V74="","",VLOOKUP(V74,TRD_ORI!$E:$S,10,FALSE))</f>
        <v>#N/A</v>
      </c>
      <c r="AB74" s="89" t="str">
        <f>IF(V74="","",VLOOKUP(V74,TRD!F72:T744,15,FALSE))</f>
        <v>PDF</v>
      </c>
    </row>
    <row r="75" spans="1:28" ht="144">
      <c r="A75">
        <f t="shared" si="5"/>
        <v>69</v>
      </c>
      <c r="B75" s="139" t="str">
        <f>IF(INVENTARIO!H77="","",INVENTARIO!H77)</f>
        <v>EJECUCIÓN PRESUPUESTAL</v>
      </c>
      <c r="C75" s="80" t="str">
        <f>IF(INVENTARIO!K77="","",INVENTARIO!K77)</f>
        <v>Archivo tipo Excel en el cual se relaciona la información  de la ejecución presupuestal del MVCT y FONVIVIENDA, tanto de la vigencia como del rezago presupuestal</v>
      </c>
      <c r="D75" s="80" t="str">
        <f>IF(INVENTARIO!J77="","",INVENTARIO!J77)</f>
        <v>Digital</v>
      </c>
      <c r="E75" s="80" t="str">
        <f>IF(INVENTARIO!L77="","",INVENTARIO!L77)</f>
        <v>Excel</v>
      </c>
      <c r="F75" s="80" t="str">
        <f>IF(INVENTARIO!AA77="","",INVENTARIO!AA77)</f>
        <v>https://www.minvivienda.gov.co/ministerio/finanzas-y-presupuesto/presupuesto-aprobado-en-ejercicio-e-informacion-historica</v>
      </c>
      <c r="G75" s="80" t="str">
        <f>IF(INVENTARIO!M77="","",INVENTARIO!M77)</f>
        <v>Español</v>
      </c>
      <c r="H75" s="236">
        <f>INVENTARIO!AC77</f>
        <v>40848</v>
      </c>
      <c r="I75" s="235" t="str">
        <f>IF(INVENTARIO!AC77="","",CONCATENATE(TEXT(H75,"dd-mm-yyyy")," - ",INVENTARIO!AD77))</f>
        <v>01-11-2011 - 44985</v>
      </c>
      <c r="J75" s="80" t="str">
        <f>IF(INVENTARIO!AB77="","",INVENTARIO!AB77)</f>
        <v>Mensual</v>
      </c>
      <c r="K75" s="80" t="str">
        <f>IF(INVENTARIO!P77="","",INVENTARIO!P77)</f>
        <v>Grupo de Presupuesto y Cuentas</v>
      </c>
      <c r="L75" s="80" t="str">
        <f>IF(INVENTARIO!R77="","",INVENTARIO!R77)</f>
        <v>Grupo de Presupuesto y Cuentas</v>
      </c>
      <c r="M75" s="80" t="str">
        <f>IF(INVENTARIO!N77="","",INVENTARIO!N77)</f>
        <v>No aplica</v>
      </c>
      <c r="N75" s="84" t="str">
        <f>IF(INVENTARIO!AH77="","",INVENTARIO!AH77)</f>
        <v xml:space="preserve">Pública </v>
      </c>
      <c r="O75" s="85" t="str">
        <f>IF(INVENTARIO!AI77="","",INVENTARIO!AI77)</f>
        <v>No aplica</v>
      </c>
      <c r="P75" s="80" t="str">
        <f>IF(INVENTARIO!AJ77="","",INVENTARIO!AJ77)</f>
        <v>No aplica</v>
      </c>
      <c r="Q75" s="80" t="str">
        <f>IF(INVENTARIO!AK77="","",INVENTARIO!AK77)</f>
        <v>No aplica</v>
      </c>
      <c r="R75" s="80" t="str">
        <f>IF(INVENTARIO!AL77="","",INVENTARIO!AL77)</f>
        <v>No aplica</v>
      </c>
      <c r="S75" s="80" t="str">
        <f>IF(INVENTARIO!AM77="","",INVENTARIO!AM77)</f>
        <v>No aplica</v>
      </c>
      <c r="T75" s="84" t="str">
        <f>IF(INVENTARIO!AN77="","",INVENTARIO!AN77)</f>
        <v>No aplica</v>
      </c>
      <c r="U75" s="89" t="e">
        <f>IF(INVENTARIO!I77="","",IF(INVENTARIO!I77="#N/A","NO","SI"))</f>
        <v>#N/A</v>
      </c>
      <c r="V75" s="89" t="e">
        <f>INVENTARIO!I77</f>
        <v>#N/A</v>
      </c>
      <c r="W75" s="89" t="e">
        <f t="shared" si="3"/>
        <v>#N/A</v>
      </c>
      <c r="X75" s="89" t="e">
        <f t="shared" si="4"/>
        <v>#N/A</v>
      </c>
      <c r="Y75" s="89" t="e">
        <f>IF(V75="","",VLOOKUP(V75,TRD!$F$5:$G$677,2,FALSE))</f>
        <v>#N/A</v>
      </c>
      <c r="Z75" s="89" t="e">
        <f>IF(V75="","",VLOOKUP(V75,TRD!$F$5:$T$677,5,FALSE))</f>
        <v>#N/A</v>
      </c>
      <c r="AA75" s="89" t="e">
        <f>IF(V75="","",VLOOKUP(V75,TRD_ORI!$E:$S,10,FALSE))</f>
        <v>#N/A</v>
      </c>
      <c r="AB75" s="89" t="e">
        <f>IF(V75="","",VLOOKUP(V75,TRD!F73:T745,15,FALSE))</f>
        <v>#N/A</v>
      </c>
    </row>
    <row r="76" spans="1:28" ht="100.8">
      <c r="A76">
        <f t="shared" si="5"/>
        <v>70</v>
      </c>
      <c r="B76" s="139" t="str">
        <f>IF(INVENTARIO!H78="","",INVENTARIO!H78)</f>
        <v xml:space="preserve">ESTADOS FINANCIEROS DE PROPÓSITO GENERAL </v>
      </c>
      <c r="C76" s="80" t="str">
        <f>IF(INVENTARIO!K78="","",INVENTARIO!K78)</f>
        <v>Son los informes contables que genera la entidad para dar a conocer la situación económica y financiera y los cambios que experimenta la misma, a una fecha o periodo determinado.</v>
      </c>
      <c r="D76" s="80" t="str">
        <f>IF(INVENTARIO!J78="","",INVENTARIO!J78)</f>
        <v>Digital</v>
      </c>
      <c r="E76" s="80" t="str">
        <f>IF(INVENTARIO!L78="","",INVENTARIO!L78)</f>
        <v>Excel, Word, PDF, PowerPoint</v>
      </c>
      <c r="F76" s="80" t="str">
        <f>IF(INVENTARIO!AA78="","",INVENTARIO!AA78)</f>
        <v>https://www.minvivienda.gov.co/ministerio/finanzas-y-presupuesto/informacion-financiera</v>
      </c>
      <c r="G76" s="80" t="str">
        <f>IF(INVENTARIO!M78="","",INVENTARIO!M78)</f>
        <v>Español</v>
      </c>
      <c r="H76" s="236">
        <f>INVENTARIO!AC78</f>
        <v>40908</v>
      </c>
      <c r="I76" s="235" t="str">
        <f>IF(INVENTARIO!AC78="","",CONCATENATE(TEXT(H76,"dd-mm-yyyy")," - ",INVENTARIO!AD78))</f>
        <v>31-12-2011 - A la fecha</v>
      </c>
      <c r="J76" s="80" t="str">
        <f>IF(INVENTARIO!AB78="","",INVENTARIO!AB78)</f>
        <v>Mensual</v>
      </c>
      <c r="K76" s="80" t="str">
        <f>IF(INVENTARIO!P78="","",INVENTARIO!P78)</f>
        <v>Grupo de Contabilidad</v>
      </c>
      <c r="L76" s="80" t="str">
        <f>IF(INVENTARIO!R78="","",INVENTARIO!R78)</f>
        <v>Grupo de Contabilidad</v>
      </c>
      <c r="M76" s="80" t="str">
        <f>IF(INVENTARIO!N78="","",INVENTARIO!N78)</f>
        <v>No aplica</v>
      </c>
      <c r="N76" s="84" t="str">
        <f>IF(INVENTARIO!AH78="","",INVENTARIO!AH78)</f>
        <v xml:space="preserve">Pública </v>
      </c>
      <c r="O76" s="85" t="str">
        <f>IF(INVENTARIO!AI78="","",INVENTARIO!AI78)</f>
        <v>No aplica</v>
      </c>
      <c r="P76" s="80" t="str">
        <f>IF(INVENTARIO!AJ78="","",INVENTARIO!AJ78)</f>
        <v>No aplica</v>
      </c>
      <c r="Q76" s="80" t="str">
        <f>IF(INVENTARIO!AK78="","",INVENTARIO!AK78)</f>
        <v>No aplica</v>
      </c>
      <c r="R76" s="80" t="str">
        <f>IF(INVENTARIO!AL78="","",INVENTARIO!AL78)</f>
        <v>No aplica</v>
      </c>
      <c r="S76" s="80" t="str">
        <f>IF(INVENTARIO!AM78="","",INVENTARIO!AM78)</f>
        <v>No aplica</v>
      </c>
      <c r="T76" s="84" t="str">
        <f>IF(INVENTARIO!AN78="","",INVENTARIO!AN78)</f>
        <v>No aplica</v>
      </c>
      <c r="U76" s="89" t="str">
        <f>IF(INVENTARIO!I78="","",IF(INVENTARIO!I78="#N/A","NO","SI"))</f>
        <v>SI</v>
      </c>
      <c r="V76" s="89" t="str">
        <f>INVENTARIO!I78</f>
        <v>73101-18.2</v>
      </c>
      <c r="W76" s="89" t="str">
        <f t="shared" si="3"/>
        <v>7310</v>
      </c>
      <c r="X76" s="89" t="str">
        <f t="shared" si="4"/>
        <v>18.2</v>
      </c>
      <c r="Y76" s="89" t="str">
        <f>IF(V76="","",VLOOKUP(V76,TRD!$F$5:$G$677,2,FALSE))</f>
        <v>AG -3--AC -8</v>
      </c>
      <c r="Z76" s="89" t="str">
        <f>IF(V76="","",VLOOKUP(V76,TRD!$F$5:$T$677,5,FALSE))</f>
        <v xml:space="preserve">CT- - MT- </v>
      </c>
      <c r="AA76" s="89" t="e">
        <f>IF(V76="","",VLOOKUP(V76,TRD_ORI!$E:$S,10,FALSE))</f>
        <v>#N/A</v>
      </c>
      <c r="AB76" s="89" t="str">
        <f>IF(V76="","",VLOOKUP(V76,TRD!F74:T746,15,FALSE))</f>
        <v>PDF</v>
      </c>
    </row>
    <row r="77" spans="1:28" ht="115.2">
      <c r="A77">
        <f t="shared" si="5"/>
        <v>71</v>
      </c>
      <c r="B77" s="139" t="str">
        <f>IF(INVENTARIO!H79="","",INVENTARIO!H79)</f>
        <v>INFORMES EXÓGENAS</v>
      </c>
      <c r="C77" s="80" t="str">
        <f>IF(INVENTARIO!K79="","",INVENTARIO!K79)</f>
        <v>Conjunto de datos de las personas naturales y jurídicas que la entidad debe presentar a la DIAN y a la Secretaria de Hacienda Distrital  periódicamente, sobre las operaciones financieras que han sido realizadas en la entidad.</v>
      </c>
      <c r="D77" s="80" t="str">
        <f>IF(INVENTARIO!J79="","",INVENTARIO!J79)</f>
        <v>Digital</v>
      </c>
      <c r="E77" s="80" t="str">
        <f>IF(INVENTARIO!L79="","",INVENTARIO!L79)</f>
        <v>Excel</v>
      </c>
      <c r="F77" s="80" t="str">
        <f>IF(INVENTARIO!AA79="","",INVENTARIO!AA79)</f>
        <v>No aplica</v>
      </c>
      <c r="G77" s="80" t="str">
        <f>IF(INVENTARIO!M79="","",INVENTARIO!M79)</f>
        <v>Español</v>
      </c>
      <c r="H77" s="236">
        <f>INVENTARIO!AC79</f>
        <v>40908</v>
      </c>
      <c r="I77" s="235" t="str">
        <f>IF(INVENTARIO!AC79="","",CONCATENATE(TEXT(H77,"dd-mm-yyyy")," - ",INVENTARIO!AD79))</f>
        <v>31-12-2011 - 44712</v>
      </c>
      <c r="J77" s="80" t="str">
        <f>IF(INVENTARIO!AB79="","",INVENTARIO!AB79)</f>
        <v>Anual</v>
      </c>
      <c r="K77" s="80" t="str">
        <f>IF(INVENTARIO!P79="","",INVENTARIO!P79)</f>
        <v>Grupo de Contabilidad</v>
      </c>
      <c r="L77" s="80" t="str">
        <f>IF(INVENTARIO!R79="","",INVENTARIO!R79)</f>
        <v>Grupo de Contabilidad</v>
      </c>
      <c r="M77" s="80" t="str">
        <f>IF(INVENTARIO!N79="","",INVENTARIO!N79)</f>
        <v>No aplica</v>
      </c>
      <c r="N77" s="84" t="str">
        <f>IF(INVENTARIO!AH79="","",INVENTARIO!AH79)</f>
        <v>Pública</v>
      </c>
      <c r="O77" s="85" t="str">
        <f>IF(INVENTARIO!AI79="","",INVENTARIO!AI79)</f>
        <v>No aplica</v>
      </c>
      <c r="P77" s="80" t="str">
        <f>IF(INVENTARIO!AJ79="","",INVENTARIO!AJ79)</f>
        <v>No aplica</v>
      </c>
      <c r="Q77" s="80" t="str">
        <f>IF(INVENTARIO!AK79="","",INVENTARIO!AK79)</f>
        <v>No aplica</v>
      </c>
      <c r="R77" s="80" t="str">
        <f>IF(INVENTARIO!AL79="","",INVENTARIO!AL79)</f>
        <v>No aplica</v>
      </c>
      <c r="S77" s="80" t="str">
        <f>IF(INVENTARIO!AM79="","",INVENTARIO!AM79)</f>
        <v>No aplica</v>
      </c>
      <c r="T77" s="84" t="str">
        <f>IF(INVENTARIO!AN79="","",INVENTARIO!AN79)</f>
        <v>No aplica</v>
      </c>
      <c r="U77" s="89" t="str">
        <f>IF(INVENTARIO!I79="","",IF(INVENTARIO!I79="#N/A","NO","SI"))</f>
        <v>SI</v>
      </c>
      <c r="V77" s="89" t="str">
        <f>INVENTARIO!I79</f>
        <v>73101-24.24</v>
      </c>
      <c r="W77" s="89" t="str">
        <f t="shared" si="3"/>
        <v>7310</v>
      </c>
      <c r="X77" s="89" t="str">
        <f t="shared" si="4"/>
        <v>4.24</v>
      </c>
      <c r="Y77" s="89" t="str">
        <f>IF(V77="","",VLOOKUP(V77,TRD!$F$5:$G$677,2,FALSE))</f>
        <v>AG -3--AC -8</v>
      </c>
      <c r="Z77" s="89" t="str">
        <f>IF(V77="","",VLOOKUP(V77,TRD!$F$5:$T$677,5,FALSE))</f>
        <v xml:space="preserve">- E- - </v>
      </c>
      <c r="AA77" s="89" t="e">
        <f>IF(V77="","",VLOOKUP(V77,TRD_ORI!$E:$S,10,FALSE))</f>
        <v>#N/A</v>
      </c>
      <c r="AB77" s="89" t="str">
        <f>IF(V77="","",VLOOKUP(V77,TRD!F75:T747,15,FALSE))</f>
        <v>XLM</v>
      </c>
    </row>
    <row r="78" spans="1:28" ht="72">
      <c r="A78">
        <f t="shared" si="5"/>
        <v>72</v>
      </c>
      <c r="B78" s="139" t="str">
        <f>IF(INVENTARIO!H80="","",INVENTARIO!H80)</f>
        <v>BOLETINES DIARIOS DE TESORERÍA</v>
      </c>
      <c r="C78" s="80" t="str">
        <f>IF(INVENTARIO!K80="","",INVENTARIO!K80)</f>
        <v>Archivo documental que soportan las operaciones presupuestales, contables y de tesorería que fueron realizadas por el MVCT y FONVIVIENDA</v>
      </c>
      <c r="D78" s="80" t="str">
        <f>IF(INVENTARIO!J80="","",INVENTARIO!J80)</f>
        <v>Físico-Digital</v>
      </c>
      <c r="E78" s="80" t="str">
        <f>IF(INVENTARIO!L80="","",INVENTARIO!L80)</f>
        <v>Excel, Word, PDF, PowerPoint</v>
      </c>
      <c r="F78" s="80" t="str">
        <f>IF(INVENTARIO!AA80="","",INVENTARIO!AA80)</f>
        <v>No aplica</v>
      </c>
      <c r="G78" s="80" t="str">
        <f>IF(INVENTARIO!M80="","",INVENTARIO!M80)</f>
        <v>Español</v>
      </c>
      <c r="H78" s="236">
        <f>INVENTARIO!AC80</f>
        <v>40908</v>
      </c>
      <c r="I78" s="235" t="str">
        <f>IF(INVENTARIO!AC80="","",CONCATENATE(TEXT(H78,"dd-mm-yyyy")," - ",INVENTARIO!AD80))</f>
        <v>31-12-2011 - A la fecha</v>
      </c>
      <c r="J78" s="80" t="str">
        <f>IF(INVENTARIO!AB80="","",INVENTARIO!AB80)</f>
        <v>Diario</v>
      </c>
      <c r="K78" s="80" t="str">
        <f>IF(INVENTARIO!P80="","",INVENTARIO!P80)</f>
        <v>Grupo de Tesorería</v>
      </c>
      <c r="L78" s="80" t="str">
        <f>IF(INVENTARIO!R80="","",INVENTARIO!R80)</f>
        <v>Grupo de Tesorería</v>
      </c>
      <c r="M78" s="80" t="str">
        <f>IF(INVENTARIO!N80="","",INVENTARIO!N80)</f>
        <v>No aplica</v>
      </c>
      <c r="N78" s="84" t="str">
        <f>IF(INVENTARIO!AH80="","",INVENTARIO!AH80)</f>
        <v>Pública</v>
      </c>
      <c r="O78" s="85" t="str">
        <f>IF(INVENTARIO!AI80="","",INVENTARIO!AI80)</f>
        <v>No aplica</v>
      </c>
      <c r="P78" s="80" t="str">
        <f>IF(INVENTARIO!AJ80="","",INVENTARIO!AJ80)</f>
        <v>No aplica</v>
      </c>
      <c r="Q78" s="80" t="str">
        <f>IF(INVENTARIO!AK80="","",INVENTARIO!AK80)</f>
        <v>No aplica</v>
      </c>
      <c r="R78" s="80" t="str">
        <f>IF(INVENTARIO!AL80="","",INVENTARIO!AL80)</f>
        <v>No aplica</v>
      </c>
      <c r="S78" s="80" t="str">
        <f>IF(INVENTARIO!AM80="","",INVENTARIO!AM80)</f>
        <v>No aplica</v>
      </c>
      <c r="T78" s="84" t="str">
        <f>IF(INVENTARIO!AN80="","",INVENTARIO!AN80)</f>
        <v>No aplica</v>
      </c>
      <c r="U78" s="89" t="str">
        <f>IF(INVENTARIO!I80="","",IF(INVENTARIO!I80="#N/A","NO","SI"))</f>
        <v>SI</v>
      </c>
      <c r="V78" s="89" t="str">
        <f>INVENTARIO!I80</f>
        <v>73103-5.2</v>
      </c>
      <c r="W78" s="89" t="str">
        <f t="shared" si="3"/>
        <v>7310</v>
      </c>
      <c r="X78" s="89" t="str">
        <f t="shared" si="4"/>
        <v>-5.2</v>
      </c>
      <c r="Y78" s="89" t="str">
        <f>IF(V78="","",VLOOKUP(V78,TRD!$F$5:$G$677,2,FALSE))</f>
        <v>AG -3--AC -8</v>
      </c>
      <c r="Z78" s="89" t="str">
        <f>IF(V78="","",VLOOKUP(V78,TRD!$F$5:$T$677,5,FALSE))</f>
        <v xml:space="preserve">- E- - </v>
      </c>
      <c r="AA78" s="89" t="e">
        <f>IF(V78="","",VLOOKUP(V78,TRD_ORI!$E:$S,10,FALSE))</f>
        <v>#N/A</v>
      </c>
      <c r="AB78" s="89" t="str">
        <f>IF(V78="","",VLOOKUP(V78,TRD!F76:T748,15,FALSE))</f>
        <v>PDF</v>
      </c>
    </row>
    <row r="79" spans="1:28" ht="72">
      <c r="A79">
        <f t="shared" si="5"/>
        <v>73</v>
      </c>
      <c r="B79" s="139" t="str">
        <f>IF(INVENTARIO!H81="","",INVENTARIO!H81)</f>
        <v>Libro Virtual Proceso de Pagos</v>
      </c>
      <c r="C79" s="80" t="str">
        <f>IF(INVENTARIO!K81="","",INVENTARIO!K81)</f>
        <v>Herramienta en la que registra el paso de las cuentas de cobro por cada de las etapas de la cadena presupuestal  del  proceso de pago de Gestión Financiera</v>
      </c>
      <c r="D79" s="80" t="str">
        <f>IF(INVENTARIO!J81="","",INVENTARIO!J81)</f>
        <v>Digital</v>
      </c>
      <c r="E79" s="80" t="str">
        <f>IF(INVENTARIO!L81="","",INVENTARIO!L81)</f>
        <v>Excel</v>
      </c>
      <c r="F79" s="80" t="str">
        <f>IF(INVENTARIO!AA81="","",INVENTARIO!AA81)</f>
        <v>No aplica</v>
      </c>
      <c r="G79" s="80" t="str">
        <f>IF(INVENTARIO!M81="","",INVENTARIO!M81)</f>
        <v>Español</v>
      </c>
      <c r="H79" s="236">
        <f>INVENTARIO!AC81</f>
        <v>43834</v>
      </c>
      <c r="I79" s="235" t="str">
        <f>IF(INVENTARIO!AC81="","",CONCATENATE(TEXT(H79,"dd-mm-yyyy")," - ",INVENTARIO!AD81))</f>
        <v>04-01-2020 - A la fecha</v>
      </c>
      <c r="J79" s="80" t="str">
        <f>IF(INVENTARIO!AB81="","",INVENTARIO!AB81)</f>
        <v>Diaria</v>
      </c>
      <c r="K79" s="80" t="str">
        <f>IF(INVENTARIO!P81="","",INVENTARIO!P81)</f>
        <v>Subdirección de Finanzas y Presupuesto</v>
      </c>
      <c r="L79" s="80" t="str">
        <f>IF(INVENTARIO!R81="","",INVENTARIO!R81)</f>
        <v>Subdirector de Finanzas y Presupuesto</v>
      </c>
      <c r="M79" s="80" t="str">
        <f>IF(INVENTARIO!N81="","",INVENTARIO!N81)</f>
        <v>No aplica</v>
      </c>
      <c r="N79" s="84" t="str">
        <f>IF(INVENTARIO!AH81="","",INVENTARIO!AH81)</f>
        <v xml:space="preserve">Pública </v>
      </c>
      <c r="O79" s="85" t="str">
        <f>IF(INVENTARIO!AI81="","",INVENTARIO!AI81)</f>
        <v>No aplica</v>
      </c>
      <c r="P79" s="80" t="str">
        <f>IF(INVENTARIO!AJ81="","",INVENTARIO!AJ81)</f>
        <v>No aplica</v>
      </c>
      <c r="Q79" s="80" t="str">
        <f>IF(INVENTARIO!AK81="","",INVENTARIO!AK81)</f>
        <v>No aplica</v>
      </c>
      <c r="R79" s="80" t="str">
        <f>IF(INVENTARIO!AL81="","",INVENTARIO!AL81)</f>
        <v>No aplica</v>
      </c>
      <c r="S79" s="80" t="str">
        <f>IF(INVENTARIO!AM81="","",INVENTARIO!AM81)</f>
        <v>No aplica</v>
      </c>
      <c r="T79" s="84" t="str">
        <f>IF(INVENTARIO!AN81="","",INVENTARIO!AN81)</f>
        <v>No aplica</v>
      </c>
      <c r="U79" s="89" t="e">
        <f>IF(INVENTARIO!I81="","",IF(INVENTARIO!I81="#N/A","NO","SI"))</f>
        <v>#N/A</v>
      </c>
      <c r="V79" s="89" t="e">
        <f>INVENTARIO!I81</f>
        <v>#N/A</v>
      </c>
      <c r="W79" s="89" t="e">
        <f t="shared" si="3"/>
        <v>#N/A</v>
      </c>
      <c r="X79" s="89" t="e">
        <f t="shared" si="4"/>
        <v>#N/A</v>
      </c>
      <c r="Y79" s="89" t="e">
        <f>IF(V79="","",VLOOKUP(V79,TRD!$F$5:$G$677,2,FALSE))</f>
        <v>#N/A</v>
      </c>
      <c r="Z79" s="89" t="e">
        <f>IF(V79="","",VLOOKUP(V79,TRD!$F$5:$T$677,5,FALSE))</f>
        <v>#N/A</v>
      </c>
      <c r="AA79" s="89" t="e">
        <f>IF(V79="","",VLOOKUP(V79,TRD_ORI!$E:$S,10,FALSE))</f>
        <v>#N/A</v>
      </c>
      <c r="AB79" s="89" t="e">
        <f>IF(V79="","",VLOOKUP(V79,TRD!F77:T749,15,FALSE))</f>
        <v>#N/A</v>
      </c>
    </row>
    <row r="80" spans="1:28" ht="43.2">
      <c r="A80">
        <f t="shared" si="5"/>
        <v>74</v>
      </c>
      <c r="B80" s="139" t="str">
        <f>IF(INVENTARIO!H82="","",INVENTARIO!H82)</f>
        <v>CERTIFICADOS DE DISPONIBILIDAD PRESUPUESTAL</v>
      </c>
      <c r="C80" s="80" t="str">
        <f>IF(INVENTARIO!K82="","",INVENTARIO!K82)</f>
        <v>Formato que contiene los datos necesarios para elaboración del CDP en el SIIF Nación</v>
      </c>
      <c r="D80" s="80" t="str">
        <f>IF(INVENTARIO!J82="","",INVENTARIO!J82)</f>
        <v>Digital</v>
      </c>
      <c r="E80" s="80" t="str">
        <f>IF(INVENTARIO!L82="","",INVENTARIO!L82)</f>
        <v>Excel, Word, PDF</v>
      </c>
      <c r="F80" s="80" t="str">
        <f>IF(INVENTARIO!AA82="","",INVENTARIO!AA82)</f>
        <v>No aplica</v>
      </c>
      <c r="G80" s="80" t="str">
        <f>IF(INVENTARIO!M82="","",INVENTARIO!M82)</f>
        <v>Español</v>
      </c>
      <c r="H80" s="236">
        <f>INVENTARIO!AC82</f>
        <v>43832</v>
      </c>
      <c r="I80" s="235" t="str">
        <f>IF(INVENTARIO!AC82="","",CONCATENATE(TEXT(H80,"dd-mm-yyyy")," - ",INVENTARIO!AD82))</f>
        <v>02-01-2020 - A la fecha</v>
      </c>
      <c r="J80" s="80" t="str">
        <f>IF(INVENTARIO!AB82="","",INVENTARIO!AB82)</f>
        <v>Por demanda</v>
      </c>
      <c r="K80" s="80" t="str">
        <f>IF(INVENTARIO!P82="","",INVENTARIO!P82)</f>
        <v>Grupo de Presupuesto y Cuentas</v>
      </c>
      <c r="L80" s="80" t="str">
        <f>IF(INVENTARIO!R82="","",INVENTARIO!R82)</f>
        <v>Grupo de Presupuesto y Cuentas</v>
      </c>
      <c r="M80" s="80" t="str">
        <f>IF(INVENTARIO!N82="","",INVENTARIO!N82)</f>
        <v>No aplica</v>
      </c>
      <c r="N80" s="84" t="str">
        <f>IF(INVENTARIO!AH82="","",INVENTARIO!AH82)</f>
        <v xml:space="preserve">Pública </v>
      </c>
      <c r="O80" s="85" t="str">
        <f>IF(INVENTARIO!AI82="","",INVENTARIO!AI82)</f>
        <v>No aplica</v>
      </c>
      <c r="P80" s="80" t="str">
        <f>IF(INVENTARIO!AJ82="","",INVENTARIO!AJ82)</f>
        <v>No aplica</v>
      </c>
      <c r="Q80" s="80" t="str">
        <f>IF(INVENTARIO!AK82="","",INVENTARIO!AK82)</f>
        <v>No aplica</v>
      </c>
      <c r="R80" s="80" t="str">
        <f>IF(INVENTARIO!AL82="","",INVENTARIO!AL82)</f>
        <v>No aplica</v>
      </c>
      <c r="S80" s="80" t="str">
        <f>IF(INVENTARIO!AM82="","",INVENTARIO!AM82)</f>
        <v>No aplica</v>
      </c>
      <c r="T80" s="84" t="str">
        <f>IF(INVENTARIO!AN82="","",INVENTARIO!AN82)</f>
        <v>No aplica</v>
      </c>
      <c r="U80" s="89" t="str">
        <f>IF(INVENTARIO!I82="","",IF(INVENTARIO!I82="#N/A","NO","SI"))</f>
        <v>SI</v>
      </c>
      <c r="V80" s="89" t="str">
        <f>INVENTARIO!I82</f>
        <v>73102-6</v>
      </c>
      <c r="W80" s="89" t="str">
        <f t="shared" si="3"/>
        <v>7310</v>
      </c>
      <c r="X80" s="89" t="str">
        <f t="shared" si="4"/>
        <v>02-6</v>
      </c>
      <c r="Y80" s="89" t="str">
        <f>IF(V80="","",VLOOKUP(V80,TRD!$F$5:$G$677,2,FALSE))</f>
        <v>AG -3--AC -8</v>
      </c>
      <c r="Z80" s="89" t="str">
        <f>IF(V80="","",VLOOKUP(V80,TRD!$F$5:$T$677,5,FALSE))</f>
        <v xml:space="preserve">- E- - </v>
      </c>
      <c r="AA80" s="89" t="e">
        <f>IF(V80="","",VLOOKUP(V80,TRD_ORI!$E:$S,10,FALSE))</f>
        <v>#N/A</v>
      </c>
      <c r="AB80" s="89" t="str">
        <f>IF(V80="","",VLOOKUP(V80,TRD!F78:T750,15,FALSE))</f>
        <v>PDF</v>
      </c>
    </row>
    <row r="81" spans="1:28" ht="72">
      <c r="A81">
        <f t="shared" si="5"/>
        <v>75</v>
      </c>
      <c r="B81" s="139" t="str">
        <f>IF(INVENTARIO!H83="","",INVENTARIO!H83)</f>
        <v>Información Sistema de información SIFAME</v>
      </c>
      <c r="C81" s="80" t="str">
        <f>IF(INVENTARIO!K83="","",INVENTARIO!K83)</f>
        <v>Sistema financiero para los movimientos de Fonvivienda, sistema auxiliar del SIIF- Nación que maneja información de los patrimonios autónomos.</v>
      </c>
      <c r="D81" s="80" t="str">
        <f>IF(INVENTARIO!J83="","",INVENTARIO!J83)</f>
        <v>Digital</v>
      </c>
      <c r="E81" s="80" t="str">
        <f>IF(INVENTARIO!L83="","",INVENTARIO!L83)</f>
        <v xml:space="preserve">Sistema de Información del Ministerio   </v>
      </c>
      <c r="F81" s="80" t="str">
        <f>IF(INVENTARIO!AA83="","",INVENTARIO!AA83)</f>
        <v>No aplica</v>
      </c>
      <c r="G81" s="80" t="str">
        <f>IF(INVENTARIO!M83="","",INVENTARIO!M83)</f>
        <v>Español</v>
      </c>
      <c r="H81" s="236" t="str">
        <f>INVENTARIO!AC83</f>
        <v>Se desconoce</v>
      </c>
      <c r="I81" s="235" t="str">
        <f>IF(INVENTARIO!AC83="","",CONCATENATE(TEXT(H81,"dd-mm-yyyy")," - ",INVENTARIO!AD83))</f>
        <v>Se desconoce - A la fecha</v>
      </c>
      <c r="J81" s="80" t="str">
        <f>IF(INVENTARIO!AB83="","",INVENTARIO!AB83)</f>
        <v>Diaria</v>
      </c>
      <c r="K81" s="80" t="str">
        <f>IF(INVENTARIO!P83="","",INVENTARIO!P83)</f>
        <v>Grupo de Contabilidad</v>
      </c>
      <c r="L81" s="80" t="str">
        <f>IF(INVENTARIO!R83="","",INVENTARIO!R83)</f>
        <v>Grupo de Contabilidad</v>
      </c>
      <c r="M81" s="80" t="str">
        <f>IF(INVENTARIO!N83="","",INVENTARIO!N83)</f>
        <v>No aplica</v>
      </c>
      <c r="N81" s="84" t="str">
        <f>IF(INVENTARIO!AH83="","",INVENTARIO!AH83)</f>
        <v>Pública</v>
      </c>
      <c r="O81" s="85" t="str">
        <f>IF(INVENTARIO!AI83="","",INVENTARIO!AI83)</f>
        <v>No aplica</v>
      </c>
      <c r="P81" s="80" t="str">
        <f>IF(INVENTARIO!AJ83="","",INVENTARIO!AJ83)</f>
        <v>No aplica</v>
      </c>
      <c r="Q81" s="80" t="str">
        <f>IF(INVENTARIO!AK83="","",INVENTARIO!AK83)</f>
        <v>No aplica</v>
      </c>
      <c r="R81" s="80" t="str">
        <f>IF(INVENTARIO!AL83="","",INVENTARIO!AL83)</f>
        <v>No aplica</v>
      </c>
      <c r="S81" s="80" t="str">
        <f>IF(INVENTARIO!AM83="","",INVENTARIO!AM83)</f>
        <v>No aplica</v>
      </c>
      <c r="T81" s="84" t="str">
        <f>IF(INVENTARIO!AN83="","",INVENTARIO!AN83)</f>
        <v>No aplica</v>
      </c>
      <c r="U81" s="89" t="e">
        <f>IF(INVENTARIO!I83="","",IF(INVENTARIO!I83="#N/A","NO","SI"))</f>
        <v>#N/A</v>
      </c>
      <c r="V81" s="89" t="e">
        <f>INVENTARIO!I83</f>
        <v>#N/A</v>
      </c>
      <c r="W81" s="89" t="e">
        <f t="shared" si="3"/>
        <v>#N/A</v>
      </c>
      <c r="X81" s="89" t="e">
        <f t="shared" si="4"/>
        <v>#N/A</v>
      </c>
      <c r="Y81" s="89" t="e">
        <f>IF(V81="","",VLOOKUP(V81,TRD!$F$5:$G$677,2,FALSE))</f>
        <v>#N/A</v>
      </c>
      <c r="Z81" s="89" t="e">
        <f>IF(V81="","",VLOOKUP(V81,TRD!$F$5:$T$677,5,FALSE))</f>
        <v>#N/A</v>
      </c>
      <c r="AA81" s="89" t="e">
        <f>IF(V81="","",VLOOKUP(V81,TRD_ORI!$E:$S,10,FALSE))</f>
        <v>#N/A</v>
      </c>
      <c r="AB81" s="89" t="e">
        <f>IF(V81="","",VLOOKUP(V81,TRD!F79:T751,15,FALSE))</f>
        <v>#N/A</v>
      </c>
    </row>
    <row r="82" spans="1:28" ht="86.4">
      <c r="A82">
        <f t="shared" si="5"/>
        <v>76</v>
      </c>
      <c r="B82" s="139" t="str">
        <f>IF(INVENTARIO!H84="","",INVENTARIO!H84)</f>
        <v>PROCESOS DISCIPLINARIOS</v>
      </c>
      <c r="C82" s="80" t="str">
        <f>IF(INVENTARIO!K84="","",INVENTARIO!K84)</f>
        <v>Carpeta física de contiene todas la diligencias y pruebas recaudadas durante la actuación disciplinaria</v>
      </c>
      <c r="D82" s="80" t="str">
        <f>IF(INVENTARIO!J84="","",INVENTARIO!J84)</f>
        <v>Físico</v>
      </c>
      <c r="E82" s="80" t="str">
        <f>IF(INVENTARIO!L84="","",INVENTARIO!L84)</f>
        <v>No Aplica</v>
      </c>
      <c r="F82" s="80" t="str">
        <f>IF(INVENTARIO!AA84="","",INVENTARIO!AA84)</f>
        <v>No aplica</v>
      </c>
      <c r="G82" s="80" t="str">
        <f>IF(INVENTARIO!M84="","",INVENTARIO!M84)</f>
        <v>Español</v>
      </c>
      <c r="H82" s="236">
        <f>INVENTARIO!AC84</f>
        <v>42855</v>
      </c>
      <c r="I82" s="235" t="str">
        <f>IF(INVENTARIO!AC84="","",CONCATENATE(TEXT(H82,"dd-mm-yyyy")," - ",INVENTARIO!AD84))</f>
        <v>30-04-2017 - A la fecha</v>
      </c>
      <c r="J82" s="80" t="str">
        <f>IF(INVENTARIO!AB84="","",INVENTARIO!AB84)</f>
        <v>Por demanda</v>
      </c>
      <c r="K82" s="80" t="str">
        <f>IF(INVENTARIO!P84="","",INVENTARIO!P84)</f>
        <v>Grupo Interno de Trabajo de Control Disciplinario Interno</v>
      </c>
      <c r="L82" s="80" t="str">
        <f>IF(INVENTARIO!R84="","",INVENTARIO!R84)</f>
        <v>Grupo Interno de Trabajo de Control Disciplinario Interno</v>
      </c>
      <c r="M82" s="80" t="str">
        <f>IF(INVENTARIO!N84="","",INVENTARIO!N84)</f>
        <v>No aplica</v>
      </c>
      <c r="N82" s="84" t="str">
        <f>IF(INVENTARIO!AH84="","",INVENTARIO!AH84)</f>
        <v>Reservada</v>
      </c>
      <c r="O82" s="85" t="str">
        <f>IF(INVENTARIO!AI84="","",INVENTARIO!AI84)</f>
        <v>Ley 1712 de 2014 Art. 19- literal d</v>
      </c>
      <c r="P82" s="80" t="str">
        <f>IF(INVENTARIO!AJ84="","",INVENTARIO!AJ84)</f>
        <v>Ley disciplinaria vigente</v>
      </c>
      <c r="Q82" s="80" t="str">
        <f>IF(INVENTARIO!AK84="","",INVENTARIO!AK84)</f>
        <v>Ley disciplinaria vigente</v>
      </c>
      <c r="R82" s="80" t="str">
        <f>IF(INVENTARIO!AL84="","",INVENTARIO!AL84)</f>
        <v>PARCIAL</v>
      </c>
      <c r="S82" s="80" t="str">
        <f>IF(INVENTARIO!AM84="","",INVENTARIO!AM84)</f>
        <v>Permanente</v>
      </c>
      <c r="T82" s="84" t="str">
        <f>IF(INVENTARIO!AN84="","",INVENTARIO!AN84)</f>
        <v>Hasta que se formule pliego de cargos o la providencia que ordene el archivo definitivo</v>
      </c>
      <c r="U82" s="89" t="str">
        <f>IF(INVENTARIO!I84="","",IF(INVENTARIO!I84="#N/A","NO","SI"))</f>
        <v>SI</v>
      </c>
      <c r="V82" s="89" t="str">
        <f>INVENTARIO!I84</f>
        <v>73001-38.22</v>
      </c>
      <c r="W82" s="89" t="str">
        <f t="shared" si="3"/>
        <v>7300</v>
      </c>
      <c r="X82" s="89" t="str">
        <f t="shared" si="4"/>
        <v>8.22</v>
      </c>
      <c r="Y82" s="89" t="str">
        <f>IF(V82="","",VLOOKUP(V82,TRD!$F$5:$G$677,2,FALSE))</f>
        <v>AG -3--AC -17</v>
      </c>
      <c r="Z82" s="89" t="str">
        <f>IF(V82="","",VLOOKUP(V82,TRD!$F$5:$T$677,5,FALSE))</f>
        <v>- - MT- S</v>
      </c>
      <c r="AA82" s="89" t="e">
        <f>IF(V82="","",VLOOKUP(V82,TRD_ORI!$E:$S,10,FALSE))</f>
        <v>#N/A</v>
      </c>
      <c r="AB82" s="89" t="str">
        <f>IF(V82="","",VLOOKUP(V82,TRD!F80:T752,15,FALSE))</f>
        <v>PDF</v>
      </c>
    </row>
    <row r="83" spans="1:28" ht="57.6">
      <c r="A83">
        <f t="shared" si="5"/>
        <v>77</v>
      </c>
      <c r="B83" s="139" t="str">
        <f>IF(INVENTARIO!H85="","",INVENTARIO!H85)</f>
        <v>Base Disciplinaria</v>
      </c>
      <c r="C83" s="80" t="str">
        <f>IF(INVENTARIO!K85="","",INVENTARIO!K85)</f>
        <v>Cuadro de registro de los diferentes procesos disciplinarios a cargo del Grupo</v>
      </c>
      <c r="D83" s="80" t="str">
        <f>IF(INVENTARIO!J85="","",INVENTARIO!J85)</f>
        <v>Digital</v>
      </c>
      <c r="E83" s="80" t="str">
        <f>IF(INVENTARIO!L85="","",INVENTARIO!L85)</f>
        <v>Excel</v>
      </c>
      <c r="F83" s="80" t="str">
        <f>IF(INVENTARIO!AA85="","",INVENTARIO!AA85)</f>
        <v>No aplica</v>
      </c>
      <c r="G83" s="80" t="str">
        <f>IF(INVENTARIO!M85="","",INVENTARIO!M85)</f>
        <v>Español</v>
      </c>
      <c r="H83" s="236">
        <f>INVENTARIO!AC85</f>
        <v>42855</v>
      </c>
      <c r="I83" s="235" t="str">
        <f>IF(INVENTARIO!AC85="","",CONCATENATE(TEXT(H83,"dd-mm-yyyy")," - ",INVENTARIO!AD85))</f>
        <v>30-04-2017 - A la fecha</v>
      </c>
      <c r="J83" s="80" t="str">
        <f>IF(INVENTARIO!AB85="","",INVENTARIO!AB85)</f>
        <v>Por demanda</v>
      </c>
      <c r="K83" s="80" t="str">
        <f>IF(INVENTARIO!P85="","",INVENTARIO!P85)</f>
        <v>Grupo Interno de Trabajo de Control Disciplinario Interno</v>
      </c>
      <c r="L83" s="80" t="str">
        <f>IF(INVENTARIO!R85="","",INVENTARIO!R85)</f>
        <v>Grupo Interno de Trabajo de Control Disciplinario Interno</v>
      </c>
      <c r="M83" s="80" t="str">
        <f>IF(INVENTARIO!N85="","",INVENTARIO!N85)</f>
        <v>No aplica</v>
      </c>
      <c r="N83" s="84" t="str">
        <f>IF(INVENTARIO!AH85="","",INVENTARIO!AH85)</f>
        <v xml:space="preserve">Pública </v>
      </c>
      <c r="O83" s="85" t="str">
        <f>IF(INVENTARIO!AI85="","",INVENTARIO!AI85)</f>
        <v>No aplica</v>
      </c>
      <c r="P83" s="80" t="str">
        <f>IF(INVENTARIO!AJ85="","",INVENTARIO!AJ85)</f>
        <v>No aplica</v>
      </c>
      <c r="Q83" s="80" t="str">
        <f>IF(INVENTARIO!AK85="","",INVENTARIO!AK85)</f>
        <v>No aplica</v>
      </c>
      <c r="R83" s="80" t="str">
        <f>IF(INVENTARIO!AL85="","",INVENTARIO!AL85)</f>
        <v>No aplica</v>
      </c>
      <c r="S83" s="80" t="str">
        <f>IF(INVENTARIO!AM85="","",INVENTARIO!AM85)</f>
        <v>No aplica</v>
      </c>
      <c r="T83" s="84" t="str">
        <f>IF(INVENTARIO!AN85="","",INVENTARIO!AN85)</f>
        <v>No aplica</v>
      </c>
      <c r="U83" s="89" t="e">
        <f>IF(INVENTARIO!I85="","",IF(INVENTARIO!I85="#N/A","NO","SI"))</f>
        <v>#N/A</v>
      </c>
      <c r="V83" s="89" t="e">
        <f>INVENTARIO!I85</f>
        <v>#N/A</v>
      </c>
      <c r="W83" s="89" t="e">
        <f t="shared" si="3"/>
        <v>#N/A</v>
      </c>
      <c r="X83" s="89" t="e">
        <f t="shared" si="4"/>
        <v>#N/A</v>
      </c>
      <c r="Y83" s="89" t="e">
        <f>IF(V83="","",VLOOKUP(V83,TRD!$F$5:$G$677,2,FALSE))</f>
        <v>#N/A</v>
      </c>
      <c r="Z83" s="89" t="e">
        <f>IF(V83="","",VLOOKUP(V83,TRD!$F$5:$T$677,5,FALSE))</f>
        <v>#N/A</v>
      </c>
      <c r="AA83" s="89" t="e">
        <f>IF(V83="","",VLOOKUP(V83,TRD_ORI!$E:$S,10,FALSE))</f>
        <v>#N/A</v>
      </c>
      <c r="AB83" s="89" t="e">
        <f>IF(V83="","",VLOOKUP(V83,TRD!F81:T753,15,FALSE))</f>
        <v>#N/A</v>
      </c>
    </row>
    <row r="84" spans="1:28" ht="43.2">
      <c r="A84">
        <f t="shared" si="5"/>
        <v>78</v>
      </c>
      <c r="B84" s="139" t="str">
        <f>IF(INVENTARIO!H86="","",INVENTARIO!H86)</f>
        <v>INFORMES DE SEGUIMIENTO A MEDIOS DE COMUNICACIÓN</v>
      </c>
      <c r="C84" s="80" t="str">
        <f>IF(INVENTARIO!K86="","",INVENTARIO!K86)</f>
        <v>Indicador de noticias positivas</v>
      </c>
      <c r="D84" s="80" t="str">
        <f>IF(INVENTARIO!J86="","",INVENTARIO!J86)</f>
        <v>Digital</v>
      </c>
      <c r="E84" s="80" t="str">
        <f>IF(INVENTARIO!L86="","",INVENTARIO!L86)</f>
        <v>Excel, Word, PDF, PowerPoint</v>
      </c>
      <c r="F84" s="80" t="str">
        <f>IF(INVENTARIO!AA86="","",INVENTARIO!AA86)</f>
        <v>No aplica</v>
      </c>
      <c r="G84" s="80" t="str">
        <f>IF(INVENTARIO!M86="","",INVENTARIO!M86)</f>
        <v>Español</v>
      </c>
      <c r="H84" s="236" t="str">
        <f>INVENTARIO!AC86</f>
        <v>ND</v>
      </c>
      <c r="I84" s="235" t="str">
        <f>IF(INVENTARIO!AC86="","",CONCATENATE(TEXT(H84,"dd-mm-yyyy")," - ",INVENTARIO!AD86))</f>
        <v>ND - A la fecha</v>
      </c>
      <c r="J84" s="80" t="str">
        <f>IF(INVENTARIO!AB86="","",INVENTARIO!AB86)</f>
        <v>Diaria</v>
      </c>
      <c r="K84" s="80" t="str">
        <f>IF(INVENTARIO!P86="","",INVENTARIO!P86)</f>
        <v>Grupo de Comunicaciones Estratégicas</v>
      </c>
      <c r="L84" s="80" t="str">
        <f>IF(INVENTARIO!R86="","",INVENTARIO!R86)</f>
        <v>Oficina Asesora Jurídica</v>
      </c>
      <c r="M84" s="80" t="str">
        <f>IF(INVENTARIO!N86="","",INVENTARIO!N86)</f>
        <v>No aplica</v>
      </c>
      <c r="N84" s="84" t="str">
        <f>IF(INVENTARIO!AH86="","",INVENTARIO!AH86)</f>
        <v xml:space="preserve">Pública </v>
      </c>
      <c r="O84" s="85" t="str">
        <f>IF(INVENTARIO!AI86="","",INVENTARIO!AI86)</f>
        <v>No aplica</v>
      </c>
      <c r="P84" s="80" t="str">
        <f>IF(INVENTARIO!AJ86="","",INVENTARIO!AJ86)</f>
        <v>No aplica</v>
      </c>
      <c r="Q84" s="80" t="str">
        <f>IF(INVENTARIO!AK86="","",INVENTARIO!AK86)</f>
        <v>No aplica</v>
      </c>
      <c r="R84" s="80" t="str">
        <f>IF(INVENTARIO!AL86="","",INVENTARIO!AL86)</f>
        <v>No aplica</v>
      </c>
      <c r="S84" s="80" t="str">
        <f>IF(INVENTARIO!AM86="","",INVENTARIO!AM86)</f>
        <v>No aplica</v>
      </c>
      <c r="T84" s="84" t="str">
        <f>IF(INVENTARIO!AN86="","",INVENTARIO!AN86)</f>
        <v>No aplica</v>
      </c>
      <c r="U84" s="89" t="str">
        <f>IF(INVENTARIO!I86="","",IF(INVENTARIO!I86="#N/A","NO","SI"))</f>
        <v>SI</v>
      </c>
      <c r="V84" s="89" t="str">
        <f>INVENTARIO!I86</f>
        <v>70001-24.19</v>
      </c>
      <c r="W84" s="89" t="str">
        <f t="shared" si="3"/>
        <v>7000</v>
      </c>
      <c r="X84" s="89" t="str">
        <f t="shared" si="4"/>
        <v>4.19</v>
      </c>
      <c r="Y84" s="89" t="str">
        <f>IF(V84="","",VLOOKUP(V84,TRD!$F$5:$G$677,2,FALSE))</f>
        <v>AG -3--AC -8</v>
      </c>
      <c r="Z84" s="89" t="str">
        <f>IF(V84="","",VLOOKUP(V84,TRD!$F$5:$T$677,5,FALSE))</f>
        <v xml:space="preserve">- E- - </v>
      </c>
      <c r="AA84" s="89" t="e">
        <f>IF(V84="","",VLOOKUP(V84,TRD_ORI!$E:$S,10,FALSE))</f>
        <v>#N/A</v>
      </c>
      <c r="AB84" s="89" t="e">
        <f>IF(V84="","",VLOOKUP(V84,TRD!F82:T754,15,FALSE))</f>
        <v>#N/A</v>
      </c>
    </row>
    <row r="85" spans="1:28" ht="57.6">
      <c r="A85">
        <f t="shared" si="5"/>
        <v>79</v>
      </c>
      <c r="B85" s="139" t="str">
        <f>IF(INVENTARIO!H87="","",INVENTARIO!H87)</f>
        <v>INFORMES DE GESTIÓN</v>
      </c>
      <c r="C85" s="80" t="str">
        <f>IF(INVENTARIO!K87="","",INVENTARIO!K87)</f>
        <v>Documentos del Sistema de Gestion de Calidad, SIG , reportes a oficina de planeación del PAI y PEI   y registros Fotográficos</v>
      </c>
      <c r="D85" s="80" t="str">
        <f>IF(INVENTARIO!J87="","",INVENTARIO!J87)</f>
        <v>Digital</v>
      </c>
      <c r="E85" s="80" t="str">
        <f>IF(INVENTARIO!L87="","",INVENTARIO!L87)</f>
        <v>Excel, Word, PDF, PowerPoint</v>
      </c>
      <c r="F85" s="80" t="str">
        <f>IF(INVENTARIO!AA87="","",INVENTARIO!AA87)</f>
        <v>No aplica</v>
      </c>
      <c r="G85" s="80" t="str">
        <f>IF(INVENTARIO!M87="","",INVENTARIO!M87)</f>
        <v>Español</v>
      </c>
      <c r="H85" s="236" t="str">
        <f>INVENTARIO!AC87</f>
        <v>ND</v>
      </c>
      <c r="I85" s="235" t="str">
        <f>IF(INVENTARIO!AC87="","",CONCATENATE(TEXT(H85,"dd-mm-yyyy")," - ",INVENTARIO!AD87))</f>
        <v>ND - A la fecha</v>
      </c>
      <c r="J85" s="80" t="str">
        <f>IF(INVENTARIO!AB87="","",INVENTARIO!AB87)</f>
        <v>Diaria</v>
      </c>
      <c r="K85" s="80" t="str">
        <f>IF(INVENTARIO!P87="","",INVENTARIO!P87)</f>
        <v>Grupo de Comunicaciones Estratégicas</v>
      </c>
      <c r="L85" s="80" t="str">
        <f>IF(INVENTARIO!R87="","",INVENTARIO!R87)</f>
        <v>Oficina Asesora Jurídica</v>
      </c>
      <c r="M85" s="80" t="str">
        <f>IF(INVENTARIO!N87="","",INVENTARIO!N87)</f>
        <v>No aplica</v>
      </c>
      <c r="N85" s="84" t="str">
        <f>IF(INVENTARIO!AH87="","",INVENTARIO!AH87)</f>
        <v xml:space="preserve">Pública </v>
      </c>
      <c r="O85" s="85" t="str">
        <f>IF(INVENTARIO!AI87="","",INVENTARIO!AI87)</f>
        <v>No aplica</v>
      </c>
      <c r="P85" s="80" t="str">
        <f>IF(INVENTARIO!AJ87="","",INVENTARIO!AJ87)</f>
        <v>No aplica</v>
      </c>
      <c r="Q85" s="80" t="str">
        <f>IF(INVENTARIO!AK87="","",INVENTARIO!AK87)</f>
        <v>No aplica</v>
      </c>
      <c r="R85" s="80" t="str">
        <f>IF(INVENTARIO!AL87="","",INVENTARIO!AL87)</f>
        <v>No aplica</v>
      </c>
      <c r="S85" s="80" t="str">
        <f>IF(INVENTARIO!AM87="","",INVENTARIO!AM87)</f>
        <v>No aplica</v>
      </c>
      <c r="T85" s="84" t="str">
        <f>IF(INVENTARIO!AN87="","",INVENTARIO!AN87)</f>
        <v>No aplica</v>
      </c>
      <c r="U85" s="89" t="str">
        <f>IF(INVENTARIO!I87="","",IF(INVENTARIO!I87="#N/A","NO","SI"))</f>
        <v>SI</v>
      </c>
      <c r="V85" s="89" t="str">
        <f>INVENTARIO!I87</f>
        <v>70001-24.12</v>
      </c>
      <c r="W85" s="89" t="str">
        <f t="shared" si="3"/>
        <v>7000</v>
      </c>
      <c r="X85" s="89" t="str">
        <f t="shared" si="4"/>
        <v>4.12</v>
      </c>
      <c r="Y85" s="89" t="str">
        <f>IF(V85="","",VLOOKUP(V85,TRD!$F$5:$G$677,2,FALSE))</f>
        <v>AG -3--AC -8</v>
      </c>
      <c r="Z85" s="89" t="str">
        <f>IF(V85="","",VLOOKUP(V85,TRD!$F$5:$T$677,5,FALSE))</f>
        <v xml:space="preserve">- E- - </v>
      </c>
      <c r="AA85" s="89" t="e">
        <f>IF(V85="","",VLOOKUP(V85,TRD_ORI!$E:$S,10,FALSE))</f>
        <v>#N/A</v>
      </c>
      <c r="AB85" s="89" t="e">
        <f>IF(V85="","",VLOOKUP(V85,TRD!F83:T755,15,FALSE))</f>
        <v>#N/A</v>
      </c>
    </row>
    <row r="86" spans="1:28" ht="43.2">
      <c r="A86">
        <f t="shared" si="5"/>
        <v>80</v>
      </c>
      <c r="B86" s="139" t="str">
        <f>IF(INVENTARIO!H88="","",INVENTARIO!H88)</f>
        <v>Publicaciones Informativas</v>
      </c>
      <c r="C86" s="80" t="str">
        <f>IF(INVENTARIO!K88="","",INVENTARIO!K88)</f>
        <v>Diseño de  Boletines , campañas, avisos y demás piezas de comunicación interna.</v>
      </c>
      <c r="D86" s="80" t="str">
        <f>IF(INVENTARIO!J88="","",INVENTARIO!J88)</f>
        <v>Digital</v>
      </c>
      <c r="E86" s="80" t="str">
        <f>IF(INVENTARIO!L88="","",INVENTARIO!L88)</f>
        <v xml:space="preserve">Imangen </v>
      </c>
      <c r="F86" s="80" t="str">
        <f>IF(INVENTARIO!AA88="","",INVENTARIO!AA88)</f>
        <v>No aplica</v>
      </c>
      <c r="G86" s="80" t="str">
        <f>IF(INVENTARIO!M88="","",INVENTARIO!M88)</f>
        <v>Español</v>
      </c>
      <c r="H86" s="236" t="str">
        <f>INVENTARIO!AC88</f>
        <v>ND</v>
      </c>
      <c r="I86" s="235" t="str">
        <f>IF(INVENTARIO!AC88="","",CONCATENATE(TEXT(H86,"dd-mm-yyyy")," - ",INVENTARIO!AD88))</f>
        <v>ND - A la fecha</v>
      </c>
      <c r="J86" s="80" t="str">
        <f>IF(INVENTARIO!AB88="","",INVENTARIO!AB88)</f>
        <v>Diaria</v>
      </c>
      <c r="K86" s="80" t="str">
        <f>IF(INVENTARIO!P88="","",INVENTARIO!P88)</f>
        <v>Grupo de Comunicaciones Estratégicas</v>
      </c>
      <c r="L86" s="80" t="str">
        <f>IF(INVENTARIO!R88="","",INVENTARIO!R88)</f>
        <v>Oficina Asesora Jurídica</v>
      </c>
      <c r="M86" s="80" t="str">
        <f>IF(INVENTARIO!N88="","",INVENTARIO!N88)</f>
        <v>No aplica</v>
      </c>
      <c r="N86" s="84" t="str">
        <f>IF(INVENTARIO!AH88="","",INVENTARIO!AH88)</f>
        <v xml:space="preserve">Pública </v>
      </c>
      <c r="O86" s="85" t="str">
        <f>IF(INVENTARIO!AI88="","",INVENTARIO!AI88)</f>
        <v>No aplica</v>
      </c>
      <c r="P86" s="80" t="str">
        <f>IF(INVENTARIO!AJ88="","",INVENTARIO!AJ88)</f>
        <v>No aplica</v>
      </c>
      <c r="Q86" s="80" t="str">
        <f>IF(INVENTARIO!AK88="","",INVENTARIO!AK88)</f>
        <v>No aplica</v>
      </c>
      <c r="R86" s="80" t="str">
        <f>IF(INVENTARIO!AL88="","",INVENTARIO!AL88)</f>
        <v>No aplica</v>
      </c>
      <c r="S86" s="80" t="str">
        <f>IF(INVENTARIO!AM88="","",INVENTARIO!AM88)</f>
        <v>No aplica</v>
      </c>
      <c r="T86" s="84" t="str">
        <f>IF(INVENTARIO!AN88="","",INVENTARIO!AN88)</f>
        <v>No aplica</v>
      </c>
      <c r="U86" s="89" t="e">
        <f>IF(INVENTARIO!I88="","",IF(INVENTARIO!I88="#N/A","NO","SI"))</f>
        <v>#N/A</v>
      </c>
      <c r="V86" s="89" t="e">
        <f>INVENTARIO!I88</f>
        <v>#N/A</v>
      </c>
      <c r="W86" s="89" t="e">
        <f t="shared" si="3"/>
        <v>#N/A</v>
      </c>
      <c r="X86" s="89" t="e">
        <f t="shared" si="4"/>
        <v>#N/A</v>
      </c>
      <c r="Y86" s="89" t="e">
        <f>IF(V86="","",VLOOKUP(V86,TRD!$F$5:$G$677,2,FALSE))</f>
        <v>#N/A</v>
      </c>
      <c r="Z86" s="89" t="e">
        <f>IF(V86="","",VLOOKUP(V86,TRD!$F$5:$T$677,5,FALSE))</f>
        <v>#N/A</v>
      </c>
      <c r="AA86" s="89" t="e">
        <f>IF(V86="","",VLOOKUP(V86,TRD_ORI!$E:$S,10,FALSE))</f>
        <v>#N/A</v>
      </c>
      <c r="AB86" s="89" t="e">
        <f>IF(V86="","",VLOOKUP(V86,TRD!F84:T756,15,FALSE))</f>
        <v>#N/A</v>
      </c>
    </row>
    <row r="87" spans="1:28" ht="43.2">
      <c r="A87">
        <f t="shared" si="5"/>
        <v>81</v>
      </c>
      <c r="B87" s="139" t="str">
        <f>IF(INVENTARIO!H89="","",INVENTARIO!H89)</f>
        <v>Registros Fílmicos</v>
      </c>
      <c r="C87" s="80" t="str">
        <f>IF(INVENTARIO!K89="","",INVENTARIO!K89)</f>
        <v>Registros fílmicos de Eventos,  y Productos audiovisuales</v>
      </c>
      <c r="D87" s="80" t="str">
        <f>IF(INVENTARIO!J89="","",INVENTARIO!J89)</f>
        <v>Digital</v>
      </c>
      <c r="E87" s="80" t="str">
        <f>IF(INVENTARIO!L89="","",INVENTARIO!L89)</f>
        <v>Vídeo</v>
      </c>
      <c r="F87" s="80" t="str">
        <f>IF(INVENTARIO!AA89="","",INVENTARIO!AA89)</f>
        <v>No aplica</v>
      </c>
      <c r="G87" s="80" t="str">
        <f>IF(INVENTARIO!M89="","",INVENTARIO!M89)</f>
        <v>Español</v>
      </c>
      <c r="H87" s="236" t="str">
        <f>INVENTARIO!AC89</f>
        <v>ND</v>
      </c>
      <c r="I87" s="235" t="str">
        <f>IF(INVENTARIO!AC89="","",CONCATENATE(TEXT(H87,"dd-mm-yyyy")," - ",INVENTARIO!AD89))</f>
        <v>ND - A la fecha</v>
      </c>
      <c r="J87" s="80" t="str">
        <f>IF(INVENTARIO!AB89="","",INVENTARIO!AB89)</f>
        <v>Diaria</v>
      </c>
      <c r="K87" s="80" t="str">
        <f>IF(INVENTARIO!P89="","",INVENTARIO!P89)</f>
        <v>Grupo de Comunicaciones Estratégicas</v>
      </c>
      <c r="L87" s="80" t="str">
        <f>IF(INVENTARIO!R89="","",INVENTARIO!R89)</f>
        <v>Oficina Asesora Jurídica</v>
      </c>
      <c r="M87" s="80" t="str">
        <f>IF(INVENTARIO!N89="","",INVENTARIO!N89)</f>
        <v>No aplica</v>
      </c>
      <c r="N87" s="84" t="str">
        <f>IF(INVENTARIO!AH89="","",INVENTARIO!AH89)</f>
        <v xml:space="preserve">Pública </v>
      </c>
      <c r="O87" s="85" t="str">
        <f>IF(INVENTARIO!AI89="","",INVENTARIO!AI89)</f>
        <v>No aplica</v>
      </c>
      <c r="P87" s="80" t="str">
        <f>IF(INVENTARIO!AJ89="","",INVENTARIO!AJ89)</f>
        <v>No aplica</v>
      </c>
      <c r="Q87" s="80" t="str">
        <f>IF(INVENTARIO!AK89="","",INVENTARIO!AK89)</f>
        <v>No aplica</v>
      </c>
      <c r="R87" s="80" t="str">
        <f>IF(INVENTARIO!AL89="","",INVENTARIO!AL89)</f>
        <v>No aplica</v>
      </c>
      <c r="S87" s="80" t="str">
        <f>IF(INVENTARIO!AM89="","",INVENTARIO!AM89)</f>
        <v>No aplica</v>
      </c>
      <c r="T87" s="84" t="str">
        <f>IF(INVENTARIO!AN89="","",INVENTARIO!AN89)</f>
        <v>No aplica</v>
      </c>
      <c r="U87" s="89" t="e">
        <f>IF(INVENTARIO!I89="","",IF(INVENTARIO!I89="#N/A","NO","SI"))</f>
        <v>#N/A</v>
      </c>
      <c r="V87" s="89" t="e">
        <f>INVENTARIO!I89</f>
        <v>#N/A</v>
      </c>
      <c r="W87" s="89" t="e">
        <f t="shared" si="3"/>
        <v>#N/A</v>
      </c>
      <c r="X87" s="89" t="e">
        <f t="shared" si="4"/>
        <v>#N/A</v>
      </c>
      <c r="Y87" s="89" t="e">
        <f>IF(V87="","",VLOOKUP(V87,TRD!$F$5:$G$677,2,FALSE))</f>
        <v>#N/A</v>
      </c>
      <c r="Z87" s="89" t="e">
        <f>IF(V87="","",VLOOKUP(V87,TRD!$F$5:$T$677,5,FALSE))</f>
        <v>#N/A</v>
      </c>
      <c r="AA87" s="89" t="e">
        <f>IF(V87="","",VLOOKUP(V87,TRD_ORI!$E:$S,10,FALSE))</f>
        <v>#N/A</v>
      </c>
      <c r="AB87" s="89" t="e">
        <f>IF(V87="","",VLOOKUP(V87,TRD!F85:T757,15,FALSE))</f>
        <v>#N/A</v>
      </c>
    </row>
    <row r="88" spans="1:28" ht="201.6">
      <c r="A88">
        <f t="shared" si="5"/>
        <v>82</v>
      </c>
      <c r="B88" s="139" t="str">
        <f>IF(INVENTARIO!H90="","",INVENTARIO!H90)</f>
        <v>formato autorización de imagen</v>
      </c>
      <c r="C88" s="80" t="str">
        <f>IF(INVENTARIO!K90="","",INVENTARIO!K90)</f>
        <v>Formato del proceso gestión de comunicaciones, que se archiva en físico y se realizará copia en digital como respaldo. Los encargados de tramitarlos son los fotógrafos y periodistas que cubren eventos.  Se  entregan a la secretaria para archivo. CIE-F-09 Autorización de uso de derechos de imagen sobre fotografías y producciones audiovisuales 2.0, CIE-F-05 Autorización de difusión de imágenes menores de edad 3.0</v>
      </c>
      <c r="D88" s="80" t="str">
        <f>IF(INVENTARIO!J90="","",INVENTARIO!J90)</f>
        <v>Físico-Digital</v>
      </c>
      <c r="E88" s="80" t="str">
        <f>IF(INVENTARIO!L90="","",INVENTARIO!L90)</f>
        <v>Word</v>
      </c>
      <c r="F88" s="80" t="str">
        <f>IF(INVENTARIO!AA90="","",INVENTARIO!AA90)</f>
        <v>No aplica</v>
      </c>
      <c r="G88" s="80" t="str">
        <f>IF(INVENTARIO!M90="","",INVENTARIO!M90)</f>
        <v>Español</v>
      </c>
      <c r="H88" s="236" t="str">
        <f>INVENTARIO!AC90</f>
        <v>ND</v>
      </c>
      <c r="I88" s="235" t="str">
        <f>IF(INVENTARIO!AC90="","",CONCATENATE(TEXT(H88,"dd-mm-yyyy")," - ",INVENTARIO!AD90))</f>
        <v>ND - A la fecha</v>
      </c>
      <c r="J88" s="80" t="str">
        <f>IF(INVENTARIO!AB90="","",INVENTARIO!AB90)</f>
        <v>Diaria</v>
      </c>
      <c r="K88" s="80" t="str">
        <f>IF(INVENTARIO!P90="","",INVENTARIO!P90)</f>
        <v>Grupo de Comunicaciones Estratégicas</v>
      </c>
      <c r="L88" s="80" t="str">
        <f>IF(INVENTARIO!R90="","",INVENTARIO!R90)</f>
        <v>Oficina Asesora Jurídica</v>
      </c>
      <c r="M88" s="80" t="str">
        <f>IF(INVENTARIO!N90="","",INVENTARIO!N90)</f>
        <v>No aplica</v>
      </c>
      <c r="N88" s="84" t="str">
        <f>IF(INVENTARIO!AH90="","",INVENTARIO!AH90)</f>
        <v xml:space="preserve">Pública </v>
      </c>
      <c r="O88" s="85" t="str">
        <f>IF(INVENTARIO!AI90="","",INVENTARIO!AI90)</f>
        <v>No aplica</v>
      </c>
      <c r="P88" s="80" t="str">
        <f>IF(INVENTARIO!AJ90="","",INVENTARIO!AJ90)</f>
        <v>No aplica</v>
      </c>
      <c r="Q88" s="80" t="str">
        <f>IF(INVENTARIO!AK90="","",INVENTARIO!AK90)</f>
        <v>No aplica</v>
      </c>
      <c r="R88" s="80" t="str">
        <f>IF(INVENTARIO!AL90="","",INVENTARIO!AL90)</f>
        <v>No aplica</v>
      </c>
      <c r="S88" s="80" t="str">
        <f>IF(INVENTARIO!AM90="","",INVENTARIO!AM90)</f>
        <v>No aplica</v>
      </c>
      <c r="T88" s="84" t="str">
        <f>IF(INVENTARIO!AN90="","",INVENTARIO!AN90)</f>
        <v>No aplica</v>
      </c>
      <c r="U88" s="89" t="e">
        <f>IF(INVENTARIO!I90="","",IF(INVENTARIO!I90="#N/A","NO","SI"))</f>
        <v>#N/A</v>
      </c>
      <c r="V88" s="89" t="e">
        <f>INVENTARIO!I90</f>
        <v>#N/A</v>
      </c>
      <c r="W88" s="89" t="e">
        <f t="shared" si="3"/>
        <v>#N/A</v>
      </c>
      <c r="X88" s="89" t="e">
        <f t="shared" si="4"/>
        <v>#N/A</v>
      </c>
      <c r="Y88" s="89" t="e">
        <f>IF(V88="","",VLOOKUP(V88,TRD!$F$5:$G$677,2,FALSE))</f>
        <v>#N/A</v>
      </c>
      <c r="Z88" s="89" t="e">
        <f>IF(V88="","",VLOOKUP(V88,TRD!$F$5:$T$677,5,FALSE))</f>
        <v>#N/A</v>
      </c>
      <c r="AA88" s="89" t="e">
        <f>IF(V88="","",VLOOKUP(V88,TRD_ORI!$E:$S,10,FALSE))</f>
        <v>#N/A</v>
      </c>
      <c r="AB88" s="89" t="e">
        <f>IF(V88="","",VLOOKUP(V88,TRD!F86:T758,15,FALSE))</f>
        <v>#N/A</v>
      </c>
    </row>
    <row r="89" spans="1:28" ht="57.6">
      <c r="A89">
        <f t="shared" si="5"/>
        <v>83</v>
      </c>
      <c r="B89" s="139" t="str">
        <f>IF(INVENTARIO!H91="","",INVENTARIO!H91)</f>
        <v xml:space="preserve">PROCESOS DE ATENCIÓN LEGISLATIVA ESPECIALIZADA </v>
      </c>
      <c r="C89" s="80" t="str">
        <f>IF(INVENTARIO!K91="","",INVENTARIO!K91)</f>
        <v>SON  LOS REQUERIMIENTOS FORMALES (LEY 5/92) QUE SE RECIBEN FISICAMENTE O POR CORREO ELECTRONICO</v>
      </c>
      <c r="D89" s="80" t="str">
        <f>IF(INVENTARIO!J91="","",INVENTARIO!J91)</f>
        <v>Físico-Digital</v>
      </c>
      <c r="E89" s="80" t="str">
        <f>IF(INVENTARIO!L91="","",INVENTARIO!L91)</f>
        <v>Excel, Word, PDF, PowerPoint</v>
      </c>
      <c r="F89" s="80" t="str">
        <f>IF(INVENTARIO!AA91="","",INVENTARIO!AA91)</f>
        <v/>
      </c>
      <c r="G89" s="80" t="str">
        <f>IF(INVENTARIO!M91="","",INVENTARIO!M91)</f>
        <v>Varios idiomas</v>
      </c>
      <c r="H89" s="236">
        <f>INVENTARIO!AC91</f>
        <v>43101</v>
      </c>
      <c r="I89" s="235" t="str">
        <f>IF(INVENTARIO!AC91="","",CONCATENATE(TEXT(H89,"dd-mm-yyyy")," - ",INVENTARIO!AD91))</f>
        <v>01-01-2018 - A la Fecha</v>
      </c>
      <c r="J89" s="80" t="str">
        <f>IF(INVENTARIO!AB91="","",INVENTARIO!AB91)</f>
        <v>Por demanda</v>
      </c>
      <c r="K89" s="80" t="str">
        <f>IF(INVENTARIO!P91="","",INVENTARIO!P91)</f>
        <v>Despacho del Ministro</v>
      </c>
      <c r="L89" s="80" t="str">
        <f>IF(INVENTARIO!R91="","",INVENTARIO!R91)</f>
        <v>Despacho del Ministro</v>
      </c>
      <c r="M89" s="80" t="str">
        <f>IF(INVENTARIO!N91="","",INVENTARIO!N91)</f>
        <v>No aplica</v>
      </c>
      <c r="N89" s="84" t="str">
        <f>IF(INVENTARIO!AH91="","",INVENTARIO!AH91)</f>
        <v xml:space="preserve">Pública </v>
      </c>
      <c r="O89" s="85" t="str">
        <f>IF(INVENTARIO!AI91="","",INVENTARIO!AI91)</f>
        <v>No aplica</v>
      </c>
      <c r="P89" s="80" t="str">
        <f>IF(INVENTARIO!AJ91="","",INVENTARIO!AJ91)</f>
        <v>No aplica</v>
      </c>
      <c r="Q89" s="80" t="str">
        <f>IF(INVENTARIO!AK91="","",INVENTARIO!AK91)</f>
        <v>No aplica</v>
      </c>
      <c r="R89" s="80" t="str">
        <f>IF(INVENTARIO!AL91="","",INVENTARIO!AL91)</f>
        <v>No aplica</v>
      </c>
      <c r="S89" s="80" t="str">
        <f>IF(INVENTARIO!AM91="","",INVENTARIO!AM91)</f>
        <v>No aplica</v>
      </c>
      <c r="T89" s="84" t="str">
        <f>IF(INVENTARIO!AN91="","",INVENTARIO!AN91)</f>
        <v>No aplica</v>
      </c>
      <c r="U89" s="89" t="str">
        <f>IF(INVENTARIO!I91="","",IF(INVENTARIO!I91="#N/A","NO","SI"))</f>
        <v>SI</v>
      </c>
      <c r="V89" s="89" t="str">
        <f>INVENTARIO!I91</f>
        <v>7000-38,5</v>
      </c>
      <c r="W89" s="89" t="str">
        <f t="shared" si="3"/>
        <v>7000</v>
      </c>
      <c r="X89" s="89" t="str">
        <f t="shared" si="4"/>
        <v>38,5</v>
      </c>
      <c r="Y89" s="89" t="str">
        <f>IF(V89="","",VLOOKUP(V89,TRD!$F$5:$G$677,2,FALSE))</f>
        <v>AG -3--AC -8</v>
      </c>
      <c r="Z89" s="89" t="str">
        <f>IF(V89="","",VLOOKUP(V89,TRD!$F$5:$T$677,5,FALSE))</f>
        <v xml:space="preserve">CT- - MT- </v>
      </c>
      <c r="AA89" s="89" t="e">
        <f>IF(V89="","",VLOOKUP(V89,TRD_ORI!$E:$S,10,FALSE))</f>
        <v>#N/A</v>
      </c>
      <c r="AB89" s="89" t="e">
        <f>IF(V89="","",VLOOKUP(V89,TRD!F87:T759,15,FALSE))</f>
        <v>#N/A</v>
      </c>
    </row>
    <row r="90" spans="1:28" ht="100.8">
      <c r="A90">
        <f t="shared" si="5"/>
        <v>84</v>
      </c>
      <c r="B90" s="139" t="str">
        <f>IF(INVENTARIO!H92="","",INVENTARIO!H92)</f>
        <v>PONENCIAS DE CONTROL POLÍTICO</v>
      </c>
      <c r="C90" s="80" t="str">
        <f>IF(INVENTARIO!K92="","",INVENTARIO!K92)</f>
        <v>SON LOS CUESTIONARIOS DE LAS PROPOSICIONES DE DEBATE DE CONTROL POLÍTICO QUE SE ENVIAN A LAS ÁREAS  PARA QUE EMITAN LA RESPUESTA QUE SE RECIBEN FISICAMENTE O POR CORREO ELECTRÓNICO</v>
      </c>
      <c r="D90" s="80" t="str">
        <f>IF(INVENTARIO!J92="","",INVENTARIO!J92)</f>
        <v>Físico-Digital</v>
      </c>
      <c r="E90" s="80" t="str">
        <f>IF(INVENTARIO!L92="","",INVENTARIO!L92)</f>
        <v>Excel, Word, PDF, PowerPoint</v>
      </c>
      <c r="F90" s="80" t="str">
        <f>IF(INVENTARIO!AA92="","",INVENTARIO!AA92)</f>
        <v>No aplica</v>
      </c>
      <c r="G90" s="80" t="str">
        <f>IF(INVENTARIO!M92="","",INVENTARIO!M92)</f>
        <v>Español</v>
      </c>
      <c r="H90" s="236">
        <f>INVENTARIO!AC92</f>
        <v>43101</v>
      </c>
      <c r="I90" s="235" t="str">
        <f>IF(INVENTARIO!AC92="","",CONCATENATE(TEXT(H90,"dd-mm-yyyy")," - ",INVENTARIO!AD92))</f>
        <v>01-01-2018 - 30/4/2021</v>
      </c>
      <c r="J90" s="80" t="str">
        <f>IF(INVENTARIO!AB92="","",INVENTARIO!AB92)</f>
        <v>Por demanda</v>
      </c>
      <c r="K90" s="80" t="str">
        <f>IF(INVENTARIO!P92="","",INVENTARIO!P92)</f>
        <v>Despacho del Ministro</v>
      </c>
      <c r="L90" s="80" t="str">
        <f>IF(INVENTARIO!R92="","",INVENTARIO!R92)</f>
        <v>Despacho del Ministro</v>
      </c>
      <c r="M90" s="80" t="str">
        <f>IF(INVENTARIO!N92="","",INVENTARIO!N92)</f>
        <v>No aplica</v>
      </c>
      <c r="N90" s="84" t="str">
        <f>IF(INVENTARIO!AH92="","",INVENTARIO!AH92)</f>
        <v xml:space="preserve">Pública </v>
      </c>
      <c r="O90" s="85" t="str">
        <f>IF(INVENTARIO!AI92="","",INVENTARIO!AI92)</f>
        <v>No aplica</v>
      </c>
      <c r="P90" s="80" t="str">
        <f>IF(INVENTARIO!AJ92="","",INVENTARIO!AJ92)</f>
        <v>No aplica</v>
      </c>
      <c r="Q90" s="80" t="str">
        <f>IF(INVENTARIO!AK92="","",INVENTARIO!AK92)</f>
        <v>No aplica</v>
      </c>
      <c r="R90" s="80" t="str">
        <f>IF(INVENTARIO!AL92="","",INVENTARIO!AL92)</f>
        <v>No aplica</v>
      </c>
      <c r="S90" s="80" t="str">
        <f>IF(INVENTARIO!AM92="","",INVENTARIO!AM92)</f>
        <v>No aplica</v>
      </c>
      <c r="T90" s="84" t="str">
        <f>IF(INVENTARIO!AN92="","",INVENTARIO!AN92)</f>
        <v>No aplica</v>
      </c>
      <c r="U90" s="89" t="str">
        <f>IF(INVENTARIO!I92="","",IF(INVENTARIO!I92="#N/A","NO","SI"))</f>
        <v>SI</v>
      </c>
      <c r="V90" s="89" t="str">
        <f>INVENTARIO!I92</f>
        <v>7000-37</v>
      </c>
      <c r="W90" s="89" t="str">
        <f t="shared" si="3"/>
        <v>7000</v>
      </c>
      <c r="X90" s="89" t="str">
        <f t="shared" si="4"/>
        <v>0-37</v>
      </c>
      <c r="Y90" s="89" t="str">
        <f>IF(V90="","",VLOOKUP(V90,TRD!$F$5:$G$677,2,FALSE))</f>
        <v>AG -3--AC -8</v>
      </c>
      <c r="Z90" s="89" t="str">
        <f>IF(V90="","",VLOOKUP(V90,TRD!$F$5:$T$677,5,FALSE))</f>
        <v xml:space="preserve">CT- - MT- </v>
      </c>
      <c r="AA90" s="89" t="e">
        <f>IF(V90="","",VLOOKUP(V90,TRD_ORI!$E:$S,10,FALSE))</f>
        <v>#N/A</v>
      </c>
      <c r="AB90" s="89" t="e">
        <f>IF(V90="","",VLOOKUP(V90,TRD!F88:T760,15,FALSE))</f>
        <v>#N/A</v>
      </c>
    </row>
    <row r="91" spans="1:28" ht="144">
      <c r="A91">
        <f t="shared" si="5"/>
        <v>85</v>
      </c>
      <c r="B91" s="139" t="str">
        <f>IF(INVENTARIO!H93="","",INVENTARIO!H93)</f>
        <v>Proyectos</v>
      </c>
      <c r="C91" s="80" t="str">
        <f>IF(INVENTARIO!K93="","",INVENTARIO!K93)</f>
        <v>SON LOS PROYECTOS DE LEY Y ACTOS LEGISLATIVOS DEL CONGRESO DE LA REPÚBLICA QUE SON DE INTERÉS DEL MINISTERIO Y QUE HAN SIDO ENVIADOS A LAS ÁREAS PARA EMITIR SU RESPECTIVO CONCEPTO. SE RECIBEN FISICAMENTE O POR CORREO ELECTRÓNICO</v>
      </c>
      <c r="D91" s="80" t="str">
        <f>IF(INVENTARIO!J93="","",INVENTARIO!J93)</f>
        <v>Físico-Digital</v>
      </c>
      <c r="E91" s="80" t="str">
        <f>IF(INVENTARIO!L93="","",INVENTARIO!L93)</f>
        <v>Excel, Word, PDF, PowerPoint</v>
      </c>
      <c r="F91" s="80" t="str">
        <f>IF(INVENTARIO!AA93="","",INVENTARIO!AA93)</f>
        <v>No aplica</v>
      </c>
      <c r="G91" s="80" t="str">
        <f>IF(INVENTARIO!M93="","",INVENTARIO!M93)</f>
        <v>Español</v>
      </c>
      <c r="H91" s="236">
        <f>INVENTARIO!AC93</f>
        <v>43101</v>
      </c>
      <c r="I91" s="235" t="str">
        <f>IF(INVENTARIO!AC93="","",CONCATENATE(TEXT(H91,"dd-mm-yyyy")," - ",INVENTARIO!AD93))</f>
        <v>01-01-2018 - 20/06/2020</v>
      </c>
      <c r="J91" s="80" t="str">
        <f>IF(INVENTARIO!AB93="","",INVENTARIO!AB93)</f>
        <v>Por demanda</v>
      </c>
      <c r="K91" s="80" t="str">
        <f>IF(INVENTARIO!P93="","",INVENTARIO!P93)</f>
        <v>Despacho del Ministro</v>
      </c>
      <c r="L91" s="80" t="str">
        <f>IF(INVENTARIO!R93="","",INVENTARIO!R93)</f>
        <v>Despacho del Ministro</v>
      </c>
      <c r="M91" s="80" t="str">
        <f>IF(INVENTARIO!N93="","",INVENTARIO!N93)</f>
        <v>No aplica</v>
      </c>
      <c r="N91" s="84" t="str">
        <f>IF(INVENTARIO!AH93="","",INVENTARIO!AH93)</f>
        <v xml:space="preserve">Pública </v>
      </c>
      <c r="O91" s="85" t="str">
        <f>IF(INVENTARIO!AI93="","",INVENTARIO!AI93)</f>
        <v>No aplica</v>
      </c>
      <c r="P91" s="80" t="str">
        <f>IF(INVENTARIO!AJ93="","",INVENTARIO!AJ93)</f>
        <v>No aplica</v>
      </c>
      <c r="Q91" s="80" t="str">
        <f>IF(INVENTARIO!AK93="","",INVENTARIO!AK93)</f>
        <v>No aplica</v>
      </c>
      <c r="R91" s="80" t="str">
        <f>IF(INVENTARIO!AL93="","",INVENTARIO!AL93)</f>
        <v>No aplica</v>
      </c>
      <c r="S91" s="80" t="str">
        <f>IF(INVENTARIO!AM93="","",INVENTARIO!AM93)</f>
        <v>No aplica</v>
      </c>
      <c r="T91" s="84" t="str">
        <f>IF(INVENTARIO!AN93="","",INVENTARIO!AN93)</f>
        <v>No aplica</v>
      </c>
      <c r="U91" s="89" t="e">
        <f>IF(INVENTARIO!I93="","",IF(INVENTARIO!I93="#N/A","NO","SI"))</f>
        <v>#N/A</v>
      </c>
      <c r="V91" s="89" t="e">
        <f>INVENTARIO!I93</f>
        <v>#N/A</v>
      </c>
      <c r="W91" s="89" t="e">
        <f t="shared" si="3"/>
        <v>#N/A</v>
      </c>
      <c r="X91" s="89" t="e">
        <f t="shared" si="4"/>
        <v>#N/A</v>
      </c>
      <c r="Y91" s="89" t="e">
        <f>IF(V91="","",VLOOKUP(V91,TRD!$F$5:$G$677,2,FALSE))</f>
        <v>#N/A</v>
      </c>
      <c r="Z91" s="89" t="e">
        <f>IF(V91="","",VLOOKUP(V91,TRD!$F$5:$T$677,5,FALSE))</f>
        <v>#N/A</v>
      </c>
      <c r="AA91" s="89" t="e">
        <f>IF(V91="","",VLOOKUP(V91,TRD_ORI!$E:$S,10,FALSE))</f>
        <v>#N/A</v>
      </c>
      <c r="AB91" s="89" t="e">
        <f>IF(V91="","",VLOOKUP(V91,TRD!F89:T761,15,FALSE))</f>
        <v>#N/A</v>
      </c>
    </row>
    <row r="92" spans="1:28" ht="129.6">
      <c r="A92">
        <f t="shared" si="5"/>
        <v>86</v>
      </c>
      <c r="B92" s="139" t="str">
        <f>IF(INVENTARIO!H94="","",INVENTARIO!H94)</f>
        <v>Programas</v>
      </c>
      <c r="C92" s="80" t="str">
        <f>IF(INVENTARIO!K94="","",INVENTARIO!K94)</f>
        <v>SON LAS RESPUESTAS A LAS SOLICITUDES DE INFORMACIÓN SOBRE EL ESTADO DE LOS PROYECTOS DE COOPERACIÓN Y LOS CUESTIONARIOS REMITIDOS POR EL MINISTERIO DE RELACIONES EXTERIORES SOBRE LOS PROGRAMAS Y PROYECTOS DEL MINISTERIO</v>
      </c>
      <c r="D92" s="80" t="str">
        <f>IF(INVENTARIO!J94="","",INVENTARIO!J94)</f>
        <v>Digital</v>
      </c>
      <c r="E92" s="80" t="str">
        <f>IF(INVENTARIO!L94="","",INVENTARIO!L94)</f>
        <v>Excel, Word, PDF, PowerPoint</v>
      </c>
      <c r="F92" s="80" t="str">
        <f>IF(INVENTARIO!AA94="","",INVENTARIO!AA94)</f>
        <v>No aplica</v>
      </c>
      <c r="G92" s="80" t="str">
        <f>IF(INVENTARIO!M94="","",INVENTARIO!M94)</f>
        <v>Español</v>
      </c>
      <c r="H92" s="236">
        <f>INVENTARIO!AC94</f>
        <v>43350</v>
      </c>
      <c r="I92" s="235" t="str">
        <f>IF(INVENTARIO!AC94="","",CONCATENATE(TEXT(H92,"dd-mm-yyyy")," - ",INVENTARIO!AD94))</f>
        <v>07-09-2018 - 44323</v>
      </c>
      <c r="J92" s="80" t="str">
        <f>IF(INVENTARIO!AB94="","",INVENTARIO!AB94)</f>
        <v>Por demanda</v>
      </c>
      <c r="K92" s="80" t="str">
        <f>IF(INVENTARIO!P94="","",INVENTARIO!P94)</f>
        <v>Despacho del Ministro</v>
      </c>
      <c r="L92" s="80" t="str">
        <f>IF(INVENTARIO!R94="","",INVENTARIO!R94)</f>
        <v>Despacho del Ministro</v>
      </c>
      <c r="M92" s="80" t="str">
        <f>IF(INVENTARIO!N94="","",INVENTARIO!N94)</f>
        <v>No aplica</v>
      </c>
      <c r="N92" s="84" t="str">
        <f>IF(INVENTARIO!AH94="","",INVENTARIO!AH94)</f>
        <v xml:space="preserve">Pública </v>
      </c>
      <c r="O92" s="85" t="str">
        <f>IF(INVENTARIO!AI94="","",INVENTARIO!AI94)</f>
        <v>No aplica</v>
      </c>
      <c r="P92" s="80" t="str">
        <f>IF(INVENTARIO!AJ94="","",INVENTARIO!AJ94)</f>
        <v>No aplica</v>
      </c>
      <c r="Q92" s="80" t="str">
        <f>IF(INVENTARIO!AK94="","",INVENTARIO!AK94)</f>
        <v>No aplica</v>
      </c>
      <c r="R92" s="80" t="str">
        <f>IF(INVENTARIO!AL94="","",INVENTARIO!AL94)</f>
        <v>No aplica</v>
      </c>
      <c r="S92" s="80" t="str">
        <f>IF(INVENTARIO!AM94="","",INVENTARIO!AM94)</f>
        <v>No aplica</v>
      </c>
      <c r="T92" s="84" t="str">
        <f>IF(INVENTARIO!AN94="","",INVENTARIO!AN94)</f>
        <v>No aplica</v>
      </c>
      <c r="U92" s="89" t="e">
        <f>IF(INVENTARIO!I94="","",IF(INVENTARIO!I94="#N/A","NO","SI"))</f>
        <v>#N/A</v>
      </c>
      <c r="V92" s="89" t="e">
        <f>INVENTARIO!I94</f>
        <v>#N/A</v>
      </c>
      <c r="W92" s="89" t="e">
        <f t="shared" si="3"/>
        <v>#N/A</v>
      </c>
      <c r="X92" s="89" t="e">
        <f t="shared" si="4"/>
        <v>#N/A</v>
      </c>
      <c r="Y92" s="89" t="e">
        <f>IF(V92="","",VLOOKUP(V92,TRD!$F$5:$G$677,2,FALSE))</f>
        <v>#N/A</v>
      </c>
      <c r="Z92" s="89" t="e">
        <f>IF(V92="","",VLOOKUP(V92,TRD!$F$5:$T$677,5,FALSE))</f>
        <v>#N/A</v>
      </c>
      <c r="AA92" s="89" t="e">
        <f>IF(V92="","",VLOOKUP(V92,TRD_ORI!$E:$S,10,FALSE))</f>
        <v>#N/A</v>
      </c>
      <c r="AB92" s="89" t="e">
        <f>IF(V92="","",VLOOKUP(V92,TRD!F90:T762,15,FALSE))</f>
        <v>#N/A</v>
      </c>
    </row>
    <row r="93" spans="1:28" ht="57.6">
      <c r="A93">
        <f t="shared" si="5"/>
        <v>87</v>
      </c>
      <c r="B93" s="139" t="str">
        <f>IF(INVENTARIO!H95="","",INVENTARIO!H95)</f>
        <v>Comisiones</v>
      </c>
      <c r="C93" s="80" t="str">
        <f>IF(INVENTARIO!K95="","",INVENTARIO!K95)</f>
        <v>SON LOS DOCUMENTOS REQUERIDOS PARA EL TRÁMITE DE SOLICITUD DE COMISIONES AL EXTERIOR</v>
      </c>
      <c r="D93" s="80" t="str">
        <f>IF(INVENTARIO!J95="","",INVENTARIO!J95)</f>
        <v>Físico-Digital</v>
      </c>
      <c r="E93" s="80" t="str">
        <f>IF(INVENTARIO!L95="","",INVENTARIO!L95)</f>
        <v>Excel, Word, PDF, PowerPoint</v>
      </c>
      <c r="F93" s="80" t="str">
        <f>IF(INVENTARIO!AA95="","",INVENTARIO!AA95)</f>
        <v>No aplica</v>
      </c>
      <c r="G93" s="80" t="str">
        <f>IF(INVENTARIO!M95="","",INVENTARIO!M95)</f>
        <v>Español</v>
      </c>
      <c r="H93" s="236">
        <f>INVENTARIO!AC95</f>
        <v>43350</v>
      </c>
      <c r="I93" s="235" t="str">
        <f>IF(INVENTARIO!AC95="","",CONCATENATE(TEXT(H93,"dd-mm-yyyy")," - ",INVENTARIO!AD95))</f>
        <v>07-09-2018 - No aplica (No hubo comisiones en 2020 ni a 7/05/2021)</v>
      </c>
      <c r="J93" s="80" t="str">
        <f>IF(INVENTARIO!AB95="","",INVENTARIO!AB95)</f>
        <v>Por demanda</v>
      </c>
      <c r="K93" s="80" t="str">
        <f>IF(INVENTARIO!P95="","",INVENTARIO!P95)</f>
        <v>Despacho del Ministro</v>
      </c>
      <c r="L93" s="80" t="str">
        <f>IF(INVENTARIO!R95="","",INVENTARIO!R95)</f>
        <v>Despacho del Ministro</v>
      </c>
      <c r="M93" s="80" t="str">
        <f>IF(INVENTARIO!N95="","",INVENTARIO!N95)</f>
        <v>No aplica</v>
      </c>
      <c r="N93" s="84" t="str">
        <f>IF(INVENTARIO!AH95="","",INVENTARIO!AH95)</f>
        <v xml:space="preserve">Pública </v>
      </c>
      <c r="O93" s="85" t="str">
        <f>IF(INVENTARIO!AI95="","",INVENTARIO!AI95)</f>
        <v>No aplica</v>
      </c>
      <c r="P93" s="80" t="str">
        <f>IF(INVENTARIO!AJ95="","",INVENTARIO!AJ95)</f>
        <v>No aplica</v>
      </c>
      <c r="Q93" s="80" t="str">
        <f>IF(INVENTARIO!AK95="","",INVENTARIO!AK95)</f>
        <v>No aplica</v>
      </c>
      <c r="R93" s="80" t="str">
        <f>IF(INVENTARIO!AL95="","",INVENTARIO!AL95)</f>
        <v>No aplica</v>
      </c>
      <c r="S93" s="80" t="str">
        <f>IF(INVENTARIO!AM95="","",INVENTARIO!AM95)</f>
        <v>No aplica</v>
      </c>
      <c r="T93" s="84" t="str">
        <f>IF(INVENTARIO!AN95="","",INVENTARIO!AN95)</f>
        <v>No aplica</v>
      </c>
      <c r="U93" s="89" t="e">
        <f>IF(INVENTARIO!I95="","",IF(INVENTARIO!I95="#N/A","NO","SI"))</f>
        <v>#N/A</v>
      </c>
      <c r="V93" s="89" t="e">
        <f>INVENTARIO!I95</f>
        <v>#N/A</v>
      </c>
      <c r="W93" s="89" t="e">
        <f t="shared" si="3"/>
        <v>#N/A</v>
      </c>
      <c r="X93" s="89" t="e">
        <f t="shared" si="4"/>
        <v>#N/A</v>
      </c>
      <c r="Y93" s="89" t="e">
        <f>IF(V93="","",VLOOKUP(V93,TRD!$F$5:$G$677,2,FALSE))</f>
        <v>#N/A</v>
      </c>
      <c r="Z93" s="89" t="e">
        <f>IF(V93="","",VLOOKUP(V93,TRD!$F$5:$T$677,5,FALSE))</f>
        <v>#N/A</v>
      </c>
      <c r="AA93" s="89" t="e">
        <f>IF(V93="","",VLOOKUP(V93,TRD_ORI!$E:$S,10,FALSE))</f>
        <v>#N/A</v>
      </c>
      <c r="AB93" s="89" t="e">
        <f>IF(V93="","",VLOOKUP(V93,TRD!F91:T763,15,FALSE))</f>
        <v>#N/A</v>
      </c>
    </row>
    <row r="94" spans="1:28" ht="129.6">
      <c r="A94">
        <f t="shared" si="5"/>
        <v>88</v>
      </c>
      <c r="B94" s="139" t="str">
        <f>IF(INVENTARIO!H96="","",INVENTARIO!H96)</f>
        <v>Formalizaciones</v>
      </c>
      <c r="C94" s="80" t="str">
        <f>IF(INVENTARIO!K96="","",INVENTARIO!K96)</f>
        <v>SON LOS MEMORANDOS DE ENTENDIMIENTO, CARTAS DE INTERÉS Y/O CONVENIOS FIRMADOS CON COOPERANTES</v>
      </c>
      <c r="D94" s="80" t="str">
        <f>IF(INVENTARIO!J96="","",INVENTARIO!J96)</f>
        <v>Físico-Digital</v>
      </c>
      <c r="E94" s="80" t="str">
        <f>IF(INVENTARIO!L96="","",INVENTARIO!L96)</f>
        <v>Excel, Word, PDF, PowerPoint</v>
      </c>
      <c r="F94" s="80" t="str">
        <f>IF(INVENTARIO!AA96="","",INVENTARIO!AA96)</f>
        <v>https://minvivienda.gov.co/ministerio/gestion-institucional/contratacion/convenios-y/o-contratos-interadministrativos</v>
      </c>
      <c r="G94" s="80" t="str">
        <f>IF(INVENTARIO!M96="","",INVENTARIO!M96)</f>
        <v>Español</v>
      </c>
      <c r="H94" s="236">
        <f>INVENTARIO!AC96</f>
        <v>43350</v>
      </c>
      <c r="I94" s="235" t="str">
        <f>IF(INVENTARIO!AC96="","",CONCATENATE(TEXT(H94,"dd-mm-yyyy")," - ",INVENTARIO!AD96))</f>
        <v>07-09-2018 - 19/10/2021</v>
      </c>
      <c r="J94" s="80" t="str">
        <f>IF(INVENTARIO!AB96="","",INVENTARIO!AB96)</f>
        <v>Por demanda</v>
      </c>
      <c r="K94" s="80" t="str">
        <f>IF(INVENTARIO!P96="","",INVENTARIO!P96)</f>
        <v>Despacho del Ministro</v>
      </c>
      <c r="L94" s="80" t="str">
        <f>IF(INVENTARIO!R96="","",INVENTARIO!R96)</f>
        <v>Despacho del Ministro</v>
      </c>
      <c r="M94" s="80" t="str">
        <f>IF(INVENTARIO!N96="","",INVENTARIO!N96)</f>
        <v>No aplica</v>
      </c>
      <c r="N94" s="84" t="str">
        <f>IF(INVENTARIO!AH96="","",INVENTARIO!AH96)</f>
        <v xml:space="preserve">Pública </v>
      </c>
      <c r="O94" s="85" t="str">
        <f>IF(INVENTARIO!AI96="","",INVENTARIO!AI96)</f>
        <v>No aplica</v>
      </c>
      <c r="P94" s="80" t="str">
        <f>IF(INVENTARIO!AJ96="","",INVENTARIO!AJ96)</f>
        <v>No aplica</v>
      </c>
      <c r="Q94" s="80" t="str">
        <f>IF(INVENTARIO!AK96="","",INVENTARIO!AK96)</f>
        <v>No aplica</v>
      </c>
      <c r="R94" s="80" t="str">
        <f>IF(INVENTARIO!AL96="","",INVENTARIO!AL96)</f>
        <v>No aplica</v>
      </c>
      <c r="S94" s="80" t="str">
        <f>IF(INVENTARIO!AM96="","",INVENTARIO!AM96)</f>
        <v>No aplica</v>
      </c>
      <c r="T94" s="84" t="str">
        <f>IF(INVENTARIO!AN96="","",INVENTARIO!AN96)</f>
        <v>No aplica</v>
      </c>
      <c r="U94" s="89" t="e">
        <f>IF(INVENTARIO!I96="","",IF(INVENTARIO!I96="#N/A","NO","SI"))</f>
        <v>#N/A</v>
      </c>
      <c r="V94" s="89" t="e">
        <f>INVENTARIO!I96</f>
        <v>#N/A</v>
      </c>
      <c r="W94" s="89" t="e">
        <f t="shared" si="3"/>
        <v>#N/A</v>
      </c>
      <c r="X94" s="89" t="e">
        <f t="shared" si="4"/>
        <v>#N/A</v>
      </c>
      <c r="Y94" s="89" t="e">
        <f>IF(V94="","",VLOOKUP(V94,TRD!$F$5:$G$677,2,FALSE))</f>
        <v>#N/A</v>
      </c>
      <c r="Z94" s="89" t="e">
        <f>IF(V94="","",VLOOKUP(V94,TRD!$F$5:$T$677,5,FALSE))</f>
        <v>#N/A</v>
      </c>
      <c r="AA94" s="89" t="e">
        <f>IF(V94="","",VLOOKUP(V94,TRD_ORI!$E:$S,10,FALSE))</f>
        <v>#N/A</v>
      </c>
      <c r="AB94" s="89" t="e">
        <f>IF(V94="","",VLOOKUP(V94,TRD!F92:T764,15,FALSE))</f>
        <v>#N/A</v>
      </c>
    </row>
    <row r="95" spans="1:28" ht="187.2">
      <c r="A95">
        <f t="shared" si="5"/>
        <v>89</v>
      </c>
      <c r="B95" s="139" t="str">
        <f>IF(INVENTARIO!H97="","",INVENTARIO!H97)</f>
        <v>Información del Aplicativo ICT-INURBE</v>
      </c>
      <c r="C95" s="80" t="str">
        <f>IF(INVENTARIO!K97="","",INVENTARIO!K97)</f>
        <v>Este aplicativo contiene el registro de información sobre lo bienes inmuebles a cargo de los extintos ICT-INURBE, información que fue entregada por el PAR INURBE, y que ha sido actualizada por el MVCT, desde la gestión desarrollada por el equipo de saneamiento de activos de la Subdirección de servicios administrativos en lo que corresponde a su competencia.</v>
      </c>
      <c r="D95" s="80" t="str">
        <f>IF(INVENTARIO!J97="","",INVENTARIO!J97)</f>
        <v>Digital</v>
      </c>
      <c r="E95" s="80" t="str">
        <f>IF(INVENTARIO!L97="","",INVENTARIO!L97)</f>
        <v xml:space="preserve">Sistema de Información del Ministerio   </v>
      </c>
      <c r="F95" s="80" t="str">
        <f>IF(INVENTARIO!AA97="","",INVENTARIO!AA97)</f>
        <v>No aplica</v>
      </c>
      <c r="G95" s="80" t="str">
        <f>IF(INVENTARIO!M97="","",INVENTARIO!M97)</f>
        <v>Español</v>
      </c>
      <c r="H95" s="236" t="str">
        <f>INVENTARIO!AC97</f>
        <v>se desconoce</v>
      </c>
      <c r="I95" s="235" t="str">
        <f>IF(INVENTARIO!AC97="","",CONCATENATE(TEXT(H95,"dd-mm-yyyy")," - ",INVENTARIO!AD97))</f>
        <v>se desconoce - A la fecha</v>
      </c>
      <c r="J95" s="80" t="str">
        <f>IF(INVENTARIO!AB97="","",INVENTARIO!AB97)</f>
        <v>Por demanda</v>
      </c>
      <c r="K95" s="80" t="str">
        <f>IF(INVENTARIO!P97="","",INVENTARIO!P97)</f>
        <v>Subdirección de Servicios Administrativos</v>
      </c>
      <c r="L95" s="80" t="str">
        <f>IF(INVENTARIO!R97="","",INVENTARIO!R97)</f>
        <v>Grupo de Apoyo Tecnológico - GAT</v>
      </c>
      <c r="M95" s="80" t="str">
        <f>IF(INVENTARIO!N97="","",INVENTARIO!N97)</f>
        <v>Municipal</v>
      </c>
      <c r="N95" s="84" t="str">
        <f>IF(INVENTARIO!AH97="","",INVENTARIO!AH97)</f>
        <v xml:space="preserve">Pública </v>
      </c>
      <c r="O95" s="85" t="str">
        <f>IF(INVENTARIO!AI97="","",INVENTARIO!AI97)</f>
        <v>No aplica</v>
      </c>
      <c r="P95" s="80" t="str">
        <f>IF(INVENTARIO!AJ97="","",INVENTARIO!AJ97)</f>
        <v>No aplica</v>
      </c>
      <c r="Q95" s="80" t="str">
        <f>IF(INVENTARIO!AK97="","",INVENTARIO!AK97)</f>
        <v>No aplica</v>
      </c>
      <c r="R95" s="80" t="str">
        <f>IF(INVENTARIO!AL97="","",INVENTARIO!AL97)</f>
        <v>No aplica</v>
      </c>
      <c r="S95" s="80" t="str">
        <f>IF(INVENTARIO!AM97="","",INVENTARIO!AM97)</f>
        <v>No aplica</v>
      </c>
      <c r="T95" s="84" t="str">
        <f>IF(INVENTARIO!AN97="","",INVENTARIO!AN97)</f>
        <v>No aplica</v>
      </c>
      <c r="U95" s="89" t="e">
        <f>IF(INVENTARIO!I97="","",IF(INVENTARIO!I97="#N/A","NO","SI"))</f>
        <v>#N/A</v>
      </c>
      <c r="V95" s="89" t="e">
        <f>INVENTARIO!I97</f>
        <v>#N/A</v>
      </c>
      <c r="W95" s="89" t="e">
        <f t="shared" si="3"/>
        <v>#N/A</v>
      </c>
      <c r="X95" s="89" t="e">
        <f t="shared" si="4"/>
        <v>#N/A</v>
      </c>
      <c r="Y95" s="89" t="e">
        <f>IF(V95="","",VLOOKUP(V95,TRD!$F$5:$G$677,2,FALSE))</f>
        <v>#N/A</v>
      </c>
      <c r="Z95" s="89" t="e">
        <f>IF(V95="","",VLOOKUP(V95,TRD!$F$5:$T$677,5,FALSE))</f>
        <v>#N/A</v>
      </c>
      <c r="AA95" s="89" t="e">
        <f>IF(V95="","",VLOOKUP(V95,TRD_ORI!$E:$S,10,FALSE))</f>
        <v>#N/A</v>
      </c>
      <c r="AB95" s="89" t="e">
        <f>IF(V95="","",VLOOKUP(V95,TRD!F93:T765,15,FALSE))</f>
        <v>#N/A</v>
      </c>
    </row>
    <row r="96" spans="1:28" ht="172.8">
      <c r="A96">
        <f t="shared" si="5"/>
        <v>90</v>
      </c>
      <c r="B96" s="139" t="str">
        <f>IF(INVENTARIO!H98="","",INVENTARIO!H98)</f>
        <v>Información AVANCE_DE_SANEAMIENTO_PREDIAL_MOVILIZACION_DE_ACTIVOS</v>
      </c>
      <c r="C96" s="80" t="str">
        <f>IF(INVENTARIO!K98="","",INVENTARIO!K98)</f>
        <v>Información referente al Saneamiento de Activos del MVCT, la cual se encuentra en la carpeta Avance Grupo Saneamiento, entre otras subcarpetas se encuentran: Avance Saneamiento, avalúos comerciales, cobros persuasivos y coactivos, resoluciones suscritas por la SSA y documentos soportes resoluciones.</v>
      </c>
      <c r="D96" s="80" t="str">
        <f>IF(INVENTARIO!J98="","",INVENTARIO!J98)</f>
        <v>Digital</v>
      </c>
      <c r="E96" s="80" t="str">
        <f>IF(INVENTARIO!L98="","",INVENTARIO!L98)</f>
        <v>Excel, Word, PDF, PowerPoint</v>
      </c>
      <c r="F96" s="80" t="str">
        <f>IF(INVENTARIO!AA98="","",INVENTARIO!AA98)</f>
        <v>No aplica</v>
      </c>
      <c r="G96" s="80" t="str">
        <f>IF(INVENTARIO!M98="","",INVENTARIO!M98)</f>
        <v>Español</v>
      </c>
      <c r="H96" s="236" t="str">
        <f>INVENTARIO!AC98</f>
        <v>se desconoce</v>
      </c>
      <c r="I96" s="235" t="str">
        <f>IF(INVENTARIO!AC98="","",CONCATENATE(TEXT(H96,"dd-mm-yyyy")," - ",INVENTARIO!AD98))</f>
        <v>se desconoce - A la fecha</v>
      </c>
      <c r="J96" s="80" t="str">
        <f>IF(INVENTARIO!AB98="","",INVENTARIO!AB98)</f>
        <v>Diaria</v>
      </c>
      <c r="K96" s="80" t="str">
        <f>IF(INVENTARIO!P98="","",INVENTARIO!P98)</f>
        <v>Subdirección de Servicios Administrativos</v>
      </c>
      <c r="L96" s="80" t="str">
        <f>IF(INVENTARIO!R98="","",INVENTARIO!R98)</f>
        <v>Grupo de Apoyo Tecnológico - GAT</v>
      </c>
      <c r="M96" s="80" t="str">
        <f>IF(INVENTARIO!N98="","",INVENTARIO!N98)</f>
        <v>Municipal</v>
      </c>
      <c r="N96" s="84" t="str">
        <f>IF(INVENTARIO!AH98="","",INVENTARIO!AH98)</f>
        <v xml:space="preserve">Pública </v>
      </c>
      <c r="O96" s="85" t="str">
        <f>IF(INVENTARIO!AI98="","",INVENTARIO!AI98)</f>
        <v>No aplica</v>
      </c>
      <c r="P96" s="80" t="str">
        <f>IF(INVENTARIO!AJ98="","",INVENTARIO!AJ98)</f>
        <v>No aplica</v>
      </c>
      <c r="Q96" s="80" t="str">
        <f>IF(INVENTARIO!AK98="","",INVENTARIO!AK98)</f>
        <v>No aplica</v>
      </c>
      <c r="R96" s="80" t="str">
        <f>IF(INVENTARIO!AL98="","",INVENTARIO!AL98)</f>
        <v>No aplica</v>
      </c>
      <c r="S96" s="80" t="str">
        <f>IF(INVENTARIO!AM98="","",INVENTARIO!AM98)</f>
        <v>No aplica</v>
      </c>
      <c r="T96" s="84" t="str">
        <f>IF(INVENTARIO!AN98="","",INVENTARIO!AN98)</f>
        <v>No aplica</v>
      </c>
      <c r="U96" s="89" t="e">
        <f>IF(INVENTARIO!I98="","",IF(INVENTARIO!I98="#N/A","NO","SI"))</f>
        <v>#N/A</v>
      </c>
      <c r="V96" s="89" t="e">
        <f>INVENTARIO!I98</f>
        <v>#N/A</v>
      </c>
      <c r="W96" s="89" t="e">
        <f t="shared" si="3"/>
        <v>#N/A</v>
      </c>
      <c r="X96" s="89" t="e">
        <f t="shared" si="4"/>
        <v>#N/A</v>
      </c>
      <c r="Y96" s="89" t="e">
        <f>IF(V96="","",VLOOKUP(V96,TRD!$F$5:$G$677,2,FALSE))</f>
        <v>#N/A</v>
      </c>
      <c r="Z96" s="89" t="e">
        <f>IF(V96="","",VLOOKUP(V96,TRD!$F$5:$T$677,5,FALSE))</f>
        <v>#N/A</v>
      </c>
      <c r="AA96" s="89" t="e">
        <f>IF(V96="","",VLOOKUP(V96,TRD_ORI!$E:$S,10,FALSE))</f>
        <v>#N/A</v>
      </c>
      <c r="AB96" s="89" t="e">
        <f>IF(V96="","",VLOOKUP(V96,TRD!F94:T766,15,FALSE))</f>
        <v>#N/A</v>
      </c>
    </row>
    <row r="97" spans="1:28" ht="144">
      <c r="A97">
        <f t="shared" si="5"/>
        <v>91</v>
      </c>
      <c r="B97" s="139" t="str">
        <f>IF(INVENTARIO!H99="","",INVENTARIO!H99)</f>
        <v>Expedientes de inmuebles fiscales provenientes de los extintos ICT-INURBE</v>
      </c>
      <c r="C97" s="80" t="str">
        <f>IF(INVENTARIO!K99="","",INVENTARIO!K99)</f>
        <v>Cada una de las carpetas que contienen la información del historial de actuaciones adelantadas por los extintos ICT-INURBE y por por el MVCT, respecto de cada uno de los inmuebles fiscales, actualmente a cargo del MVCT, como subrogatario legal de las obligaciones del ICT-INURBE.</v>
      </c>
      <c r="D97" s="80" t="str">
        <f>IF(INVENTARIO!J99="","",INVENTARIO!J99)</f>
        <v>Físico-Digital</v>
      </c>
      <c r="E97" s="80" t="str">
        <f>IF(INVENTARIO!L99="","",INVENTARIO!L99)</f>
        <v>Excel, Word, PDF, PowerPoint</v>
      </c>
      <c r="F97" s="80" t="str">
        <f>IF(INVENTARIO!AA99="","",INVENTARIO!AA99)</f>
        <v>No aplica</v>
      </c>
      <c r="G97" s="80" t="str">
        <f>IF(INVENTARIO!M99="","",INVENTARIO!M99)</f>
        <v>Español</v>
      </c>
      <c r="H97" s="236" t="str">
        <f>INVENTARIO!AC99</f>
        <v>se desconoce</v>
      </c>
      <c r="I97" s="235" t="str">
        <f>IF(INVENTARIO!AC99="","",CONCATENATE(TEXT(H97,"dd-mm-yyyy")," - ",INVENTARIO!AD99))</f>
        <v>se desconoce - A la fecha</v>
      </c>
      <c r="J97" s="80" t="str">
        <f>IF(INVENTARIO!AB99="","",INVENTARIO!AB99)</f>
        <v>Por demanda</v>
      </c>
      <c r="K97" s="80" t="str">
        <f>IF(INVENTARIO!P99="","",INVENTARIO!P99)</f>
        <v>Subdirección de Servicios Administrativos</v>
      </c>
      <c r="L97" s="80" t="str">
        <f>IF(INVENTARIO!R99="","",INVENTARIO!R99)</f>
        <v>Grupo de Atención al Usuario y Archivo</v>
      </c>
      <c r="M97" s="80" t="str">
        <f>IF(INVENTARIO!N99="","",INVENTARIO!N99)</f>
        <v>Municipal</v>
      </c>
      <c r="N97" s="84" t="str">
        <f>IF(INVENTARIO!AH99="","",INVENTARIO!AH99)</f>
        <v xml:space="preserve">Pública </v>
      </c>
      <c r="O97" s="85" t="str">
        <f>IF(INVENTARIO!AI99="","",INVENTARIO!AI99)</f>
        <v>No aplica</v>
      </c>
      <c r="P97" s="80" t="str">
        <f>IF(INVENTARIO!AJ99="","",INVENTARIO!AJ99)</f>
        <v>No aplica</v>
      </c>
      <c r="Q97" s="80" t="str">
        <f>IF(INVENTARIO!AK99="","",INVENTARIO!AK99)</f>
        <v>No aplica</v>
      </c>
      <c r="R97" s="80" t="str">
        <f>IF(INVENTARIO!AL99="","",INVENTARIO!AL99)</f>
        <v>No aplica</v>
      </c>
      <c r="S97" s="80" t="str">
        <f>IF(INVENTARIO!AM99="","",INVENTARIO!AM99)</f>
        <v>No aplica</v>
      </c>
      <c r="T97" s="84" t="str">
        <f>IF(INVENTARIO!AN99="","",INVENTARIO!AN99)</f>
        <v>No aplica</v>
      </c>
      <c r="U97" s="89" t="e">
        <f>IF(INVENTARIO!I99="","",IF(INVENTARIO!I99="#N/A","NO","SI"))</f>
        <v>#N/A</v>
      </c>
      <c r="V97" s="89" t="e">
        <f>INVENTARIO!I99</f>
        <v>#N/A</v>
      </c>
      <c r="W97" s="89" t="e">
        <f t="shared" si="3"/>
        <v>#N/A</v>
      </c>
      <c r="X97" s="89" t="e">
        <f t="shared" si="4"/>
        <v>#N/A</v>
      </c>
      <c r="Y97" s="89" t="e">
        <f>IF(V97="","",VLOOKUP(V97,TRD!$F$5:$G$677,2,FALSE))</f>
        <v>#N/A</v>
      </c>
      <c r="Z97" s="89" t="e">
        <f>IF(V97="","",VLOOKUP(V97,TRD!$F$5:$T$677,5,FALSE))</f>
        <v>#N/A</v>
      </c>
      <c r="AA97" s="89" t="e">
        <f>IF(V97="","",VLOOKUP(V97,TRD_ORI!$E:$S,10,FALSE))</f>
        <v>#N/A</v>
      </c>
      <c r="AB97" s="89" t="e">
        <f>IF(V97="","",VLOOKUP(V97,TRD!F95:T767,15,FALSE))</f>
        <v>#N/A</v>
      </c>
    </row>
    <row r="98" spans="1:28" ht="100.8">
      <c r="A98">
        <f t="shared" si="5"/>
        <v>92</v>
      </c>
      <c r="B98" s="139" t="str">
        <f>IF(INVENTARIO!H100="","",INVENTARIO!H100)</f>
        <v>Informe de resultados Estrategia de Rendición de Cuentas y Participación Ciudadana</v>
      </c>
      <c r="C98" s="80" t="str">
        <f>IF(INVENTARIO!K100="","",INVENTARIO!K100)</f>
        <v xml:space="preserve">Contiene comunicaciones oficiales e información sobre la implementación de la estrategia de rendición  de cuentas y participación ciudadana. </v>
      </c>
      <c r="D98" s="80" t="str">
        <f>IF(INVENTARIO!J100="","",INVENTARIO!J100)</f>
        <v>Digital</v>
      </c>
      <c r="E98" s="80" t="str">
        <f>IF(INVENTARIO!L100="","",INVENTARIO!L100)</f>
        <v>PDF</v>
      </c>
      <c r="F98" s="80" t="str">
        <f>IF(INVENTARIO!AA100="","",INVENTARIO!AA100)</f>
        <v>https://www.minvivienda.gov.co/tramites-y-servicios/rendicion-de-cuentas/historial-de-rendiciones</v>
      </c>
      <c r="G98" s="80" t="str">
        <f>IF(INVENTARIO!M100="","",INVENTARIO!M100)</f>
        <v>Español</v>
      </c>
      <c r="H98" s="236">
        <f>INVENTARIO!AC100</f>
        <v>42369</v>
      </c>
      <c r="I98" s="235" t="str">
        <f>IF(INVENTARIO!AC100="","",CONCATENATE(TEXT(H98,"dd-mm-yyyy")," - ",INVENTARIO!AD100))</f>
        <v>31-12-2015 - 44770</v>
      </c>
      <c r="J98" s="80" t="str">
        <f>IF(INVENTARIO!AB100="","",INVENTARIO!AB100)</f>
        <v>Anual</v>
      </c>
      <c r="K98" s="80" t="str">
        <f>IF(INVENTARIO!P100="","",INVENTARIO!P100)</f>
        <v>Grupo de Planeación y Seguimiento</v>
      </c>
      <c r="L98" s="80" t="str">
        <f>IF(INVENTARIO!R100="","",INVENTARIO!R100)</f>
        <v>Grupo de Planeación y Seguimiento</v>
      </c>
      <c r="M98" s="80" t="str">
        <f>IF(INVENTARIO!N100="","",INVENTARIO!N100)</f>
        <v>No aplica</v>
      </c>
      <c r="N98" s="84" t="str">
        <f>IF(INVENTARIO!AH100="","",INVENTARIO!AH100)</f>
        <v>Publica</v>
      </c>
      <c r="O98" s="85" t="str">
        <f>IF(INVENTARIO!AI100="","",INVENTARIO!AI100)</f>
        <v>No aplica</v>
      </c>
      <c r="P98" s="80" t="str">
        <f>IF(INVENTARIO!AJ100="","",INVENTARIO!AJ100)</f>
        <v>No aplica</v>
      </c>
      <c r="Q98" s="80" t="str">
        <f>IF(INVENTARIO!AK100="","",INVENTARIO!AK100)</f>
        <v>No aplica</v>
      </c>
      <c r="R98" s="80" t="str">
        <f>IF(INVENTARIO!AL100="","",INVENTARIO!AL100)</f>
        <v>No aplica</v>
      </c>
      <c r="S98" s="80" t="str">
        <f>IF(INVENTARIO!AM100="","",INVENTARIO!AM100)</f>
        <v>No aplica</v>
      </c>
      <c r="T98" s="84" t="str">
        <f>IF(INVENTARIO!AN100="","",INVENTARIO!AN100)</f>
        <v>No aplica</v>
      </c>
      <c r="U98" s="89" t="e">
        <f>IF(INVENTARIO!I100="","",IF(INVENTARIO!I100="#N/A","NO","SI"))</f>
        <v>#N/A</v>
      </c>
      <c r="V98" s="89" t="e">
        <f>INVENTARIO!I100</f>
        <v>#N/A</v>
      </c>
      <c r="W98" s="89" t="e">
        <f t="shared" si="3"/>
        <v>#N/A</v>
      </c>
      <c r="X98" s="89" t="e">
        <f t="shared" si="4"/>
        <v>#N/A</v>
      </c>
      <c r="Y98" s="89" t="e">
        <f>IF(V98="","",VLOOKUP(V98,TRD!$F$5:$G$677,2,FALSE))</f>
        <v>#N/A</v>
      </c>
      <c r="Z98" s="89" t="e">
        <f>IF(V98="","",VLOOKUP(V98,TRD!$F$5:$T$677,5,FALSE))</f>
        <v>#N/A</v>
      </c>
      <c r="AA98" s="89" t="e">
        <f>IF(V98="","",VLOOKUP(V98,TRD_ORI!$E:$S,10,FALSE))</f>
        <v>#N/A</v>
      </c>
      <c r="AB98" s="89" t="e">
        <f>IF(V98="","",VLOOKUP(V98,TRD!F96:T768,15,FALSE))</f>
        <v>#N/A</v>
      </c>
    </row>
    <row r="99" spans="1:28" ht="129.6">
      <c r="A99">
        <f t="shared" si="5"/>
        <v>93</v>
      </c>
      <c r="B99" s="139" t="str">
        <f>IF(INVENTARIO!H101="","",INVENTARIO!H101)</f>
        <v>Informe de Gestión Anual</v>
      </c>
      <c r="C99" s="80" t="str">
        <f>IF(INVENTARIO!K101="","",INVENTARIO!K101)</f>
        <v xml:space="preserve">Contiene las acciones adelantadas por el MVCT a lo largo de una vigencia por cada dimensión estratégica (Vivienda, DEUT, APSB e Institucional) y el componente Paz. </v>
      </c>
      <c r="D99" s="80" t="str">
        <f>IF(INVENTARIO!J101="","",INVENTARIO!J101)</f>
        <v>Digital</v>
      </c>
      <c r="E99" s="80" t="str">
        <f>IF(INVENTARIO!L101="","",INVENTARIO!L101)</f>
        <v>PDF</v>
      </c>
      <c r="F99" s="80" t="str">
        <f>IF(INVENTARIO!AA101="","",INVENTARIO!AA101)</f>
        <v>https://www.minvivienda.gov.co/ministerio/planeacion-gestion-y-control/planeacion-y-seguimiento/informes-de-gestion</v>
      </c>
      <c r="G99" s="80" t="str">
        <f>IF(INVENTARIO!M101="","",INVENTARIO!M101)</f>
        <v>Español</v>
      </c>
      <c r="H99" s="236">
        <f>INVENTARIO!AC101</f>
        <v>39539</v>
      </c>
      <c r="I99" s="235" t="str">
        <f>IF(INVENTARIO!AC101="","",CONCATENATE(TEXT(H99,"dd-mm-yyyy")," - ",INVENTARIO!AD101))</f>
        <v>01-04-2008 - A la Fecha</v>
      </c>
      <c r="J99" s="80" t="str">
        <f>IF(INVENTARIO!AB101="","",INVENTARIO!AB101)</f>
        <v>Anual</v>
      </c>
      <c r="K99" s="80" t="str">
        <f>IF(INVENTARIO!P101="","",INVENTARIO!P101)</f>
        <v>Grupo de Planeación y Seguimiento</v>
      </c>
      <c r="L99" s="80" t="str">
        <f>IF(INVENTARIO!R101="","",INVENTARIO!R101)</f>
        <v>Grupo de Planeación y Seguimiento</v>
      </c>
      <c r="M99" s="80" t="str">
        <f>IF(INVENTARIO!N101="","",INVENTARIO!N101)</f>
        <v>No aplica</v>
      </c>
      <c r="N99" s="84" t="str">
        <f>IF(INVENTARIO!AH101="","",INVENTARIO!AH101)</f>
        <v>Publica</v>
      </c>
      <c r="O99" s="85" t="str">
        <f>IF(INVENTARIO!AI101="","",INVENTARIO!AI101)</f>
        <v>No aplica</v>
      </c>
      <c r="P99" s="80" t="str">
        <f>IF(INVENTARIO!AJ101="","",INVENTARIO!AJ101)</f>
        <v>No aplica</v>
      </c>
      <c r="Q99" s="80" t="str">
        <f>IF(INVENTARIO!AK101="","",INVENTARIO!AK101)</f>
        <v>No aplica</v>
      </c>
      <c r="R99" s="80" t="str">
        <f>IF(INVENTARIO!AL101="","",INVENTARIO!AL101)</f>
        <v>No aplica</v>
      </c>
      <c r="S99" s="80" t="str">
        <f>IF(INVENTARIO!AM101="","",INVENTARIO!AM101)</f>
        <v>No aplica</v>
      </c>
      <c r="T99" s="84" t="str">
        <f>IF(INVENTARIO!AN101="","",INVENTARIO!AN101)</f>
        <v>No aplica</v>
      </c>
      <c r="U99" s="89" t="e">
        <f>IF(INVENTARIO!I101="","",IF(INVENTARIO!I101="#N/A","NO","SI"))</f>
        <v>#N/A</v>
      </c>
      <c r="V99" s="89" t="e">
        <f>INVENTARIO!I101</f>
        <v>#N/A</v>
      </c>
      <c r="W99" s="89" t="e">
        <f t="shared" si="3"/>
        <v>#N/A</v>
      </c>
      <c r="X99" s="89" t="e">
        <f t="shared" si="4"/>
        <v>#N/A</v>
      </c>
      <c r="Y99" s="89" t="e">
        <f>IF(V99="","",VLOOKUP(V99,TRD!$F$5:$G$677,2,FALSE))</f>
        <v>#N/A</v>
      </c>
      <c r="Z99" s="89" t="e">
        <f>IF(V99="","",VLOOKUP(V99,TRD!$F$5:$T$677,5,FALSE))</f>
        <v>#N/A</v>
      </c>
      <c r="AA99" s="89" t="e">
        <f>IF(V99="","",VLOOKUP(V99,TRD_ORI!$E:$S,10,FALSE))</f>
        <v>#N/A</v>
      </c>
      <c r="AB99" s="89" t="e">
        <f>IF(V99="","",VLOOKUP(V99,TRD!F97:T769,15,FALSE))</f>
        <v>#N/A</v>
      </c>
    </row>
    <row r="100" spans="1:28" ht="57.6">
      <c r="A100">
        <f t="shared" si="5"/>
        <v>94</v>
      </c>
      <c r="B100" s="139" t="str">
        <f>IF(INVENTARIO!H102="","",INVENTARIO!H102)</f>
        <v>Informes de Trazadores presupuestales</v>
      </c>
      <c r="C100" s="80" t="str">
        <f>IF(INVENTARIO!K102="","",INVENTARIO!K102)</f>
        <v>Reúne la información de  la gestión adelantada alrededor los compromisos con comunidades étnicas: indígenas, NARP y Rrom</v>
      </c>
      <c r="D100" s="80" t="str">
        <f>IF(INVENTARIO!J102="","",INVENTARIO!J102)</f>
        <v>Digital</v>
      </c>
      <c r="E100" s="80" t="str">
        <f>IF(INVENTARIO!L102="","",INVENTARIO!L102)</f>
        <v>PDF</v>
      </c>
      <c r="F100" s="80" t="str">
        <f>IF(INVENTARIO!AA102="","",INVENTARIO!AA102)</f>
        <v>No Aplica</v>
      </c>
      <c r="G100" s="80" t="str">
        <f>IF(INVENTARIO!M102="","",INVENTARIO!M102)</f>
        <v>Español</v>
      </c>
      <c r="H100" s="236">
        <f>INVENTARIO!AC102</f>
        <v>43830</v>
      </c>
      <c r="I100" s="235" t="str">
        <f>IF(INVENTARIO!AC102="","",CONCATENATE(TEXT(H100,"dd-mm-yyyy")," - ",INVENTARIO!AD102))</f>
        <v>31-12-2019 - A la Fecha</v>
      </c>
      <c r="J100" s="80" t="str">
        <f>IF(INVENTARIO!AB102="","",INVENTARIO!AB102)</f>
        <v>Anual</v>
      </c>
      <c r="K100" s="80" t="str">
        <f>IF(INVENTARIO!P102="","",INVENTARIO!P102)</f>
        <v>Grupo de Planeación y Seguimiento</v>
      </c>
      <c r="L100" s="80" t="str">
        <f>IF(INVENTARIO!R102="","",INVENTARIO!R102)</f>
        <v>Grupo de Planeación y Seguimiento</v>
      </c>
      <c r="M100" s="80" t="str">
        <f>IF(INVENTARIO!N102="","",INVENTARIO!N102)</f>
        <v>No aplica</v>
      </c>
      <c r="N100" s="84" t="str">
        <f>IF(INVENTARIO!AH102="","",INVENTARIO!AH102)</f>
        <v>Publica</v>
      </c>
      <c r="O100" s="85" t="str">
        <f>IF(INVENTARIO!AI102="","",INVENTARIO!AI102)</f>
        <v>No aplica</v>
      </c>
      <c r="P100" s="80" t="str">
        <f>IF(INVENTARIO!AJ102="","",INVENTARIO!AJ102)</f>
        <v>No aplica</v>
      </c>
      <c r="Q100" s="80" t="str">
        <f>IF(INVENTARIO!AK102="","",INVENTARIO!AK102)</f>
        <v>No aplica</v>
      </c>
      <c r="R100" s="80" t="str">
        <f>IF(INVENTARIO!AL102="","",INVENTARIO!AL102)</f>
        <v>No aplica</v>
      </c>
      <c r="S100" s="80" t="str">
        <f>IF(INVENTARIO!AM102="","",INVENTARIO!AM102)</f>
        <v>No aplica</v>
      </c>
      <c r="T100" s="84" t="str">
        <f>IF(INVENTARIO!AN102="","",INVENTARIO!AN102)</f>
        <v>No aplica</v>
      </c>
      <c r="U100" s="89" t="e">
        <f>IF(INVENTARIO!I102="","",IF(INVENTARIO!I102="#N/A","NO","SI"))</f>
        <v>#N/A</v>
      </c>
      <c r="V100" s="89" t="e">
        <f>INVENTARIO!I102</f>
        <v>#N/A</v>
      </c>
      <c r="W100" s="89" t="e">
        <f t="shared" si="3"/>
        <v>#N/A</v>
      </c>
      <c r="X100" s="89" t="e">
        <f t="shared" si="4"/>
        <v>#N/A</v>
      </c>
      <c r="Y100" s="89" t="e">
        <f>IF(V100="","",VLOOKUP(V100,TRD!$F$5:$G$677,2,FALSE))</f>
        <v>#N/A</v>
      </c>
      <c r="Z100" s="89" t="e">
        <f>IF(V100="","",VLOOKUP(V100,TRD!$F$5:$T$677,5,FALSE))</f>
        <v>#N/A</v>
      </c>
      <c r="AA100" s="89" t="e">
        <f>IF(V100="","",VLOOKUP(V100,TRD_ORI!$E:$S,10,FALSE))</f>
        <v>#N/A</v>
      </c>
      <c r="AB100" s="89" t="e">
        <f>IF(V100="","",VLOOKUP(V100,TRD!F98:T770,15,FALSE))</f>
        <v>#N/A</v>
      </c>
    </row>
    <row r="101" spans="1:28" ht="100.8">
      <c r="A101">
        <f t="shared" si="5"/>
        <v>95</v>
      </c>
      <c r="B101" s="139" t="str">
        <f>IF(INVENTARIO!H103="","",INVENTARIO!H103)</f>
        <v>Memorias de la Audiencia Pública de Rendición de Cuentas</v>
      </c>
      <c r="C101" s="80" t="str">
        <f>IF(INVENTARIO!K103="","",INVENTARIO!K103)</f>
        <v>Contiene la metodología para desarrollar la Audiencia Pública de Rendición de Cuentas y la recolección de información para el informe de Rendición de Cuentas.</v>
      </c>
      <c r="D101" s="80" t="str">
        <f>IF(INVENTARIO!J103="","",INVENTARIO!J103)</f>
        <v>Digital</v>
      </c>
      <c r="E101" s="80" t="str">
        <f>IF(INVENTARIO!L103="","",INVENTARIO!L103)</f>
        <v>PDF</v>
      </c>
      <c r="F101" s="80" t="str">
        <f>IF(INVENTARIO!AA103="","",INVENTARIO!AA103)</f>
        <v>https://www.minvivienda.gov.co/tramites-y-servicios/rendicion-de-cuentas/historial-de-rendiciones</v>
      </c>
      <c r="G101" s="80" t="str">
        <f>IF(INVENTARIO!M103="","",INVENTARIO!M103)</f>
        <v>Español</v>
      </c>
      <c r="H101" s="236">
        <f>INVENTARIO!AC103</f>
        <v>43273</v>
      </c>
      <c r="I101" s="235" t="str">
        <f>IF(INVENTARIO!AC103="","",CONCATENATE(TEXT(H101,"dd-mm-yyyy")," - ",INVENTARIO!AD103))</f>
        <v>22-06-2018 - 44770</v>
      </c>
      <c r="J101" s="80" t="str">
        <f>IF(INVENTARIO!AB103="","",INVENTARIO!AB103)</f>
        <v>Anual</v>
      </c>
      <c r="K101" s="80" t="str">
        <f>IF(INVENTARIO!P103="","",INVENTARIO!P103)</f>
        <v>Grupo de Planeación y Seguimiento</v>
      </c>
      <c r="L101" s="80" t="str">
        <f>IF(INVENTARIO!R103="","",INVENTARIO!R103)</f>
        <v>Grupo de Planeación y Seguimiento</v>
      </c>
      <c r="M101" s="80" t="str">
        <f>IF(INVENTARIO!N103="","",INVENTARIO!N103)</f>
        <v>No aplica</v>
      </c>
      <c r="N101" s="84" t="str">
        <f>IF(INVENTARIO!AH103="","",INVENTARIO!AH103)</f>
        <v>Publica</v>
      </c>
      <c r="O101" s="85" t="str">
        <f>IF(INVENTARIO!AI103="","",INVENTARIO!AI103)</f>
        <v>No aplica</v>
      </c>
      <c r="P101" s="80" t="str">
        <f>IF(INVENTARIO!AJ103="","",INVENTARIO!AJ103)</f>
        <v>No aplica</v>
      </c>
      <c r="Q101" s="80" t="str">
        <f>IF(INVENTARIO!AK103="","",INVENTARIO!AK103)</f>
        <v>No aplica</v>
      </c>
      <c r="R101" s="80" t="str">
        <f>IF(INVENTARIO!AL103="","",INVENTARIO!AL103)</f>
        <v>No aplica</v>
      </c>
      <c r="S101" s="80" t="str">
        <f>IF(INVENTARIO!AM103="","",INVENTARIO!AM103)</f>
        <v>No aplica</v>
      </c>
      <c r="T101" s="84" t="str">
        <f>IF(INVENTARIO!AN103="","",INVENTARIO!AN103)</f>
        <v>No aplica</v>
      </c>
      <c r="U101" s="89" t="e">
        <f>IF(INVENTARIO!I103="","",IF(INVENTARIO!I103="#N/A","NO","SI"))</f>
        <v>#N/A</v>
      </c>
      <c r="V101" s="89" t="e">
        <f>INVENTARIO!I103</f>
        <v>#N/A</v>
      </c>
      <c r="W101" s="89" t="e">
        <f t="shared" si="3"/>
        <v>#N/A</v>
      </c>
      <c r="X101" s="89" t="e">
        <f t="shared" si="4"/>
        <v>#N/A</v>
      </c>
      <c r="Y101" s="89" t="e">
        <f>IF(V101="","",VLOOKUP(V101,TRD!$F$5:$G$677,2,FALSE))</f>
        <v>#N/A</v>
      </c>
      <c r="Z101" s="89" t="e">
        <f>IF(V101="","",VLOOKUP(V101,TRD!$F$5:$T$677,5,FALSE))</f>
        <v>#N/A</v>
      </c>
      <c r="AA101" s="89" t="e">
        <f>IF(V101="","",VLOOKUP(V101,TRD_ORI!$E:$S,10,FALSE))</f>
        <v>#N/A</v>
      </c>
      <c r="AB101" s="89" t="e">
        <f>IF(V101="","",VLOOKUP(V101,TRD!F99:T771,15,FALSE))</f>
        <v>#N/A</v>
      </c>
    </row>
    <row r="102" spans="1:28" ht="129.6">
      <c r="A102">
        <f t="shared" si="5"/>
        <v>96</v>
      </c>
      <c r="B102" s="139" t="str">
        <f>IF(INVENTARIO!H104="","",INVENTARIO!H104)</f>
        <v>Informe al Congreso</v>
      </c>
      <c r="C102" s="80" t="str">
        <f>IF(INVENTARIO!K104="","",INVENTARIO!K104)</f>
        <v>Contiene las acciones adelantadas por el MVCT y las entidades adscritas a lo largo de la vigencia teniendo, en cuenta las metas programadas.</v>
      </c>
      <c r="D102" s="80" t="str">
        <f>IF(INVENTARIO!J104="","",INVENTARIO!J104)</f>
        <v>Digital</v>
      </c>
      <c r="E102" s="80" t="str">
        <f>IF(INVENTARIO!L104="","",INVENTARIO!L104)</f>
        <v>PDF</v>
      </c>
      <c r="F102" s="80" t="str">
        <f>IF(INVENTARIO!AA104="","",INVENTARIO!AA104)</f>
        <v>https://www.minvivienda.gov.co/ministerio/planeacion-gestion-y-control/planeacion-y-seguimiento/informes-de-gestion</v>
      </c>
      <c r="G102" s="80" t="str">
        <f>IF(INVENTARIO!M104="","",INVENTARIO!M104)</f>
        <v>Español</v>
      </c>
      <c r="H102" s="236">
        <f>INVENTARIO!AC104</f>
        <v>41152</v>
      </c>
      <c r="I102" s="235" t="str">
        <f>IF(INVENTARIO!AC104="","",CONCATENATE(TEXT(H102,"dd-mm-yyyy")," - ",INVENTARIO!AD104))</f>
        <v>31-08-2012 - A la Fecha</v>
      </c>
      <c r="J102" s="80" t="str">
        <f>IF(INVENTARIO!AB104="","",INVENTARIO!AB104)</f>
        <v>Anual</v>
      </c>
      <c r="K102" s="80" t="str">
        <f>IF(INVENTARIO!P104="","",INVENTARIO!P104)</f>
        <v>Grupo de Planeación y Seguimiento</v>
      </c>
      <c r="L102" s="80" t="str">
        <f>IF(INVENTARIO!R104="","",INVENTARIO!R104)</f>
        <v>Grupo de Planeación y Seguimiento</v>
      </c>
      <c r="M102" s="80" t="str">
        <f>IF(INVENTARIO!N104="","",INVENTARIO!N104)</f>
        <v>No aplica</v>
      </c>
      <c r="N102" s="84" t="str">
        <f>IF(INVENTARIO!AH104="","",INVENTARIO!AH104)</f>
        <v>Publica</v>
      </c>
      <c r="O102" s="85" t="str">
        <f>IF(INVENTARIO!AI104="","",INVENTARIO!AI104)</f>
        <v>No aplica</v>
      </c>
      <c r="P102" s="80" t="str">
        <f>IF(INVENTARIO!AJ104="","",INVENTARIO!AJ104)</f>
        <v>No aplica</v>
      </c>
      <c r="Q102" s="80" t="str">
        <f>IF(INVENTARIO!AK104="","",INVENTARIO!AK104)</f>
        <v>No aplica</v>
      </c>
      <c r="R102" s="80" t="str">
        <f>IF(INVENTARIO!AL104="","",INVENTARIO!AL104)</f>
        <v>No aplica</v>
      </c>
      <c r="S102" s="80" t="str">
        <f>IF(INVENTARIO!AM104="","",INVENTARIO!AM104)</f>
        <v>No aplica</v>
      </c>
      <c r="T102" s="84" t="str">
        <f>IF(INVENTARIO!AN104="","",INVENTARIO!AN104)</f>
        <v>No aplica</v>
      </c>
      <c r="U102" s="89" t="e">
        <f>IF(INVENTARIO!I104="","",IF(INVENTARIO!I104="#N/A","NO","SI"))</f>
        <v>#N/A</v>
      </c>
      <c r="V102" s="89" t="e">
        <f>INVENTARIO!I104</f>
        <v>#N/A</v>
      </c>
      <c r="W102" s="89" t="e">
        <f t="shared" si="3"/>
        <v>#N/A</v>
      </c>
      <c r="X102" s="89" t="e">
        <f t="shared" si="4"/>
        <v>#N/A</v>
      </c>
      <c r="Y102" s="89" t="e">
        <f>IF(V102="","",VLOOKUP(V102,TRD!$F$5:$G$677,2,FALSE))</f>
        <v>#N/A</v>
      </c>
      <c r="Z102" s="89" t="e">
        <f>IF(V102="","",VLOOKUP(V102,TRD!$F$5:$T$677,5,FALSE))</f>
        <v>#N/A</v>
      </c>
      <c r="AA102" s="89" t="e">
        <f>IF(V102="","",VLOOKUP(V102,TRD_ORI!$E:$S,10,FALSE))</f>
        <v>#N/A</v>
      </c>
      <c r="AB102" s="89" t="e">
        <f>IF(V102="","",VLOOKUP(V102,TRD!F100:T772,15,FALSE))</f>
        <v>#N/A</v>
      </c>
    </row>
    <row r="103" spans="1:28" ht="100.8">
      <c r="A103">
        <f t="shared" si="5"/>
        <v>97</v>
      </c>
      <c r="B103" s="139" t="str">
        <f>IF(INVENTARIO!H105="","",INVENTARIO!H105)</f>
        <v>Informe de Rendición de Cuentas Paz</v>
      </c>
      <c r="C103" s="80" t="str">
        <f>IF(INVENTARIO!K105="","",INVENTARIO!K105)</f>
        <v>Contiene comunicaciones oficiales e información sobre las acciones realizadas por el MVCT para la implementación del Acuerdo Final de Paz</v>
      </c>
      <c r="D103" s="80" t="str">
        <f>IF(INVENTARIO!J105="","",INVENTARIO!J105)</f>
        <v>Digital</v>
      </c>
      <c r="E103" s="80" t="str">
        <f>IF(INVENTARIO!L105="","",INVENTARIO!L105)</f>
        <v>PDF</v>
      </c>
      <c r="F103" s="80" t="str">
        <f>IF(INVENTARIO!AA105="","",INVENTARIO!AA105)</f>
        <v>https://minvivienda.gov.co/transparencia/informes-de-rendicion-de-cuentas-del-acuerdo-de-paz</v>
      </c>
      <c r="G103" s="80" t="str">
        <f>IF(INVENTARIO!M105="","",INVENTARIO!M105)</f>
        <v>Español</v>
      </c>
      <c r="H103" s="236">
        <f>INVENTARIO!AC105</f>
        <v>43281</v>
      </c>
      <c r="I103" s="235" t="str">
        <f>IF(INVENTARIO!AC105="","",CONCATENATE(TEXT(H103,"dd-mm-yyyy")," - ",INVENTARIO!AD105))</f>
        <v>30-06-2018 - 45016</v>
      </c>
      <c r="J103" s="80" t="str">
        <f>IF(INVENTARIO!AB105="","",INVENTARIO!AB105)</f>
        <v>Anual</v>
      </c>
      <c r="K103" s="80" t="str">
        <f>IF(INVENTARIO!P105="","",INVENTARIO!P105)</f>
        <v>Grupo de Planeación y Seguimiento</v>
      </c>
      <c r="L103" s="80" t="str">
        <f>IF(INVENTARIO!R105="","",INVENTARIO!R105)</f>
        <v>Grupo de Planeación y Seguimiento</v>
      </c>
      <c r="M103" s="80" t="str">
        <f>IF(INVENTARIO!N105="","",INVENTARIO!N105)</f>
        <v>No aplica</v>
      </c>
      <c r="N103" s="84" t="str">
        <f>IF(INVENTARIO!AH105="","",INVENTARIO!AH105)</f>
        <v>Publica</v>
      </c>
      <c r="O103" s="85" t="str">
        <f>IF(INVENTARIO!AI105="","",INVENTARIO!AI105)</f>
        <v>No aplica</v>
      </c>
      <c r="P103" s="80" t="str">
        <f>IF(INVENTARIO!AJ105="","",INVENTARIO!AJ105)</f>
        <v>No aplica</v>
      </c>
      <c r="Q103" s="80" t="str">
        <f>IF(INVENTARIO!AK105="","",INVENTARIO!AK105)</f>
        <v>No aplica</v>
      </c>
      <c r="R103" s="80" t="str">
        <f>IF(INVENTARIO!AL105="","",INVENTARIO!AL105)</f>
        <v>No aplica</v>
      </c>
      <c r="S103" s="80" t="str">
        <f>IF(INVENTARIO!AM105="","",INVENTARIO!AM105)</f>
        <v>No aplica</v>
      </c>
      <c r="T103" s="84" t="str">
        <f>IF(INVENTARIO!AN105="","",INVENTARIO!AN105)</f>
        <v>No aplica</v>
      </c>
      <c r="U103" s="89" t="e">
        <f>IF(INVENTARIO!I105="","",IF(INVENTARIO!I105="#N/A","NO","SI"))</f>
        <v>#N/A</v>
      </c>
      <c r="V103" s="89" t="e">
        <f>INVENTARIO!I105</f>
        <v>#N/A</v>
      </c>
      <c r="W103" s="89" t="e">
        <f t="shared" si="3"/>
        <v>#N/A</v>
      </c>
      <c r="X103" s="89" t="e">
        <f t="shared" si="4"/>
        <v>#N/A</v>
      </c>
      <c r="Y103" s="89" t="e">
        <f>IF(V103="","",VLOOKUP(V103,TRD!$F$5:$G$677,2,FALSE))</f>
        <v>#N/A</v>
      </c>
      <c r="Z103" s="89" t="e">
        <f>IF(V103="","",VLOOKUP(V103,TRD!$F$5:$T$677,5,FALSE))</f>
        <v>#N/A</v>
      </c>
      <c r="AA103" s="89" t="e">
        <f>IF(V103="","",VLOOKUP(V103,TRD_ORI!$E:$S,10,FALSE))</f>
        <v>#N/A</v>
      </c>
      <c r="AB103" s="89" t="e">
        <f>IF(V103="","",VLOOKUP(V103,TRD!F101:T773,15,FALSE))</f>
        <v>#N/A</v>
      </c>
    </row>
    <row r="104" spans="1:28" ht="129.6">
      <c r="A104">
        <f t="shared" si="5"/>
        <v>98</v>
      </c>
      <c r="B104" s="139" t="str">
        <f>IF(INVENTARIO!H106="","",INVENTARIO!H106)</f>
        <v>Informe de seguimiento del Plan de Acción Institucional</v>
      </c>
      <c r="C104" s="80" t="str">
        <f>IF(INVENTARIO!K106="","",INVENTARIO!K106)</f>
        <v xml:space="preserve">Contiene los informes de seguimiento de los instrumentos de planeación aprobado por el comité pertinente. </v>
      </c>
      <c r="D104" s="80" t="str">
        <f>IF(INVENTARIO!J106="","",INVENTARIO!J106)</f>
        <v>Digital</v>
      </c>
      <c r="E104" s="80" t="str">
        <f>IF(INVENTARIO!L106="","",INVENTARIO!L106)</f>
        <v>PDF</v>
      </c>
      <c r="F104" s="80" t="str">
        <f>IF(INVENTARIO!AA106="","",INVENTARIO!AA106)</f>
        <v>https://minvivienda.gov.co/ministerio/planeacion-gestion-y-control/planeacion-y-seguimiento/plan-de-accion-institucional</v>
      </c>
      <c r="G104" s="80" t="str">
        <f>IF(INVENTARIO!M106="","",INVENTARIO!M106)</f>
        <v>Español</v>
      </c>
      <c r="H104" s="236">
        <f>INVENTARIO!AC106</f>
        <v>41274</v>
      </c>
      <c r="I104" s="235" t="str">
        <f>IF(INVENTARIO!AC106="","",CONCATENATE(TEXT(H104,"dd-mm-yyyy")," - ",INVENTARIO!AD106))</f>
        <v>31-12-2012 - A la Fecha</v>
      </c>
      <c r="J104" s="80" t="str">
        <f>IF(INVENTARIO!AB106="","",INVENTARIO!AB106)</f>
        <v>Mensual</v>
      </c>
      <c r="K104" s="80" t="str">
        <f>IF(INVENTARIO!P106="","",INVENTARIO!P106)</f>
        <v>Grupo de Planeación y Seguimiento</v>
      </c>
      <c r="L104" s="80" t="str">
        <f>IF(INVENTARIO!R106="","",INVENTARIO!R106)</f>
        <v>Grupo de Planeación y Seguimiento</v>
      </c>
      <c r="M104" s="80" t="str">
        <f>IF(INVENTARIO!N106="","",INVENTARIO!N106)</f>
        <v>No aplica</v>
      </c>
      <c r="N104" s="84" t="str">
        <f>IF(INVENTARIO!AH106="","",INVENTARIO!AH106)</f>
        <v>Publica</v>
      </c>
      <c r="O104" s="85" t="str">
        <f>IF(INVENTARIO!AI106="","",INVENTARIO!AI106)</f>
        <v>No aplica</v>
      </c>
      <c r="P104" s="80" t="str">
        <f>IF(INVENTARIO!AJ106="","",INVENTARIO!AJ106)</f>
        <v>No aplica</v>
      </c>
      <c r="Q104" s="80" t="str">
        <f>IF(INVENTARIO!AK106="","",INVENTARIO!AK106)</f>
        <v>No aplica</v>
      </c>
      <c r="R104" s="80" t="str">
        <f>IF(INVENTARIO!AL106="","",INVENTARIO!AL106)</f>
        <v>No aplica</v>
      </c>
      <c r="S104" s="80" t="str">
        <f>IF(INVENTARIO!AM106="","",INVENTARIO!AM106)</f>
        <v>No aplica</v>
      </c>
      <c r="T104" s="84" t="str">
        <f>IF(INVENTARIO!AN106="","",INVENTARIO!AN106)</f>
        <v>No aplica</v>
      </c>
      <c r="U104" s="89" t="e">
        <f>IF(INVENTARIO!I106="","",IF(INVENTARIO!I106="#N/A","NO","SI"))</f>
        <v>#N/A</v>
      </c>
      <c r="V104" s="89" t="e">
        <f>INVENTARIO!I106</f>
        <v>#N/A</v>
      </c>
      <c r="W104" s="89" t="e">
        <f t="shared" si="3"/>
        <v>#N/A</v>
      </c>
      <c r="X104" s="89" t="e">
        <f t="shared" si="4"/>
        <v>#N/A</v>
      </c>
      <c r="Y104" s="89" t="e">
        <f>IF(V104="","",VLOOKUP(V104,TRD!$F$5:$G$677,2,FALSE))</f>
        <v>#N/A</v>
      </c>
      <c r="Z104" s="89" t="e">
        <f>IF(V104="","",VLOOKUP(V104,TRD!$F$5:$T$677,5,FALSE))</f>
        <v>#N/A</v>
      </c>
      <c r="AA104" s="89" t="e">
        <f>IF(V104="","",VLOOKUP(V104,TRD_ORI!$E:$S,10,FALSE))</f>
        <v>#N/A</v>
      </c>
      <c r="AB104" s="89" t="e">
        <f>IF(V104="","",VLOOKUP(V104,TRD!F102:T774,15,FALSE))</f>
        <v>#N/A</v>
      </c>
    </row>
    <row r="105" spans="1:28" ht="115.2">
      <c r="A105">
        <f t="shared" si="5"/>
        <v>99</v>
      </c>
      <c r="B105" s="139" t="str">
        <f>IF(INVENTARIO!H107="","",INVENTARIO!H107)</f>
        <v>Informe de seguimiento del Plan Estratégico Institucional</v>
      </c>
      <c r="C105" s="80" t="str">
        <f>IF(INVENTARIO!K107="","",INVENTARIO!K107)</f>
        <v xml:space="preserve">Contiene los informes de seguimiento de los instrumentos de planeación aprobado por el comité pertinente. </v>
      </c>
      <c r="D105" s="80" t="str">
        <f>IF(INVENTARIO!J107="","",INVENTARIO!J107)</f>
        <v>Digital</v>
      </c>
      <c r="E105" s="80" t="str">
        <f>IF(INVENTARIO!L107="","",INVENTARIO!L107)</f>
        <v>PDF</v>
      </c>
      <c r="F105" s="80" t="str">
        <f>IF(INVENTARIO!AA107="","",INVENTARIO!AA107)</f>
        <v>https://minvivienda.gov.co/ministerio/planeacion-gestion-y-control/planeacion-y-seguimiento/planes-estrategicos</v>
      </c>
      <c r="G105" s="80" t="str">
        <f>IF(INVENTARIO!M107="","",INVENTARIO!M107)</f>
        <v>Español</v>
      </c>
      <c r="H105" s="236">
        <f>INVENTARIO!AC107</f>
        <v>42825</v>
      </c>
      <c r="I105" s="235" t="str">
        <f>IF(INVENTARIO!AC107="","",CONCATENATE(TEXT(H105,"dd-mm-yyyy")," - ",INVENTARIO!AD107))</f>
        <v>31-03-2017 - A la Fecha</v>
      </c>
      <c r="J105" s="80" t="str">
        <f>IF(INVENTARIO!AB107="","",INVENTARIO!AB107)</f>
        <v>Trimestral</v>
      </c>
      <c r="K105" s="80" t="str">
        <f>IF(INVENTARIO!P107="","",INVENTARIO!P107)</f>
        <v>Grupo de Planeación y Seguimiento</v>
      </c>
      <c r="L105" s="80" t="str">
        <f>IF(INVENTARIO!R107="","",INVENTARIO!R107)</f>
        <v>Grupo de Planeación y Seguimiento</v>
      </c>
      <c r="M105" s="80" t="str">
        <f>IF(INVENTARIO!N107="","",INVENTARIO!N107)</f>
        <v>No aplica</v>
      </c>
      <c r="N105" s="84" t="str">
        <f>IF(INVENTARIO!AH107="","",INVENTARIO!AH107)</f>
        <v>Publica</v>
      </c>
      <c r="O105" s="85" t="str">
        <f>IF(INVENTARIO!AI107="","",INVENTARIO!AI107)</f>
        <v>No aplica</v>
      </c>
      <c r="P105" s="80" t="str">
        <f>IF(INVENTARIO!AJ107="","",INVENTARIO!AJ107)</f>
        <v>No aplica</v>
      </c>
      <c r="Q105" s="80" t="str">
        <f>IF(INVENTARIO!AK107="","",INVENTARIO!AK107)</f>
        <v>No aplica</v>
      </c>
      <c r="R105" s="80" t="str">
        <f>IF(INVENTARIO!AL107="","",INVENTARIO!AL107)</f>
        <v>No aplica</v>
      </c>
      <c r="S105" s="80" t="str">
        <f>IF(INVENTARIO!AM107="","",INVENTARIO!AM107)</f>
        <v>No aplica</v>
      </c>
      <c r="T105" s="84" t="str">
        <f>IF(INVENTARIO!AN107="","",INVENTARIO!AN107)</f>
        <v>No aplica</v>
      </c>
      <c r="U105" s="89" t="e">
        <f>IF(INVENTARIO!I107="","",IF(INVENTARIO!I107="#N/A","NO","SI"))</f>
        <v>#N/A</v>
      </c>
      <c r="V105" s="89" t="e">
        <f>INVENTARIO!I107</f>
        <v>#N/A</v>
      </c>
      <c r="W105" s="89" t="e">
        <f t="shared" si="3"/>
        <v>#N/A</v>
      </c>
      <c r="X105" s="89" t="e">
        <f t="shared" si="4"/>
        <v>#N/A</v>
      </c>
      <c r="Y105" s="89" t="e">
        <f>IF(V105="","",VLOOKUP(V105,TRD!$F$5:$G$677,2,FALSE))</f>
        <v>#N/A</v>
      </c>
      <c r="Z105" s="89" t="e">
        <f>IF(V105="","",VLOOKUP(V105,TRD!$F$5:$T$677,5,FALSE))</f>
        <v>#N/A</v>
      </c>
      <c r="AA105" s="89" t="e">
        <f>IF(V105="","",VLOOKUP(V105,TRD_ORI!$E:$S,10,FALSE))</f>
        <v>#N/A</v>
      </c>
      <c r="AB105" s="89" t="e">
        <f>IF(V105="","",VLOOKUP(V105,TRD!F103:T775,15,FALSE))</f>
        <v>#N/A</v>
      </c>
    </row>
    <row r="106" spans="1:28" ht="115.2">
      <c r="A106">
        <f t="shared" si="5"/>
        <v>100</v>
      </c>
      <c r="B106" s="139" t="str">
        <f>IF(INVENTARIO!H108="","",INVENTARIO!H108)</f>
        <v>Informe de seguimiento del Plan Estratégico Sectorial</v>
      </c>
      <c r="C106" s="80" t="str">
        <f>IF(INVENTARIO!K108="","",INVENTARIO!K108)</f>
        <v xml:space="preserve">Contiene los informes de seguimiento de los instrumentos de planeación aprobado por el comité pertinente. </v>
      </c>
      <c r="D106" s="80" t="str">
        <f>IF(INVENTARIO!J108="","",INVENTARIO!J108)</f>
        <v>Digital</v>
      </c>
      <c r="E106" s="80" t="str">
        <f>IF(INVENTARIO!L108="","",INVENTARIO!L108)</f>
        <v>PDF</v>
      </c>
      <c r="F106" s="80" t="str">
        <f>IF(INVENTARIO!AA108="","",INVENTARIO!AA108)</f>
        <v>https://minvivienda.gov.co/ministerio/planeacion-gestion-y-control/planeacion-y-seguimiento/planes-estrategicos</v>
      </c>
      <c r="G106" s="80" t="str">
        <f>IF(INVENTARIO!M108="","",INVENTARIO!M108)</f>
        <v>Español</v>
      </c>
      <c r="H106" s="236">
        <f>INVENTARIO!AC108</f>
        <v>43190</v>
      </c>
      <c r="I106" s="235" t="str">
        <f>IF(INVENTARIO!AC108="","",CONCATENATE(TEXT(H106,"dd-mm-yyyy")," - ",INVENTARIO!AD108))</f>
        <v>31-03-2018 - A la Fecha</v>
      </c>
      <c r="J106" s="80" t="str">
        <f>IF(INVENTARIO!AB108="","",INVENTARIO!AB108)</f>
        <v>Trimestral</v>
      </c>
      <c r="K106" s="80" t="str">
        <f>IF(INVENTARIO!P108="","",INVENTARIO!P108)</f>
        <v>Grupo de Planeación y Seguimiento</v>
      </c>
      <c r="L106" s="80" t="str">
        <f>IF(INVENTARIO!R108="","",INVENTARIO!R108)</f>
        <v>Grupo de Planeación y Seguimiento</v>
      </c>
      <c r="M106" s="80" t="str">
        <f>IF(INVENTARIO!N108="","",INVENTARIO!N108)</f>
        <v>No aplica</v>
      </c>
      <c r="N106" s="84" t="str">
        <f>IF(INVENTARIO!AH108="","",INVENTARIO!AH108)</f>
        <v>Publica</v>
      </c>
      <c r="O106" s="85" t="str">
        <f>IF(INVENTARIO!AI108="","",INVENTARIO!AI108)</f>
        <v>No aplica</v>
      </c>
      <c r="P106" s="80" t="str">
        <f>IF(INVENTARIO!AJ108="","",INVENTARIO!AJ108)</f>
        <v>No aplica</v>
      </c>
      <c r="Q106" s="80" t="str">
        <f>IF(INVENTARIO!AK108="","",INVENTARIO!AK108)</f>
        <v>No aplica</v>
      </c>
      <c r="R106" s="80" t="str">
        <f>IF(INVENTARIO!AL108="","",INVENTARIO!AL108)</f>
        <v>No aplica</v>
      </c>
      <c r="S106" s="80" t="str">
        <f>IF(INVENTARIO!AM108="","",INVENTARIO!AM108)</f>
        <v>No aplica</v>
      </c>
      <c r="T106" s="84" t="str">
        <f>IF(INVENTARIO!AN108="","",INVENTARIO!AN108)</f>
        <v>No aplica</v>
      </c>
      <c r="U106" s="89" t="e">
        <f>IF(INVENTARIO!I108="","",IF(INVENTARIO!I108="#N/A","NO","SI"))</f>
        <v>#N/A</v>
      </c>
      <c r="V106" s="89" t="e">
        <f>INVENTARIO!I108</f>
        <v>#N/A</v>
      </c>
      <c r="W106" s="89" t="e">
        <f t="shared" si="3"/>
        <v>#N/A</v>
      </c>
      <c r="X106" s="89" t="e">
        <f t="shared" si="4"/>
        <v>#N/A</v>
      </c>
      <c r="Y106" s="89" t="e">
        <f>IF(V106="","",VLOOKUP(V106,TRD!$F$5:$G$677,2,FALSE))</f>
        <v>#N/A</v>
      </c>
      <c r="Z106" s="89" t="e">
        <f>IF(V106="","",VLOOKUP(V106,TRD!$F$5:$T$677,5,FALSE))</f>
        <v>#N/A</v>
      </c>
      <c r="AA106" s="89" t="e">
        <f>IF(V106="","",VLOOKUP(V106,TRD_ORI!$E:$S,10,FALSE))</f>
        <v>#N/A</v>
      </c>
      <c r="AB106" s="89" t="e">
        <f>IF(V106="","",VLOOKUP(V106,TRD!F104:T776,15,FALSE))</f>
        <v>#N/A</v>
      </c>
    </row>
    <row r="107" spans="1:28" ht="57.6">
      <c r="A107">
        <f t="shared" si="5"/>
        <v>101</v>
      </c>
      <c r="B107" s="139" t="str">
        <f>IF(INVENTARIO!H109="","",INVENTARIO!H109)</f>
        <v>POLÍTICAS DE GESTIÓN DEL MODELO INTEGRADO DE PLANEACIÓN Y GESTIÓN</v>
      </c>
      <c r="C107" s="80" t="str">
        <f>IF(INVENTARIO!K109="","",INVENTARIO!K109)</f>
        <v xml:space="preserve">Contiene los autodiagnósticos  e informes de seguimiento. </v>
      </c>
      <c r="D107" s="80" t="str">
        <f>IF(INVENTARIO!J109="","",INVENTARIO!J109)</f>
        <v>Físico-Digital</v>
      </c>
      <c r="E107" s="80" t="str">
        <f>IF(INVENTARIO!L109="","",INVENTARIO!L109)</f>
        <v>Excel, Word, PDF, PowerPoint</v>
      </c>
      <c r="F107" s="80" t="str">
        <f>IF(INVENTARIO!AA109="","",INVENTARIO!AA109)</f>
        <v>No Aplica</v>
      </c>
      <c r="G107" s="80" t="str">
        <f>IF(INVENTARIO!M109="","",INVENTARIO!M109)</f>
        <v>Español</v>
      </c>
      <c r="H107" s="236">
        <f>INVENTARIO!AC109</f>
        <v>43725</v>
      </c>
      <c r="I107" s="235" t="str">
        <f>IF(INVENTARIO!AC109="","",CONCATENATE(TEXT(H107,"dd-mm-yyyy")," - ",INVENTARIO!AD109))</f>
        <v>17-09-2019 - A la Fecha</v>
      </c>
      <c r="J107" s="80" t="str">
        <f>IF(INVENTARIO!AB109="","",INVENTARIO!AB109)</f>
        <v>Por demanda</v>
      </c>
      <c r="K107" s="80" t="str">
        <f>IF(INVENTARIO!P109="","",INVENTARIO!P109)</f>
        <v>Grupo de Innovación y Mejoramiento Institucional</v>
      </c>
      <c r="L107" s="80" t="str">
        <f>IF(INVENTARIO!R109="","",INVENTARIO!R109)</f>
        <v>Grupo de Innovación y Mejoramiento Institucional</v>
      </c>
      <c r="M107" s="80" t="str">
        <f>IF(INVENTARIO!N109="","",INVENTARIO!N109)</f>
        <v>No aplica</v>
      </c>
      <c r="N107" s="84" t="str">
        <f>IF(INVENTARIO!AH109="","",INVENTARIO!AH109)</f>
        <v>Publica</v>
      </c>
      <c r="O107" s="85" t="str">
        <f>IF(INVENTARIO!AI109="","",INVENTARIO!AI109)</f>
        <v>No aplica</v>
      </c>
      <c r="P107" s="80" t="str">
        <f>IF(INVENTARIO!AJ109="","",INVENTARIO!AJ109)</f>
        <v>No aplica</v>
      </c>
      <c r="Q107" s="80" t="str">
        <f>IF(INVENTARIO!AK109="","",INVENTARIO!AK109)</f>
        <v>No aplica</v>
      </c>
      <c r="R107" s="80" t="str">
        <f>IF(INVENTARIO!AL109="","",INVENTARIO!AL109)</f>
        <v>No aplica</v>
      </c>
      <c r="S107" s="80" t="str">
        <f>IF(INVENTARIO!AM109="","",INVENTARIO!AM109)</f>
        <v>No aplica</v>
      </c>
      <c r="T107" s="84" t="str">
        <f>IF(INVENTARIO!AN109="","",INVENTARIO!AN109)</f>
        <v>No aplica</v>
      </c>
      <c r="U107" s="89" t="str">
        <f>IF(INVENTARIO!I109="","",IF(INVENTARIO!I109="#N/A","NO","SI"))</f>
        <v>SI</v>
      </c>
      <c r="V107" s="89" t="str">
        <f>INVENTARIO!I109</f>
        <v>70306-36.2</v>
      </c>
      <c r="W107" s="89" t="str">
        <f t="shared" si="3"/>
        <v>7030</v>
      </c>
      <c r="X107" s="89" t="str">
        <f t="shared" si="4"/>
        <v>36.2</v>
      </c>
      <c r="Y107" s="89" t="str">
        <f>IF(V107="","",VLOOKUP(V107,TRD!$F$5:$G$677,2,FALSE))</f>
        <v>AG -3--AC -8</v>
      </c>
      <c r="Z107" s="89" t="str">
        <f>IF(V107="","",VLOOKUP(V107,TRD!$F$5:$T$677,5,FALSE))</f>
        <v xml:space="preserve">CT- - MT- </v>
      </c>
      <c r="AA107" s="89" t="e">
        <f>IF(V107="","",VLOOKUP(V107,TRD_ORI!$E:$S,10,FALSE))</f>
        <v>#N/A</v>
      </c>
      <c r="AB107" s="89" t="e">
        <f>IF(V107="","",VLOOKUP(V107,TRD!F105:T777,15,FALSE))</f>
        <v>#N/A</v>
      </c>
    </row>
    <row r="108" spans="1:28" ht="115.2">
      <c r="A108">
        <f t="shared" si="5"/>
        <v>102</v>
      </c>
      <c r="B108" s="139" t="str">
        <f>IF(INVENTARIO!H110="","",INVENTARIO!H110)</f>
        <v>INFORMES DE  IMPLEMENTACIÓN DEL MIPG</v>
      </c>
      <c r="C108" s="80" t="str">
        <f>IF(INVENTARIO!K110="","",INVENTARIO!K110)</f>
        <v>Contiene Informes de desempeño institucional e Informes de Auditoría.</v>
      </c>
      <c r="D108" s="80" t="str">
        <f>IF(INVENTARIO!J110="","",INVENTARIO!J110)</f>
        <v>Digital</v>
      </c>
      <c r="E108" s="80" t="str">
        <f>IF(INVENTARIO!L110="","",INVENTARIO!L110)</f>
        <v>PDF</v>
      </c>
      <c r="F108" s="80" t="str">
        <f>IF(INVENTARIO!AA110="","",INVENTARIO!AA110)</f>
        <v>https://minvivienda.gov.co/ministerio/planeacion-gestion-y-control/planeacion-y-seguimiento/seguimientos-mipg</v>
      </c>
      <c r="G108" s="80" t="str">
        <f>IF(INVENTARIO!M110="","",INVENTARIO!M110)</f>
        <v>Español</v>
      </c>
      <c r="H108" s="236">
        <f>INVENTARIO!AC110</f>
        <v>43709</v>
      </c>
      <c r="I108" s="235" t="str">
        <f>IF(INVENTARIO!AC110="","",CONCATENATE(TEXT(H108,"dd-mm-yyyy")," - ",INVENTARIO!AD110))</f>
        <v>01-09-2019 - 44926</v>
      </c>
      <c r="J108" s="80" t="str">
        <f>IF(INVENTARIO!AB110="","",INVENTARIO!AB110)</f>
        <v>Anual</v>
      </c>
      <c r="K108" s="80" t="str">
        <f>IF(INVENTARIO!P110="","",INVENTARIO!P110)</f>
        <v>Grupo de Innovación y Mejoramiento Institucional</v>
      </c>
      <c r="L108" s="80" t="str">
        <f>IF(INVENTARIO!R110="","",INVENTARIO!R110)</f>
        <v>Grupo de Innovación y Mejoramiento Institucional</v>
      </c>
      <c r="M108" s="80" t="str">
        <f>IF(INVENTARIO!N110="","",INVENTARIO!N110)</f>
        <v>No aplica</v>
      </c>
      <c r="N108" s="84" t="str">
        <f>IF(INVENTARIO!AH110="","",INVENTARIO!AH110)</f>
        <v>Publica</v>
      </c>
      <c r="O108" s="85" t="str">
        <f>IF(INVENTARIO!AI110="","",INVENTARIO!AI110)</f>
        <v>No aplica</v>
      </c>
      <c r="P108" s="80" t="str">
        <f>IF(INVENTARIO!AJ110="","",INVENTARIO!AJ110)</f>
        <v>No aplica</v>
      </c>
      <c r="Q108" s="80" t="str">
        <f>IF(INVENTARIO!AK110="","",INVENTARIO!AK110)</f>
        <v>No aplica</v>
      </c>
      <c r="R108" s="80" t="str">
        <f>IF(INVENTARIO!AL110="","",INVENTARIO!AL110)</f>
        <v>No aplica</v>
      </c>
      <c r="S108" s="80" t="str">
        <f>IF(INVENTARIO!AM110="","",INVENTARIO!AM110)</f>
        <v>No aplica</v>
      </c>
      <c r="T108" s="84" t="str">
        <f>IF(INVENTARIO!AN110="","",INVENTARIO!AN110)</f>
        <v>No aplica</v>
      </c>
      <c r="U108" s="89" t="str">
        <f>IF(INVENTARIO!I110="","",IF(INVENTARIO!I110="#N/A","NO","SI"))</f>
        <v>SI</v>
      </c>
      <c r="V108" s="89" t="str">
        <f>INVENTARIO!I110</f>
        <v>70306-24.5</v>
      </c>
      <c r="W108" s="89" t="str">
        <f t="shared" si="3"/>
        <v>7030</v>
      </c>
      <c r="X108" s="89" t="str">
        <f t="shared" si="4"/>
        <v>24.5</v>
      </c>
      <c r="Y108" s="89" t="str">
        <f>IF(V108="","",VLOOKUP(V108,TRD!$F$5:$G$677,2,FALSE))</f>
        <v>AG -3--AC -8</v>
      </c>
      <c r="Z108" s="89" t="str">
        <f>IF(V108="","",VLOOKUP(V108,TRD!$F$5:$T$677,5,FALSE))</f>
        <v xml:space="preserve">CT- - MT- </v>
      </c>
      <c r="AA108" s="89" t="e">
        <f>IF(V108="","",VLOOKUP(V108,TRD_ORI!$E:$S,10,FALSE))</f>
        <v>#N/A</v>
      </c>
      <c r="AB108" s="89" t="e">
        <f>IF(V108="","",VLOOKUP(V108,TRD!F106:T778,15,FALSE))</f>
        <v>#N/A</v>
      </c>
    </row>
    <row r="109" spans="1:28" ht="115.2">
      <c r="A109">
        <f t="shared" si="5"/>
        <v>103</v>
      </c>
      <c r="B109" s="139" t="str">
        <f>IF(INVENTARIO!H111="","",INVENTARIO!H111)</f>
        <v>REPORTES DE AVANCE A LA GESTIÓN - FURAG</v>
      </c>
      <c r="C109" s="80" t="str">
        <f>IF(INVENTARIO!K111="","",INVENTARIO!K111)</f>
        <v>Contiene el reporte de avance a la gestión en el sistema establecido por el DAFP para evaluar el FURAG , la Certificación de reporte de avance a la gestión y la información reportada por las dependencias.</v>
      </c>
      <c r="D109" s="80" t="str">
        <f>IF(INVENTARIO!J111="","",INVENTARIO!J111)</f>
        <v>Digital</v>
      </c>
      <c r="E109" s="80" t="str">
        <f>IF(INVENTARIO!L111="","",INVENTARIO!L111)</f>
        <v>Excel, Word, PDF, PowerPoint</v>
      </c>
      <c r="F109" s="80" t="str">
        <f>IF(INVENTARIO!AA111="","",INVENTARIO!AA111)</f>
        <v>No Aplica</v>
      </c>
      <c r="G109" s="80" t="str">
        <f>IF(INVENTARIO!M111="","",INVENTARIO!M111)</f>
        <v>Español</v>
      </c>
      <c r="H109" s="236">
        <f>INVENTARIO!AC111</f>
        <v>43903</v>
      </c>
      <c r="I109" s="235" t="str">
        <f>IF(INVENTARIO!AC111="","",CONCATENATE(TEXT(H109,"dd-mm-yyyy")," - ",INVENTARIO!AD111))</f>
        <v>13-03-2020 - A la Fecha</v>
      </c>
      <c r="J109" s="80" t="str">
        <f>IF(INVENTARIO!AB111="","",INVENTARIO!AB111)</f>
        <v>Anual</v>
      </c>
      <c r="K109" s="80" t="str">
        <f>IF(INVENTARIO!P111="","",INVENTARIO!P111)</f>
        <v>Grupo de Innovación y Mejoramiento Institucional</v>
      </c>
      <c r="L109" s="80" t="str">
        <f>IF(INVENTARIO!R111="","",INVENTARIO!R111)</f>
        <v>Grupo de Innovación y Mejoramiento Institucional</v>
      </c>
      <c r="M109" s="80" t="str">
        <f>IF(INVENTARIO!N111="","",INVENTARIO!N111)</f>
        <v>No aplica</v>
      </c>
      <c r="N109" s="84" t="str">
        <f>IF(INVENTARIO!AH111="","",INVENTARIO!AH111)</f>
        <v>Publica</v>
      </c>
      <c r="O109" s="85" t="str">
        <f>IF(INVENTARIO!AI111="","",INVENTARIO!AI111)</f>
        <v>No aplica</v>
      </c>
      <c r="P109" s="80" t="str">
        <f>IF(INVENTARIO!AJ111="","",INVENTARIO!AJ111)</f>
        <v>No aplica</v>
      </c>
      <c r="Q109" s="80" t="str">
        <f>IF(INVENTARIO!AK111="","",INVENTARIO!AK111)</f>
        <v>No aplica</v>
      </c>
      <c r="R109" s="80" t="str">
        <f>IF(INVENTARIO!AL111="","",INVENTARIO!AL111)</f>
        <v>No aplica</v>
      </c>
      <c r="S109" s="80" t="str">
        <f>IF(INVENTARIO!AM111="","",INVENTARIO!AM111)</f>
        <v>No aplica</v>
      </c>
      <c r="T109" s="84" t="str">
        <f>IF(INVENTARIO!AN111="","",INVENTARIO!AN111)</f>
        <v>No aplica</v>
      </c>
      <c r="U109" s="89" t="str">
        <f>IF(INVENTARIO!I111="","",IF(INVENTARIO!I111="#N/A","NO","SI"))</f>
        <v>SI</v>
      </c>
      <c r="V109" s="89" t="str">
        <f>INVENTARIO!I111</f>
        <v>70306-48</v>
      </c>
      <c r="W109" s="89" t="str">
        <f t="shared" si="3"/>
        <v>7030</v>
      </c>
      <c r="X109" s="89" t="str">
        <f t="shared" si="4"/>
        <v>6-48</v>
      </c>
      <c r="Y109" s="89" t="str">
        <f>IF(V109="","",VLOOKUP(V109,TRD!$F$5:$G$677,2,FALSE))</f>
        <v>AG -3--AC -8</v>
      </c>
      <c r="Z109" s="89" t="str">
        <f>IF(V109="","",VLOOKUP(V109,TRD!$F$5:$T$677,5,FALSE))</f>
        <v xml:space="preserve">- E- - </v>
      </c>
      <c r="AA109" s="89" t="e">
        <f>IF(V109="","",VLOOKUP(V109,TRD_ORI!$E:$S,10,FALSE))</f>
        <v>#N/A</v>
      </c>
      <c r="AB109" s="89" t="e">
        <f>IF(V109="","",VLOOKUP(V109,TRD!F107:T779,15,FALSE))</f>
        <v>#N/A</v>
      </c>
    </row>
    <row r="110" spans="1:28" ht="259.2">
      <c r="A110">
        <f t="shared" si="5"/>
        <v>104</v>
      </c>
      <c r="B110" s="139" t="str">
        <f>IF(INVENTARIO!H112="","",INVENTARIO!H112)</f>
        <v>Informes de Gestión</v>
      </c>
      <c r="C110" s="80" t="str">
        <f>IF(INVENTARIO!K112="","",INVENTARIO!K112)</f>
        <v>Contiene los informes de avance en la implementacion de  los instrmentos de planeación (mapas de riesgos y planes de mejoramiento) de los procesos del DIG.</v>
      </c>
      <c r="D110" s="80" t="str">
        <f>IF(INVENTARIO!J112="","",INVENTARIO!J112)</f>
        <v>Digital</v>
      </c>
      <c r="E110" s="80" t="str">
        <f>IF(INVENTARIO!L112="","",INVENTARIO!L112)</f>
        <v>PDF</v>
      </c>
      <c r="F110" s="80" t="str">
        <f>IF(INVENTARIO!AA112="","",INVENTARIO!AA112)</f>
        <v>https://minvivienda.gov.co/ministerio/planeacion-gestion-y-control/planeacion-y-seguimiento/seguimiento-mapas-de-riesgo  -- https://minvivienda.gov.co/ministerio/planeacion-gestion-y-control/planeacion-y-seguimiento/plan-de-mejoramiento</v>
      </c>
      <c r="G110" s="80" t="str">
        <f>IF(INVENTARIO!M112="","",INVENTARIO!M112)</f>
        <v>Español</v>
      </c>
      <c r="H110" s="236" t="str">
        <f>INVENTARIO!AC112</f>
        <v>3112/2017</v>
      </c>
      <c r="I110" s="235" t="str">
        <f>IF(INVENTARIO!AC112="","",CONCATENATE(TEXT(H110,"dd-mm-yyyy")," - ",INVENTARIO!AD112))</f>
        <v>3112/2017 - 44926</v>
      </c>
      <c r="J110" s="80" t="str">
        <f>IF(INVENTARIO!AB112="","",INVENTARIO!AB112)</f>
        <v xml:space="preserve">Anual </v>
      </c>
      <c r="K110" s="80" t="str">
        <f>IF(INVENTARIO!P112="","",INVENTARIO!P112)</f>
        <v>Grupo de Innovación y Mejoramiento Institucional</v>
      </c>
      <c r="L110" s="80" t="str">
        <f>IF(INVENTARIO!R112="","",INVENTARIO!R112)</f>
        <v>Grupo de Innovación y Mejoramiento Institucional</v>
      </c>
      <c r="M110" s="80" t="str">
        <f>IF(INVENTARIO!N112="","",INVENTARIO!N112)</f>
        <v>No aplica</v>
      </c>
      <c r="N110" s="84" t="str">
        <f>IF(INVENTARIO!AH112="","",INVENTARIO!AH112)</f>
        <v xml:space="preserve">Pùblica </v>
      </c>
      <c r="O110" s="85" t="str">
        <f>IF(INVENTARIO!AI112="","",INVENTARIO!AI112)</f>
        <v>No aplica</v>
      </c>
      <c r="P110" s="80" t="str">
        <f>IF(INVENTARIO!AJ112="","",INVENTARIO!AJ112)</f>
        <v>No aplica</v>
      </c>
      <c r="Q110" s="80" t="str">
        <f>IF(INVENTARIO!AK112="","",INVENTARIO!AK112)</f>
        <v>No aplica</v>
      </c>
      <c r="R110" s="80" t="str">
        <f>IF(INVENTARIO!AL112="","",INVENTARIO!AL112)</f>
        <v>No aplica</v>
      </c>
      <c r="S110" s="80" t="str">
        <f>IF(INVENTARIO!AM112="","",INVENTARIO!AM112)</f>
        <v>No aplica</v>
      </c>
      <c r="T110" s="84" t="str">
        <f>IF(INVENTARIO!AN112="","",INVENTARIO!AN112)</f>
        <v>No aplica</v>
      </c>
      <c r="U110" s="89" t="e">
        <f>IF(INVENTARIO!I112="","",IF(INVENTARIO!I112="#N/A","NO","SI"))</f>
        <v>#N/A</v>
      </c>
      <c r="V110" s="89" t="e">
        <f>INVENTARIO!I112</f>
        <v>#N/A</v>
      </c>
      <c r="W110" s="89" t="e">
        <f t="shared" si="3"/>
        <v>#N/A</v>
      </c>
      <c r="X110" s="89" t="e">
        <f t="shared" si="4"/>
        <v>#N/A</v>
      </c>
      <c r="Y110" s="89" t="e">
        <f>IF(V110="","",VLOOKUP(V110,TRD!$F$5:$G$677,2,FALSE))</f>
        <v>#N/A</v>
      </c>
      <c r="Z110" s="89" t="e">
        <f>IF(V110="","",VLOOKUP(V110,TRD!$F$5:$T$677,5,FALSE))</f>
        <v>#N/A</v>
      </c>
      <c r="AA110" s="89" t="e">
        <f>IF(V110="","",VLOOKUP(V110,TRD_ORI!$E:$S,10,FALSE))</f>
        <v>#N/A</v>
      </c>
      <c r="AB110" s="89" t="e">
        <f>IF(V110="","",VLOOKUP(V110,TRD!F108:T780,15,FALSE))</f>
        <v>#N/A</v>
      </c>
    </row>
    <row r="111" spans="1:28" ht="43.2">
      <c r="A111">
        <f t="shared" si="5"/>
        <v>105</v>
      </c>
      <c r="B111" s="139" t="str">
        <f>IF(INVENTARIO!H113="","",INVENTARIO!H113)</f>
        <v>DERECHOS DE PETICIÓN</v>
      </c>
      <c r="C111" s="80" t="str">
        <f>IF(INVENTARIO!K113="","",INVENTARIO!K113)</f>
        <v>solicitud escrita que se presenta con el fin de requerir respuesta en un asunto concreto .</v>
      </c>
      <c r="D111" s="80" t="str">
        <f>IF(INVENTARIO!J113="","",INVENTARIO!J113)</f>
        <v>Físico-Digital</v>
      </c>
      <c r="E111" s="80" t="str">
        <f>IF(INVENTARIO!L113="","",INVENTARIO!L113)</f>
        <v>Excel, Word, PDF, PowerPoint</v>
      </c>
      <c r="F111" s="80" t="str">
        <f>IF(INVENTARIO!AA113="","",INVENTARIO!AA113)</f>
        <v>No aplica</v>
      </c>
      <c r="G111" s="80" t="str">
        <f>IF(INVENTARIO!M113="","",INVENTARIO!M113)</f>
        <v>Español</v>
      </c>
      <c r="H111" s="236">
        <f>INVENTARIO!AC113</f>
        <v>40847</v>
      </c>
      <c r="I111" s="235" t="str">
        <f>IF(INVENTARIO!AC113="","",CONCATENATE(TEXT(H111,"dd-mm-yyyy")," - ",INVENTARIO!AD113))</f>
        <v>31-10-2011 - A la fecha</v>
      </c>
      <c r="J111" s="80" t="str">
        <f>IF(INVENTARIO!AB113="","",INVENTARIO!AB113)</f>
        <v>Diaria</v>
      </c>
      <c r="K111" s="80" t="str">
        <f>IF(INVENTARIO!P113="","",INVENTARIO!P113)</f>
        <v>Grupo de Atención al Usuario y Archivo</v>
      </c>
      <c r="L111" s="80" t="str">
        <f>IF(INVENTARIO!R113="","",INVENTARIO!R113)</f>
        <v>Grupo de Atención al Usuario y Archivo</v>
      </c>
      <c r="M111" s="80" t="str">
        <f>IF(INVENTARIO!N113="","",INVENTARIO!N113)</f>
        <v>No aplica</v>
      </c>
      <c r="N111" s="84" t="str">
        <f>IF(INVENTARIO!AH113="","",INVENTARIO!AH113)</f>
        <v xml:space="preserve">Pública </v>
      </c>
      <c r="O111" s="85" t="str">
        <f>IF(INVENTARIO!AI113="","",INVENTARIO!AI113)</f>
        <v>No aplica</v>
      </c>
      <c r="P111" s="80" t="str">
        <f>IF(INVENTARIO!AJ113="","",INVENTARIO!AJ113)</f>
        <v>No aplica</v>
      </c>
      <c r="Q111" s="80" t="str">
        <f>IF(INVENTARIO!AK113="","",INVENTARIO!AK113)</f>
        <v>No aplica</v>
      </c>
      <c r="R111" s="80" t="str">
        <f>IF(INVENTARIO!AL113="","",INVENTARIO!AL113)</f>
        <v>No aplica</v>
      </c>
      <c r="S111" s="80" t="str">
        <f>IF(INVENTARIO!AM113="","",INVENTARIO!AM113)</f>
        <v>No aplica</v>
      </c>
      <c r="T111" s="84" t="str">
        <f>IF(INVENTARIO!AN113="","",INVENTARIO!AN113)</f>
        <v>No aplica</v>
      </c>
      <c r="U111" s="89" t="str">
        <f>IF(INVENTARIO!I113="","",IF(INVENTARIO!I113="#N/A","NO","SI"))</f>
        <v>SI</v>
      </c>
      <c r="V111" s="89" t="str">
        <f>INVENTARIO!I113</f>
        <v>73201-17</v>
      </c>
      <c r="W111" s="89" t="str">
        <f t="shared" si="3"/>
        <v>7320</v>
      </c>
      <c r="X111" s="89" t="str">
        <f t="shared" si="4"/>
        <v>1-17</v>
      </c>
      <c r="Y111" s="89" t="str">
        <f>IF(V111="","",VLOOKUP(V111,TRD!$F$5:$G$677,2,FALSE))</f>
        <v>AG -3--AC -8</v>
      </c>
      <c r="Z111" s="89" t="str">
        <f>IF(V111="","",VLOOKUP(V111,TRD!$F$5:$T$677,5,FALSE))</f>
        <v>- - MT- S</v>
      </c>
      <c r="AA111" s="89" t="e">
        <f>IF(V111="","",VLOOKUP(V111,TRD_ORI!$E:$S,10,FALSE))</f>
        <v>#N/A</v>
      </c>
      <c r="AB111" s="89">
        <f>IF(V111="","",VLOOKUP(V111,TRD!F109:T781,15,FALSE))</f>
        <v>0</v>
      </c>
    </row>
    <row r="112" spans="1:28" ht="43.2">
      <c r="A112">
        <f t="shared" si="5"/>
        <v>106</v>
      </c>
      <c r="B112" s="139" t="str">
        <f>IF(INVENTARIO!H114="","",INVENTARIO!H114)</f>
        <v>INFORMES DE ENCUESTAS DE PERCEPCIÓN</v>
      </c>
      <c r="C112" s="80" t="str">
        <f>IF(INVENTARIO!K114="","",INVENTARIO!K114)</f>
        <v>Método de recopilación de datos utilizados para medir la satisfacción del cliente.</v>
      </c>
      <c r="D112" s="80" t="str">
        <f>IF(INVENTARIO!J114="","",INVENTARIO!J114)</f>
        <v>Físico-Digital</v>
      </c>
      <c r="E112" s="80" t="str">
        <f>IF(INVENTARIO!L114="","",INVENTARIO!L114)</f>
        <v>Excel, Word, PDF, PowerPoint</v>
      </c>
      <c r="F112" s="80" t="str">
        <f>IF(INVENTARIO!AA114="","",INVENTARIO!AA114)</f>
        <v>No aplica</v>
      </c>
      <c r="G112" s="80" t="str">
        <f>IF(INVENTARIO!M114="","",INVENTARIO!M114)</f>
        <v>Español</v>
      </c>
      <c r="H112" s="236">
        <f>INVENTARIO!AC114</f>
        <v>43101</v>
      </c>
      <c r="I112" s="235" t="str">
        <f>IF(INVENTARIO!AC114="","",CONCATENATE(TEXT(H112,"dd-mm-yyyy")," - ",INVENTARIO!AD114))</f>
        <v>01-01-2018 - A la fecha</v>
      </c>
      <c r="J112" s="80" t="str">
        <f>IF(INVENTARIO!AB114="","",INVENTARIO!AB114)</f>
        <v>Mensual</v>
      </c>
      <c r="K112" s="80" t="str">
        <f>IF(INVENTARIO!P114="","",INVENTARIO!P114)</f>
        <v>Grupo de Atención al Usuario y Archivo</v>
      </c>
      <c r="L112" s="80" t="str">
        <f>IF(INVENTARIO!R114="","",INVENTARIO!R114)</f>
        <v>Grupo de Atención al Usuario y Archivo</v>
      </c>
      <c r="M112" s="80" t="str">
        <f>IF(INVENTARIO!N114="","",INVENTARIO!N114)</f>
        <v>No aplica</v>
      </c>
      <c r="N112" s="84" t="str">
        <f>IF(INVENTARIO!AH114="","",INVENTARIO!AH114)</f>
        <v xml:space="preserve">Pública </v>
      </c>
      <c r="O112" s="85" t="str">
        <f>IF(INVENTARIO!AI114="","",INVENTARIO!AI114)</f>
        <v>No aplica</v>
      </c>
      <c r="P112" s="80" t="str">
        <f>IF(INVENTARIO!AJ114="","",INVENTARIO!AJ114)</f>
        <v>No aplica</v>
      </c>
      <c r="Q112" s="80" t="str">
        <f>IF(INVENTARIO!AK114="","",INVENTARIO!AK114)</f>
        <v>No aplica</v>
      </c>
      <c r="R112" s="80" t="str">
        <f>IF(INVENTARIO!AL114="","",INVENTARIO!AL114)</f>
        <v>No aplica</v>
      </c>
      <c r="S112" s="80" t="str">
        <f>IF(INVENTARIO!AM114="","",INVENTARIO!AM114)</f>
        <v>No aplica</v>
      </c>
      <c r="T112" s="84" t="str">
        <f>IF(INVENTARIO!AN114="","",INVENTARIO!AN114)</f>
        <v>No aplica</v>
      </c>
      <c r="U112" s="89" t="str">
        <f>IF(INVENTARIO!I114="","",IF(INVENTARIO!I114="#N/A","NO","SI"))</f>
        <v>SI</v>
      </c>
      <c r="V112" s="89" t="str">
        <f>INVENTARIO!I114</f>
        <v>73201-24.10</v>
      </c>
      <c r="W112" s="89" t="str">
        <f t="shared" si="3"/>
        <v>7320</v>
      </c>
      <c r="X112" s="89" t="str">
        <f t="shared" si="4"/>
        <v>4.10</v>
      </c>
      <c r="Y112" s="89" t="str">
        <f>IF(V112="","",VLOOKUP(V112,TRD!$F$5:$G$677,2,FALSE))</f>
        <v>AG -3--AC -8</v>
      </c>
      <c r="Z112" s="89" t="str">
        <f>IF(V112="","",VLOOKUP(V112,TRD!$F$5:$T$677,5,FALSE))</f>
        <v xml:space="preserve">- E- - </v>
      </c>
      <c r="AA112" s="89" t="e">
        <f>IF(V112="","",VLOOKUP(V112,TRD_ORI!$E:$S,10,FALSE))</f>
        <v>#N/A</v>
      </c>
      <c r="AB112" s="89">
        <f>IF(V112="","",VLOOKUP(V112,TRD!F110:T782,15,FALSE))</f>
        <v>0</v>
      </c>
    </row>
    <row r="113" spans="1:28" ht="86.4">
      <c r="A113">
        <f t="shared" si="5"/>
        <v>107</v>
      </c>
      <c r="B113" s="139" t="str">
        <f>IF(INVENTARIO!H115="","",INVENTARIO!H115)</f>
        <v>INFORMES DE PETICIONES, QUEJAS Y RECLAMOS</v>
      </c>
      <c r="C113" s="80" t="str">
        <f>IF(INVENTARIO!K115="","",INVENTARIO!K115)</f>
        <v>Documento que incluye actividades de gestión, administración y dirección que se han efectuado durante un periodo de tiempo respecto a las PQRSDF</v>
      </c>
      <c r="D113" s="80" t="str">
        <f>IF(INVENTARIO!J115="","",INVENTARIO!J115)</f>
        <v>Digital</v>
      </c>
      <c r="E113" s="80" t="str">
        <f>IF(INVENTARIO!L115="","",INVENTARIO!L115)</f>
        <v>PDF</v>
      </c>
      <c r="F113" s="80" t="str">
        <f>IF(INVENTARIO!AA115="","",INVENTARIO!AA115)</f>
        <v>https://minvivienda.gov.co/ministerio/gestion-institucional/grupo-atencion-al-usuario</v>
      </c>
      <c r="G113" s="80" t="str">
        <f>IF(INVENTARIO!M115="","",INVENTARIO!M115)</f>
        <v>Español</v>
      </c>
      <c r="H113" s="236">
        <f>INVENTARIO!AC115</f>
        <v>43101</v>
      </c>
      <c r="I113" s="235" t="str">
        <f>IF(INVENTARIO!AC115="","",CONCATENATE(TEXT(H113,"dd-mm-yyyy")," - ",INVENTARIO!AD115))</f>
        <v>01-01-2018 - 44926</v>
      </c>
      <c r="J113" s="80" t="str">
        <f>IF(INVENTARIO!AB115="","",INVENTARIO!AB115)</f>
        <v>Trimestral</v>
      </c>
      <c r="K113" s="80" t="str">
        <f>IF(INVENTARIO!P115="","",INVENTARIO!P115)</f>
        <v>Grupo de Atención al Usuario y Archivo</v>
      </c>
      <c r="L113" s="80" t="str">
        <f>IF(INVENTARIO!R115="","",INVENTARIO!R115)</f>
        <v>Grupo de Atención al Usuario y Archivo</v>
      </c>
      <c r="M113" s="80" t="str">
        <f>IF(INVENTARIO!N115="","",INVENTARIO!N115)</f>
        <v>No aplica</v>
      </c>
      <c r="N113" s="84" t="str">
        <f>IF(INVENTARIO!AH115="","",INVENTARIO!AH115)</f>
        <v xml:space="preserve">Pública </v>
      </c>
      <c r="O113" s="85" t="str">
        <f>IF(INVENTARIO!AI115="","",INVENTARIO!AI115)</f>
        <v>No aplica</v>
      </c>
      <c r="P113" s="80" t="str">
        <f>IF(INVENTARIO!AJ115="","",INVENTARIO!AJ115)</f>
        <v>No aplica</v>
      </c>
      <c r="Q113" s="80" t="str">
        <f>IF(INVENTARIO!AK115="","",INVENTARIO!AK115)</f>
        <v>No aplica</v>
      </c>
      <c r="R113" s="80" t="str">
        <f>IF(INVENTARIO!AL115="","",INVENTARIO!AL115)</f>
        <v>No aplica</v>
      </c>
      <c r="S113" s="80" t="str">
        <f>IF(INVENTARIO!AM115="","",INVENTARIO!AM115)</f>
        <v>No aplica</v>
      </c>
      <c r="T113" s="84" t="str">
        <f>IF(INVENTARIO!AN115="","",INVENTARIO!AN115)</f>
        <v>No aplica</v>
      </c>
      <c r="U113" s="89" t="str">
        <f>IF(INVENTARIO!I115="","",IF(INVENTARIO!I115="#N/A","NO","SI"))</f>
        <v>SI</v>
      </c>
      <c r="V113" s="89" t="str">
        <f>INVENTARIO!I115</f>
        <v>73201-24.17</v>
      </c>
      <c r="W113" s="89" t="str">
        <f t="shared" si="3"/>
        <v>7320</v>
      </c>
      <c r="X113" s="89" t="str">
        <f t="shared" si="4"/>
        <v>4.17</v>
      </c>
      <c r="Y113" s="89" t="str">
        <f>IF(V113="","",VLOOKUP(V113,TRD!$F$5:$G$677,2,FALSE))</f>
        <v>AG -3--AC -8</v>
      </c>
      <c r="Z113" s="89" t="str">
        <f>IF(V113="","",VLOOKUP(V113,TRD!$F$5:$T$677,5,FALSE))</f>
        <v xml:space="preserve">CT- - MT- </v>
      </c>
      <c r="AA113" s="89" t="e">
        <f>IF(V113="","",VLOOKUP(V113,TRD_ORI!$E:$S,10,FALSE))</f>
        <v>#N/A</v>
      </c>
      <c r="AB113" s="89">
        <f>IF(V113="","",VLOOKUP(V113,TRD!F111:T783,15,FALSE))</f>
        <v>0</v>
      </c>
    </row>
    <row r="114" spans="1:28" ht="86.4">
      <c r="A114">
        <f t="shared" si="5"/>
        <v>108</v>
      </c>
      <c r="B114" s="139" t="str">
        <f>IF(INVENTARIO!H116="","",INVENTARIO!H116)</f>
        <v>INFORMES DE GESTIÓN</v>
      </c>
      <c r="C114" s="80" t="str">
        <f>IF(INVENTARIO!K116="","",INVENTARIO!K116)</f>
        <v xml:space="preserve">Documento que incluye el seguimiento junto con las  acciones encaminadas reflejando las tareas planificadas,  durante un periodo de tiempo. </v>
      </c>
      <c r="D114" s="80" t="str">
        <f>IF(INVENTARIO!J116="","",INVENTARIO!J116)</f>
        <v>Digital</v>
      </c>
      <c r="E114" s="80" t="str">
        <f>IF(INVENTARIO!L116="","",INVENTARIO!L116)</f>
        <v>PDF</v>
      </c>
      <c r="F114" s="80" t="str">
        <f>IF(INVENTARIO!AA116="","",INVENTARIO!AA116)</f>
        <v>https://minvivienda.gov.co/ministerio/gestion-institucional/grupo-atencion-al-usuario</v>
      </c>
      <c r="G114" s="80" t="str">
        <f>IF(INVENTARIO!M116="","",INVENTARIO!M116)</f>
        <v>Español</v>
      </c>
      <c r="H114" s="236">
        <f>INVENTARIO!AC116</f>
        <v>43101</v>
      </c>
      <c r="I114" s="235" t="str">
        <f>IF(INVENTARIO!AC116="","",CONCATENATE(TEXT(H114,"dd-mm-yyyy")," - ",INVENTARIO!AD116))</f>
        <v>01-01-2018 - 44196</v>
      </c>
      <c r="J114" s="80" t="str">
        <f>IF(INVENTARIO!AB116="","",INVENTARIO!AB116)</f>
        <v>Bimensual</v>
      </c>
      <c r="K114" s="80" t="str">
        <f>IF(INVENTARIO!P116="","",INVENTARIO!P116)</f>
        <v>Grupo de Atención al Usuario y Archivo</v>
      </c>
      <c r="L114" s="80" t="str">
        <f>IF(INVENTARIO!R116="","",INVENTARIO!R116)</f>
        <v>Grupo de Atención al Usuario y Archivo</v>
      </c>
      <c r="M114" s="80" t="str">
        <f>IF(INVENTARIO!N116="","",INVENTARIO!N116)</f>
        <v>No aplica</v>
      </c>
      <c r="N114" s="84" t="str">
        <f>IF(INVENTARIO!AH116="","",INVENTARIO!AH116)</f>
        <v xml:space="preserve">Pública </v>
      </c>
      <c r="O114" s="85" t="str">
        <f>IF(INVENTARIO!AI116="","",INVENTARIO!AI116)</f>
        <v>No aplica</v>
      </c>
      <c r="P114" s="80" t="str">
        <f>IF(INVENTARIO!AJ116="","",INVENTARIO!AJ116)</f>
        <v>No aplica</v>
      </c>
      <c r="Q114" s="80" t="str">
        <f>IF(INVENTARIO!AK116="","",INVENTARIO!AK116)</f>
        <v>No aplica</v>
      </c>
      <c r="R114" s="80" t="str">
        <f>IF(INVENTARIO!AL116="","",INVENTARIO!AL116)</f>
        <v>No aplica</v>
      </c>
      <c r="S114" s="80" t="str">
        <f>IF(INVENTARIO!AM116="","",INVENTARIO!AM116)</f>
        <v>No aplica</v>
      </c>
      <c r="T114" s="84" t="str">
        <f>IF(INVENTARIO!AN116="","",INVENTARIO!AN116)</f>
        <v>No aplica</v>
      </c>
      <c r="U114" s="89" t="str">
        <f>IF(INVENTARIO!I116="","",IF(INVENTARIO!I116="#N/A","NO","SI"))</f>
        <v>SI</v>
      </c>
      <c r="V114" s="89" t="str">
        <f>INVENTARIO!I116</f>
        <v>73201-24.12</v>
      </c>
      <c r="W114" s="89" t="str">
        <f t="shared" si="3"/>
        <v>7320</v>
      </c>
      <c r="X114" s="89" t="str">
        <f t="shared" si="4"/>
        <v>4.12</v>
      </c>
      <c r="Y114" s="89" t="str">
        <f>IF(V114="","",VLOOKUP(V114,TRD!$F$5:$G$677,2,FALSE))</f>
        <v>AG -3--AC -8</v>
      </c>
      <c r="Z114" s="89" t="str">
        <f>IF(V114="","",VLOOKUP(V114,TRD!$F$5:$T$677,5,FALSE))</f>
        <v xml:space="preserve">- E- - </v>
      </c>
      <c r="AA114" s="89" t="e">
        <f>IF(V114="","",VLOOKUP(V114,TRD_ORI!$E:$S,10,FALSE))</f>
        <v>#N/A</v>
      </c>
      <c r="AB114" s="89">
        <f>IF(V114="","",VLOOKUP(V114,TRD!F112:T784,15,FALSE))</f>
        <v>0</v>
      </c>
    </row>
    <row r="115" spans="1:28" ht="57.6">
      <c r="A115">
        <f t="shared" si="5"/>
        <v>109</v>
      </c>
      <c r="B115" s="139" t="str">
        <f>IF(INVENTARIO!H117="","",INVENTARIO!H117)</f>
        <v>Informe de seguimiento a proyectos (Por Programa de Vivienda, Dpto., estado del proyecto)</v>
      </c>
      <c r="C115" s="80" t="str">
        <f>IF(INVENTARIO!K117="","",INVENTARIO!K117)</f>
        <v>Informe de seguimiento a proyectos (Por Programa de Vivienda, Dpto., estado del proyecto)</v>
      </c>
      <c r="D115" s="80" t="str">
        <f>IF(INVENTARIO!J117="","",INVENTARIO!J117)</f>
        <v>Físico-Digital</v>
      </c>
      <c r="E115" s="80" t="str">
        <f>IF(INVENTARIO!L117="","",INVENTARIO!L117)</f>
        <v>Excel, Word, PDF, PowerPoint</v>
      </c>
      <c r="F115" s="80" t="str">
        <f>IF(INVENTARIO!AA117="","",INVENTARIO!AA117)</f>
        <v>No aplica</v>
      </c>
      <c r="G115" s="80" t="str">
        <f>IF(INVENTARIO!M117="","",INVENTARIO!M117)</f>
        <v>Español</v>
      </c>
      <c r="H115" s="236" t="str">
        <f>INVENTARIO!AC117</f>
        <v>ND</v>
      </c>
      <c r="I115" s="235" t="str">
        <f>IF(INVENTARIO!AC117="","",CONCATENATE(TEXT(H115,"dd-mm-yyyy")," - ",INVENTARIO!AD117))</f>
        <v>ND - A la fecha</v>
      </c>
      <c r="J115" s="80" t="str">
        <f>IF(INVENTARIO!AB117="","",INVENTARIO!AB117)</f>
        <v>Mensual</v>
      </c>
      <c r="K115" s="80" t="str">
        <f>IF(INVENTARIO!P117="","",INVENTARIO!P117)</f>
        <v>Subdirección de Promoción y Apoyo Técnico</v>
      </c>
      <c r="L115" s="80" t="str">
        <f>IF(INVENTARIO!R117="","",INVENTARIO!R117)</f>
        <v>Subdirección de Promoción y Apoyo Técnico</v>
      </c>
      <c r="M115" s="80" t="str">
        <f>IF(INVENTARIO!N117="","",INVENTARIO!N117)</f>
        <v>Municipal</v>
      </c>
      <c r="N115" s="84" t="str">
        <f>IF(INVENTARIO!AH117="","",INVENTARIO!AH117)</f>
        <v xml:space="preserve">Pública </v>
      </c>
      <c r="O115" s="85" t="str">
        <f>IF(INVENTARIO!AI117="","",INVENTARIO!AI117)</f>
        <v>No aplica</v>
      </c>
      <c r="P115" s="80" t="str">
        <f>IF(INVENTARIO!AJ117="","",INVENTARIO!AJ117)</f>
        <v>No aplica</v>
      </c>
      <c r="Q115" s="80" t="str">
        <f>IF(INVENTARIO!AK117="","",INVENTARIO!AK117)</f>
        <v>No aplica</v>
      </c>
      <c r="R115" s="80" t="str">
        <f>IF(INVENTARIO!AL117="","",INVENTARIO!AL117)</f>
        <v>No aplica</v>
      </c>
      <c r="S115" s="80" t="str">
        <f>IF(INVENTARIO!AM117="","",INVENTARIO!AM117)</f>
        <v>No aplica</v>
      </c>
      <c r="T115" s="84" t="str">
        <f>IF(INVENTARIO!AN117="","",INVENTARIO!AN117)</f>
        <v>No aplica</v>
      </c>
      <c r="U115" s="89" t="e">
        <f>IF(INVENTARIO!I117="","",IF(INVENTARIO!I117="#N/A","NO","SI"))</f>
        <v>#N/A</v>
      </c>
      <c r="V115" s="89" t="e">
        <f>INVENTARIO!I117</f>
        <v>#N/A</v>
      </c>
      <c r="W115" s="89" t="e">
        <f t="shared" si="3"/>
        <v>#N/A</v>
      </c>
      <c r="X115" s="89" t="e">
        <f t="shared" si="4"/>
        <v>#N/A</v>
      </c>
      <c r="Y115" s="89" t="e">
        <f>IF(V115="","",VLOOKUP(V115,TRD!$F$5:$G$677,2,FALSE))</f>
        <v>#N/A</v>
      </c>
      <c r="Z115" s="89" t="e">
        <f>IF(V115="","",VLOOKUP(V115,TRD!$F$5:$T$677,5,FALSE))</f>
        <v>#N/A</v>
      </c>
      <c r="AA115" s="89" t="e">
        <f>IF(V115="","",VLOOKUP(V115,TRD_ORI!$E:$S,10,FALSE))</f>
        <v>#N/A</v>
      </c>
      <c r="AB115" s="89" t="e">
        <f>IF(V115="","",VLOOKUP(V115,TRD!F113:T785,15,FALSE))</f>
        <v>#N/A</v>
      </c>
    </row>
    <row r="116" spans="1:28" ht="57.6">
      <c r="A116">
        <f t="shared" si="5"/>
        <v>110</v>
      </c>
      <c r="B116" s="139" t="str">
        <f>IF(INVENTARIO!H118="","",INVENTARIO!H118)</f>
        <v>Actas de reunión</v>
      </c>
      <c r="C116" s="80" t="str">
        <f>IF(INVENTARIO!K118="","",INVENTARIO!K118)</f>
        <v>Documento que soporta las reunión o temáticas desarrolladas al interior del proceso</v>
      </c>
      <c r="D116" s="80" t="str">
        <f>IF(INVENTARIO!J118="","",INVENTARIO!J118)</f>
        <v>Físico-Digital</v>
      </c>
      <c r="E116" s="80" t="str">
        <f>IF(INVENTARIO!L118="","",INVENTARIO!L118)</f>
        <v>Excel, Word, PDF, PowerPoint</v>
      </c>
      <c r="F116" s="80" t="str">
        <f>IF(INVENTARIO!AA118="","",INVENTARIO!AA118)</f>
        <v>No aplica</v>
      </c>
      <c r="G116" s="80" t="str">
        <f>IF(INVENTARIO!M118="","",INVENTARIO!M118)</f>
        <v>Español</v>
      </c>
      <c r="H116" s="236" t="str">
        <f>INVENTARIO!AC118</f>
        <v>ND</v>
      </c>
      <c r="I116" s="235" t="str">
        <f>IF(INVENTARIO!AC118="","",CONCATENATE(TEXT(H116,"dd-mm-yyyy")," - ",INVENTARIO!AD118))</f>
        <v>ND - A la fecha</v>
      </c>
      <c r="J116" s="80" t="str">
        <f>IF(INVENTARIO!AB118="","",INVENTARIO!AB118)</f>
        <v>Por demanda</v>
      </c>
      <c r="K116" s="80" t="str">
        <f>IF(INVENTARIO!P118="","",INVENTARIO!P118)</f>
        <v>Subdirección de Promoción y Apoyo Técnico</v>
      </c>
      <c r="L116" s="80" t="str">
        <f>IF(INVENTARIO!R118="","",INVENTARIO!R118)</f>
        <v>Subdirección de Promoción y Apoyo Técnico</v>
      </c>
      <c r="M116" s="80" t="str">
        <f>IF(INVENTARIO!N118="","",INVENTARIO!N118)</f>
        <v>No aplica</v>
      </c>
      <c r="N116" s="84" t="str">
        <f>IF(INVENTARIO!AH118="","",INVENTARIO!AH118)</f>
        <v xml:space="preserve">Pública </v>
      </c>
      <c r="O116" s="85" t="str">
        <f>IF(INVENTARIO!AI118="","",INVENTARIO!AI118)</f>
        <v>No aplica</v>
      </c>
      <c r="P116" s="80" t="str">
        <f>IF(INVENTARIO!AJ118="","",INVENTARIO!AJ118)</f>
        <v>No aplica</v>
      </c>
      <c r="Q116" s="80" t="str">
        <f>IF(INVENTARIO!AK118="","",INVENTARIO!AK118)</f>
        <v>No aplica</v>
      </c>
      <c r="R116" s="80" t="str">
        <f>IF(INVENTARIO!AL118="","",INVENTARIO!AL118)</f>
        <v>No aplica</v>
      </c>
      <c r="S116" s="80" t="str">
        <f>IF(INVENTARIO!AM118="","",INVENTARIO!AM118)</f>
        <v>No aplica</v>
      </c>
      <c r="T116" s="84" t="str">
        <f>IF(INVENTARIO!AN118="","",INVENTARIO!AN118)</f>
        <v>No aplica</v>
      </c>
      <c r="U116" s="89" t="e">
        <f>IF(INVENTARIO!I118="","",IF(INVENTARIO!I118="#N/A","NO","SI"))</f>
        <v>#N/A</v>
      </c>
      <c r="V116" s="89" t="e">
        <f>INVENTARIO!I118</f>
        <v>#N/A</v>
      </c>
      <c r="W116" s="89" t="e">
        <f t="shared" si="3"/>
        <v>#N/A</v>
      </c>
      <c r="X116" s="89" t="e">
        <f t="shared" si="4"/>
        <v>#N/A</v>
      </c>
      <c r="Y116" s="89" t="e">
        <f>IF(V116="","",VLOOKUP(V116,TRD!$F$5:$G$677,2,FALSE))</f>
        <v>#N/A</v>
      </c>
      <c r="Z116" s="89" t="e">
        <f>IF(V116="","",VLOOKUP(V116,TRD!$F$5:$T$677,5,FALSE))</f>
        <v>#N/A</v>
      </c>
      <c r="AA116" s="89" t="e">
        <f>IF(V116="","",VLOOKUP(V116,TRD_ORI!$E:$S,10,FALSE))</f>
        <v>#N/A</v>
      </c>
      <c r="AB116" s="89" t="e">
        <f>IF(V116="","",VLOOKUP(V116,TRD!F114:T786,15,FALSE))</f>
        <v>#N/A</v>
      </c>
    </row>
    <row r="117" spans="1:28" ht="57.6">
      <c r="A117">
        <f t="shared" si="5"/>
        <v>111</v>
      </c>
      <c r="B117" s="139" t="str">
        <f>IF(INVENTARIO!H119="","",INVENTARIO!H119)</f>
        <v>Matriz de Incumplimientos</v>
      </c>
      <c r="C117" s="80" t="str">
        <f>IF(INVENTARIO!K119="","",INVENTARIO!K119)</f>
        <v>Registro de información del avance y seguimiento a proyectos en estado de incumplimiento</v>
      </c>
      <c r="D117" s="80" t="str">
        <f>IF(INVENTARIO!J119="","",INVENTARIO!J119)</f>
        <v>Digital</v>
      </c>
      <c r="E117" s="80" t="str">
        <f>IF(INVENTARIO!L119="","",INVENTARIO!L119)</f>
        <v>Excel</v>
      </c>
      <c r="F117" s="80" t="str">
        <f>IF(INVENTARIO!AA119="","",INVENTARIO!AA119)</f>
        <v>No aplica</v>
      </c>
      <c r="G117" s="80" t="str">
        <f>IF(INVENTARIO!M119="","",INVENTARIO!M119)</f>
        <v>Español</v>
      </c>
      <c r="H117" s="236" t="str">
        <f>INVENTARIO!AC119</f>
        <v>ND</v>
      </c>
      <c r="I117" s="235" t="str">
        <f>IF(INVENTARIO!AC119="","",CONCATENATE(TEXT(H117,"dd-mm-yyyy")," - ",INVENTARIO!AD119))</f>
        <v>ND - A la fecha</v>
      </c>
      <c r="J117" s="80" t="str">
        <f>IF(INVENTARIO!AB119="","",INVENTARIO!AB119)</f>
        <v>Mensual</v>
      </c>
      <c r="K117" s="80" t="str">
        <f>IF(INVENTARIO!P119="","",INVENTARIO!P119)</f>
        <v>Subdirección de Promoción y Apoyo Técnico</v>
      </c>
      <c r="L117" s="80" t="str">
        <f>IF(INVENTARIO!R119="","",INVENTARIO!R119)</f>
        <v>Subdirección de Promoción y Apoyo Técnico</v>
      </c>
      <c r="M117" s="80" t="str">
        <f>IF(INVENTARIO!N119="","",INVENTARIO!N119)</f>
        <v>Municipal</v>
      </c>
      <c r="N117" s="84" t="str">
        <f>IF(INVENTARIO!AH119="","",INVENTARIO!AH119)</f>
        <v xml:space="preserve">Pública </v>
      </c>
      <c r="O117" s="85" t="str">
        <f>IF(INVENTARIO!AI119="","",INVENTARIO!AI119)</f>
        <v>No aplica</v>
      </c>
      <c r="P117" s="80" t="str">
        <f>IF(INVENTARIO!AJ119="","",INVENTARIO!AJ119)</f>
        <v>No aplica</v>
      </c>
      <c r="Q117" s="80" t="str">
        <f>IF(INVENTARIO!AK119="","",INVENTARIO!AK119)</f>
        <v>No aplica</v>
      </c>
      <c r="R117" s="80" t="str">
        <f>IF(INVENTARIO!AL119="","",INVENTARIO!AL119)</f>
        <v>No aplica</v>
      </c>
      <c r="S117" s="80" t="str">
        <f>IF(INVENTARIO!AM119="","",INVENTARIO!AM119)</f>
        <v>No aplica</v>
      </c>
      <c r="T117" s="84" t="str">
        <f>IF(INVENTARIO!AN119="","",INVENTARIO!AN119)</f>
        <v>No aplica</v>
      </c>
      <c r="U117" s="89" t="e">
        <f>IF(INVENTARIO!I119="","",IF(INVENTARIO!I119="#N/A","NO","SI"))</f>
        <v>#N/A</v>
      </c>
      <c r="V117" s="89" t="e">
        <f>INVENTARIO!I119</f>
        <v>#N/A</v>
      </c>
      <c r="W117" s="89" t="e">
        <f t="shared" si="3"/>
        <v>#N/A</v>
      </c>
      <c r="X117" s="89" t="e">
        <f t="shared" si="4"/>
        <v>#N/A</v>
      </c>
      <c r="Y117" s="89" t="e">
        <f>IF(V117="","",VLOOKUP(V117,TRD!$F$5:$G$677,2,FALSE))</f>
        <v>#N/A</v>
      </c>
      <c r="Z117" s="89" t="e">
        <f>IF(V117="","",VLOOKUP(V117,TRD!$F$5:$T$677,5,FALSE))</f>
        <v>#N/A</v>
      </c>
      <c r="AA117" s="89" t="e">
        <f>IF(V117="","",VLOOKUP(V117,TRD_ORI!$E:$S,10,FALSE))</f>
        <v>#N/A</v>
      </c>
      <c r="AB117" s="89" t="e">
        <f>IF(V117="","",VLOOKUP(V117,TRD!F115:T787,15,FALSE))</f>
        <v>#N/A</v>
      </c>
    </row>
    <row r="118" spans="1:28" ht="43.2">
      <c r="A118">
        <f t="shared" si="5"/>
        <v>112</v>
      </c>
      <c r="B118" s="139" t="str">
        <f>IF(INVENTARIO!H120="","",INVENTARIO!H120)</f>
        <v>Convenios o Contratos de Supervisión de Obras</v>
      </c>
      <c r="C118" s="80" t="str">
        <f>IF(INVENTARIO!K120="","",INVENTARIO!K120)</f>
        <v>Convenios o Contratos</v>
      </c>
      <c r="D118" s="80" t="str">
        <f>IF(INVENTARIO!J120="","",INVENTARIO!J120)</f>
        <v>Físico-Digital</v>
      </c>
      <c r="E118" s="80" t="str">
        <f>IF(INVENTARIO!L120="","",INVENTARIO!L120)</f>
        <v>PDF</v>
      </c>
      <c r="F118" s="80" t="str">
        <f>IF(INVENTARIO!AA120="","",INVENTARIO!AA120)</f>
        <v>No aplica</v>
      </c>
      <c r="G118" s="80" t="str">
        <f>IF(INVENTARIO!M120="","",INVENTARIO!M120)</f>
        <v>Español</v>
      </c>
      <c r="H118" s="236" t="str">
        <f>INVENTARIO!AC120</f>
        <v>ND</v>
      </c>
      <c r="I118" s="235" t="str">
        <f>IF(INVENTARIO!AC120="","",CONCATENATE(TEXT(H118,"dd-mm-yyyy")," - ",INVENTARIO!AD120))</f>
        <v>ND - A la fecha</v>
      </c>
      <c r="J118" s="80" t="str">
        <f>IF(INVENTARIO!AB120="","",INVENTARIO!AB120)</f>
        <v>Por demanda</v>
      </c>
      <c r="K118" s="80" t="str">
        <f>IF(INVENTARIO!P120="","",INVENTARIO!P120)</f>
        <v>Subdirección de Promoción y Apoyo Técnico</v>
      </c>
      <c r="L118" s="80" t="str">
        <f>IF(INVENTARIO!R120="","",INVENTARIO!R120)</f>
        <v>Subdirección de Promoción y Apoyo Técnico</v>
      </c>
      <c r="M118" s="80" t="str">
        <f>IF(INVENTARIO!N120="","",INVENTARIO!N120)</f>
        <v>No aplica</v>
      </c>
      <c r="N118" s="84" t="str">
        <f>IF(INVENTARIO!AH120="","",INVENTARIO!AH120)</f>
        <v xml:space="preserve">Pública </v>
      </c>
      <c r="O118" s="85" t="str">
        <f>IF(INVENTARIO!AI120="","",INVENTARIO!AI120)</f>
        <v>No aplica</v>
      </c>
      <c r="P118" s="80" t="str">
        <f>IF(INVENTARIO!AJ120="","",INVENTARIO!AJ120)</f>
        <v>No aplica</v>
      </c>
      <c r="Q118" s="80" t="str">
        <f>IF(INVENTARIO!AK120="","",INVENTARIO!AK120)</f>
        <v>No aplica</v>
      </c>
      <c r="R118" s="80" t="str">
        <f>IF(INVENTARIO!AL120="","",INVENTARIO!AL120)</f>
        <v>No aplica</v>
      </c>
      <c r="S118" s="80" t="str">
        <f>IF(INVENTARIO!AM120="","",INVENTARIO!AM120)</f>
        <v>No aplica</v>
      </c>
      <c r="T118" s="84" t="str">
        <f>IF(INVENTARIO!AN120="","",INVENTARIO!AN120)</f>
        <v>No aplica</v>
      </c>
      <c r="U118" s="89" t="e">
        <f>IF(INVENTARIO!I120="","",IF(INVENTARIO!I120="#N/A","NO","SI"))</f>
        <v>#N/A</v>
      </c>
      <c r="V118" s="89" t="e">
        <f>INVENTARIO!I120</f>
        <v>#N/A</v>
      </c>
      <c r="W118" s="89" t="e">
        <f t="shared" si="3"/>
        <v>#N/A</v>
      </c>
      <c r="X118" s="89" t="e">
        <f t="shared" si="4"/>
        <v>#N/A</v>
      </c>
      <c r="Y118" s="89" t="e">
        <f>IF(V118="","",VLOOKUP(V118,TRD!$F$5:$G$677,2,FALSE))</f>
        <v>#N/A</v>
      </c>
      <c r="Z118" s="89" t="e">
        <f>IF(V118="","",VLOOKUP(V118,TRD!$F$5:$T$677,5,FALSE))</f>
        <v>#N/A</v>
      </c>
      <c r="AA118" s="89" t="e">
        <f>IF(V118="","",VLOOKUP(V118,TRD_ORI!$E:$S,10,FALSE))</f>
        <v>#N/A</v>
      </c>
      <c r="AB118" s="89" t="e">
        <f>IF(V118="","",VLOOKUP(V118,TRD!F116:T788,15,FALSE))</f>
        <v>#N/A</v>
      </c>
    </row>
    <row r="119" spans="1:28" ht="273.60000000000002">
      <c r="A119">
        <f t="shared" si="5"/>
        <v>113</v>
      </c>
      <c r="B119" s="139" t="str">
        <f>IF(INVENTARIO!H121="","",INVENTARIO!H121)</f>
        <v>Certificaciones</v>
      </c>
      <c r="C119" s="80" t="str">
        <f>IF(INVENTARIO!K121="","",INVENTARIO!K121)</f>
        <v xml:space="preserve">Requerimientos judiciales de certificaciones de asignaciones de subsidios familiares de vivienda urbana </v>
      </c>
      <c r="D119" s="80" t="str">
        <f>IF(INVENTARIO!J121="","",INVENTARIO!J121)</f>
        <v>Digital</v>
      </c>
      <c r="E119" s="80" t="str">
        <f>IF(INVENTARIO!L121="","",INVENTARIO!L121)</f>
        <v>Excel, Word, PDF, PowerPoint</v>
      </c>
      <c r="F119" s="80" t="str">
        <f>IF(INVENTARIO!AA121="","",INVENTARIO!AA121)</f>
        <v>No aplica</v>
      </c>
      <c r="G119" s="80" t="str">
        <f>IF(INVENTARIO!M121="","",INVENTARIO!M121)</f>
        <v>Español</v>
      </c>
      <c r="H119" s="236">
        <f>INVENTARIO!AC121</f>
        <v>41927</v>
      </c>
      <c r="I119" s="235" t="str">
        <f>IF(INVENTARIO!AC121="","",CONCATENATE(TEXT(H119,"dd-mm-yyyy")," - ",INVENTARIO!AD121))</f>
        <v>15-10-2014 - A la fecha</v>
      </c>
      <c r="J119" s="80" t="str">
        <f>IF(INVENTARIO!AB121="","",INVENTARIO!AB121)</f>
        <v>Por demanda</v>
      </c>
      <c r="K119" s="80" t="str">
        <f>IF(INVENTARIO!P121="","",INVENTARIO!P121)</f>
        <v>Dirección de Inversiones en Vivienda de Interés Social</v>
      </c>
      <c r="L119" s="80" t="str">
        <f>IF(INVENTARIO!R121="","",INVENTARIO!R121)</f>
        <v>Dirección del Sistema Habitacional</v>
      </c>
      <c r="M119" s="80" t="str">
        <f>IF(INVENTARIO!N121="","",INVENTARIO!N121)</f>
        <v>No aplica</v>
      </c>
      <c r="N119" s="84" t="str">
        <f>IF(INVENTARIO!AH121="","",INVENTARIO!AH121)</f>
        <v>Clasificada</v>
      </c>
      <c r="O119" s="85" t="str">
        <f>IF(INVENTARIO!AI121="","",INVENTARIO!AI121)</f>
        <v>Salvaguardar la información personal de los beneficiarios de restitución de tierras,</v>
      </c>
      <c r="P119" s="80" t="str">
        <f>IF(INVENTARIO!AJ121="","",INVENTARIO!AJ121)</f>
        <v>Ley 1448 de 2011 y Ley 1755.</v>
      </c>
      <c r="Q119" s="80" t="str">
        <f>IF(INVENTARIO!AK121="","",INVENTARIO!AK121)</f>
        <v>De conformidad con el artículo 15 de la Constitución Política, y con el fin de
proteger el derecho a la intimidad de las víctimas y su seguridad, toda la información
suministrada por la víctima y aquella relacionada con la solicitud de registro es de carácter
reservado.</v>
      </c>
      <c r="R119" s="80" t="str">
        <f>IF(INVENTARIO!AL121="","",INVENTARIO!AL121)</f>
        <v>TOTAL</v>
      </c>
      <c r="S119" s="80" t="str">
        <f>IF(INVENTARIO!AM121="","",INVENTARIO!AM121)</f>
        <v>Permanente</v>
      </c>
      <c r="T119" s="84" t="str">
        <f>IF(INVENTARIO!AN121="","",INVENTARIO!AN121)</f>
        <v>INDEFINIDA</v>
      </c>
      <c r="U119" s="89" t="e">
        <f>IF(INVENTARIO!I121="","",IF(INVENTARIO!I121="#N/A","NO","SI"))</f>
        <v>#N/A</v>
      </c>
      <c r="V119" s="89" t="e">
        <f>INVENTARIO!I121</f>
        <v>#N/A</v>
      </c>
      <c r="W119" s="89" t="e">
        <f t="shared" si="3"/>
        <v>#N/A</v>
      </c>
      <c r="X119" s="89" t="e">
        <f t="shared" si="4"/>
        <v>#N/A</v>
      </c>
      <c r="Y119" s="89" t="e">
        <f>IF(V119="","",VLOOKUP(V119,TRD!$F$5:$G$677,2,FALSE))</f>
        <v>#N/A</v>
      </c>
      <c r="Z119" s="89" t="e">
        <f>IF(V119="","",VLOOKUP(V119,TRD!$F$5:$T$677,5,FALSE))</f>
        <v>#N/A</v>
      </c>
      <c r="AA119" s="89" t="e">
        <f>IF(V119="","",VLOOKUP(V119,TRD_ORI!$E:$S,10,FALSE))</f>
        <v>#N/A</v>
      </c>
      <c r="AB119" s="89" t="e">
        <f>IF(V119="","",VLOOKUP(V119,TRD!F117:T789,15,FALSE))</f>
        <v>#N/A</v>
      </c>
    </row>
    <row r="120" spans="1:28" ht="129.6">
      <c r="A120">
        <f t="shared" si="5"/>
        <v>114</v>
      </c>
      <c r="B120" s="139" t="str">
        <f>IF(INVENTARIO!H122="","",INVENTARIO!H122)</f>
        <v>Resoluciones del Fondo Nacional de Vivienda</v>
      </c>
      <c r="C120" s="80" t="str">
        <f>IF(INVENTARIO!K122="","",INVENTARIO!K122)</f>
        <v>Paginas web donde se publican las resoluciones del Fondo Nacional de Vivienda</v>
      </c>
      <c r="D120" s="80" t="str">
        <f>IF(INVENTARIO!J122="","",INVENTARIO!J122)</f>
        <v>Digital</v>
      </c>
      <c r="E120" s="80" t="str">
        <f>IF(INVENTARIO!L122="","",INVENTARIO!L122)</f>
        <v>Excel, Word, PDF, PowerPoint</v>
      </c>
      <c r="F120" s="80" t="str">
        <f>IF(INVENTARIO!AA122="","",INVENTARIO!AA122)</f>
        <v>https://minvivienda.gov.co/normativa?f%5B0%5D=tipo_normativa%3AResoluci%C3%B3n#views-exposed-form-normativa-block-1</v>
      </c>
      <c r="G120" s="80" t="str">
        <f>IF(INVENTARIO!M122="","",INVENTARIO!M122)</f>
        <v>Español</v>
      </c>
      <c r="H120" s="236">
        <f>INVENTARIO!AC122</f>
        <v>37662</v>
      </c>
      <c r="I120" s="235" t="str">
        <f>IF(INVENTARIO!AC122="","",CONCATENATE(TEXT(H120,"dd-mm-yyyy")," - ",INVENTARIO!AD122))</f>
        <v>10-02-2003 - a la fecha</v>
      </c>
      <c r="J120" s="80" t="str">
        <f>IF(INVENTARIO!AB122="","",INVENTARIO!AB122)</f>
        <v>Semanal</v>
      </c>
      <c r="K120" s="80" t="str">
        <f>IF(INVENTARIO!P122="","",INVENTARIO!P122)</f>
        <v>Dirección de Inversiones en Vivienda de Interés Social</v>
      </c>
      <c r="L120" s="80" t="str">
        <f>IF(INVENTARIO!R122="","",INVENTARIO!R122)</f>
        <v>Grupo de Apoyo Tecnológico - GAT</v>
      </c>
      <c r="M120" s="80" t="str">
        <f>IF(INVENTARIO!N122="","",INVENTARIO!N122)</f>
        <v>No aplica</v>
      </c>
      <c r="N120" s="84" t="str">
        <f>IF(INVENTARIO!AH122="","",INVENTARIO!AH122)</f>
        <v xml:space="preserve">Pública </v>
      </c>
      <c r="O120" s="85" t="str">
        <f>IF(INVENTARIO!AI122="","",INVENTARIO!AI122)</f>
        <v>No aplica</v>
      </c>
      <c r="P120" s="80" t="str">
        <f>IF(INVENTARIO!AJ122="","",INVENTARIO!AJ122)</f>
        <v>No aplica</v>
      </c>
      <c r="Q120" s="80" t="str">
        <f>IF(INVENTARIO!AK122="","",INVENTARIO!AK122)</f>
        <v>No aplica</v>
      </c>
      <c r="R120" s="80" t="str">
        <f>IF(INVENTARIO!AL122="","",INVENTARIO!AL122)</f>
        <v>No aplica</v>
      </c>
      <c r="S120" s="80" t="str">
        <f>IF(INVENTARIO!AM122="","",INVENTARIO!AM122)</f>
        <v>No aplica</v>
      </c>
      <c r="T120" s="84" t="str">
        <f>IF(INVENTARIO!AN122="","",INVENTARIO!AN122)</f>
        <v>No aplica</v>
      </c>
      <c r="U120" s="89" t="e">
        <f>IF(INVENTARIO!I122="","",IF(INVENTARIO!I122="#N/A","NO","SI"))</f>
        <v>#N/A</v>
      </c>
      <c r="V120" s="89" t="e">
        <f>INVENTARIO!I122</f>
        <v>#N/A</v>
      </c>
      <c r="W120" s="89" t="e">
        <f t="shared" si="3"/>
        <v>#N/A</v>
      </c>
      <c r="X120" s="89" t="e">
        <f t="shared" si="4"/>
        <v>#N/A</v>
      </c>
      <c r="Y120" s="89" t="e">
        <f>IF(V120="","",VLOOKUP(V120,TRD!$F$5:$G$677,2,FALSE))</f>
        <v>#N/A</v>
      </c>
      <c r="Z120" s="89" t="e">
        <f>IF(V120="","",VLOOKUP(V120,TRD!$F$5:$T$677,5,FALSE))</f>
        <v>#N/A</v>
      </c>
      <c r="AA120" s="89" t="e">
        <f>IF(V120="","",VLOOKUP(V120,TRD_ORI!$E:$S,10,FALSE))</f>
        <v>#N/A</v>
      </c>
      <c r="AB120" s="89" t="e">
        <f>IF(V120="","",VLOOKUP(V120,TRD!F118:T790,15,FALSE))</f>
        <v>#N/A</v>
      </c>
    </row>
    <row r="121" spans="1:28" ht="129.6">
      <c r="A121">
        <f t="shared" si="5"/>
        <v>115</v>
      </c>
      <c r="B121" s="139" t="str">
        <f>IF(INVENTARIO!H123="","",INVENTARIO!H123)</f>
        <v>Circulares del Fondo Nacional de Vivienda</v>
      </c>
      <c r="C121" s="80" t="str">
        <f>IF(INVENTARIO!K123="","",INVENTARIO!K123)</f>
        <v>Pagina web donde se publican las circulares del Fondo Nacional de Vivienda</v>
      </c>
      <c r="D121" s="80" t="str">
        <f>IF(INVENTARIO!J123="","",INVENTARIO!J123)</f>
        <v>Digital</v>
      </c>
      <c r="E121" s="80" t="str">
        <f>IF(INVENTARIO!L123="","",INVENTARIO!L123)</f>
        <v>Excel, Word, PDF, PowerPoint</v>
      </c>
      <c r="F121" s="80" t="str">
        <f>IF(INVENTARIO!AA123="","",INVENTARIO!AA123)</f>
        <v>https://minvivienda.gov.co/normativa?f%5B0%5D=tipo_normativa%3AResoluci%C3%B3n#views-exposed-form-normativa-block-1</v>
      </c>
      <c r="G121" s="80" t="str">
        <f>IF(INVENTARIO!M123="","",INVENTARIO!M123)</f>
        <v>Español</v>
      </c>
      <c r="H121" s="236">
        <f>INVENTARIO!AC123</f>
        <v>43013</v>
      </c>
      <c r="I121" s="235" t="str">
        <f>IF(INVENTARIO!AC123="","",CONCATENATE(TEXT(H121,"dd-mm-yyyy")," - ",INVENTARIO!AD123))</f>
        <v>05-10-2017 - a la fecha</v>
      </c>
      <c r="J121" s="80" t="str">
        <f>IF(INVENTARIO!AB123="","",INVENTARIO!AB123)</f>
        <v>Semanal</v>
      </c>
      <c r="K121" s="80" t="str">
        <f>IF(INVENTARIO!P123="","",INVENTARIO!P123)</f>
        <v>Dirección de Inversiones en Vivienda de Interés Social</v>
      </c>
      <c r="L121" s="80" t="str">
        <f>IF(INVENTARIO!R123="","",INVENTARIO!R123)</f>
        <v>Grupo de Apoyo Tecnológico - GAT</v>
      </c>
      <c r="M121" s="80" t="str">
        <f>IF(INVENTARIO!N123="","",INVENTARIO!N123)</f>
        <v>No aplica</v>
      </c>
      <c r="N121" s="84" t="str">
        <f>IF(INVENTARIO!AH123="","",INVENTARIO!AH123)</f>
        <v xml:space="preserve">Pública </v>
      </c>
      <c r="O121" s="85" t="str">
        <f>IF(INVENTARIO!AI123="","",INVENTARIO!AI123)</f>
        <v>No aplica</v>
      </c>
      <c r="P121" s="80" t="str">
        <f>IF(INVENTARIO!AJ123="","",INVENTARIO!AJ123)</f>
        <v>No aplica</v>
      </c>
      <c r="Q121" s="80" t="str">
        <f>IF(INVENTARIO!AK123="","",INVENTARIO!AK123)</f>
        <v>No aplica</v>
      </c>
      <c r="R121" s="80" t="str">
        <f>IF(INVENTARIO!AL123="","",INVENTARIO!AL123)</f>
        <v>No aplica</v>
      </c>
      <c r="S121" s="80" t="str">
        <f>IF(INVENTARIO!AM123="","",INVENTARIO!AM123)</f>
        <v>No aplica</v>
      </c>
      <c r="T121" s="84" t="str">
        <f>IF(INVENTARIO!AN123="","",INVENTARIO!AN123)</f>
        <v>No aplica</v>
      </c>
      <c r="U121" s="89" t="e">
        <f>IF(INVENTARIO!I123="","",IF(INVENTARIO!I123="#N/A","NO","SI"))</f>
        <v>#N/A</v>
      </c>
      <c r="V121" s="89" t="e">
        <f>INVENTARIO!I123</f>
        <v>#N/A</v>
      </c>
      <c r="W121" s="89" t="e">
        <f t="shared" si="3"/>
        <v>#N/A</v>
      </c>
      <c r="X121" s="89" t="e">
        <f t="shared" si="4"/>
        <v>#N/A</v>
      </c>
      <c r="Y121" s="89" t="e">
        <f>IF(V121="","",VLOOKUP(V121,TRD!$F$5:$G$677,2,FALSE))</f>
        <v>#N/A</v>
      </c>
      <c r="Z121" s="89" t="e">
        <f>IF(V121="","",VLOOKUP(V121,TRD!$F$5:$T$677,5,FALSE))</f>
        <v>#N/A</v>
      </c>
      <c r="AA121" s="89" t="e">
        <f>IF(V121="","",VLOOKUP(V121,TRD_ORI!$E:$S,10,FALSE))</f>
        <v>#N/A</v>
      </c>
      <c r="AB121" s="89" t="e">
        <f>IF(V121="","",VLOOKUP(V121,TRD!F119:T791,15,FALSE))</f>
        <v>#N/A</v>
      </c>
    </row>
    <row r="122" spans="1:28" ht="57.6">
      <c r="A122">
        <f t="shared" si="5"/>
        <v>116</v>
      </c>
      <c r="B122" s="139" t="str">
        <f>IF(INVENTARIO!H124="","",INVENTARIO!H124)</f>
        <v>Documentación de gestión de predios de los extintos ICT INURBE</v>
      </c>
      <c r="C122" s="80" t="str">
        <f>IF(INVENTARIO!K124="","",INVENTARIO!K124)</f>
        <v>Contiene la información histórica y seguimiento desarrollado por el MVCT desde la recepción del ICT-Inurbe</v>
      </c>
      <c r="D122" s="80" t="str">
        <f>IF(INVENTARIO!J124="","",INVENTARIO!J124)</f>
        <v>Digital</v>
      </c>
      <c r="E122" s="80" t="str">
        <f>IF(INVENTARIO!L124="","",INVENTARIO!L124)</f>
        <v>Excel, Word, PDF, PowerPoint</v>
      </c>
      <c r="F122" s="80" t="str">
        <f>IF(INVENTARIO!AA124="","",INVENTARIO!AA124)</f>
        <v>No aplica</v>
      </c>
      <c r="G122" s="80" t="str">
        <f>IF(INVENTARIO!M124="","",INVENTARIO!M124)</f>
        <v>Español</v>
      </c>
      <c r="H122" s="236">
        <f>INVENTARIO!AC124</f>
        <v>41732</v>
      </c>
      <c r="I122" s="235" t="str">
        <f>IF(INVENTARIO!AC124="","",CONCATENATE(TEXT(H122,"dd-mm-yyyy")," - ",INVENTARIO!AD124))</f>
        <v>03-04-2014 - A la fecha</v>
      </c>
      <c r="J122" s="80" t="str">
        <f>IF(INVENTARIO!AB124="","",INVENTARIO!AB124)</f>
        <v>Diaria</v>
      </c>
      <c r="K122" s="80" t="str">
        <f>IF(INVENTARIO!P124="","",INVENTARIO!P124)</f>
        <v>Grupo de Titulación y Saneamiento Predial</v>
      </c>
      <c r="L122" s="80" t="str">
        <f>IF(INVENTARIO!R124="","",INVENTARIO!R124)</f>
        <v>Oficina de Tecnologías de la Información y las Comunicaciones</v>
      </c>
      <c r="M122" s="80" t="str">
        <f>IF(INVENTARIO!N124="","",INVENTARIO!N124)</f>
        <v>No aplica</v>
      </c>
      <c r="N122" s="84" t="str">
        <f>IF(INVENTARIO!AH124="","",INVENTARIO!AH124)</f>
        <v xml:space="preserve">Pública </v>
      </c>
      <c r="O122" s="85" t="str">
        <f>IF(INVENTARIO!AI124="","",INVENTARIO!AI124)</f>
        <v>No aplica</v>
      </c>
      <c r="P122" s="80" t="str">
        <f>IF(INVENTARIO!AJ124="","",INVENTARIO!AJ124)</f>
        <v>No aplica</v>
      </c>
      <c r="Q122" s="80" t="str">
        <f>IF(INVENTARIO!AK124="","",INVENTARIO!AK124)</f>
        <v>No aplica</v>
      </c>
      <c r="R122" s="80" t="str">
        <f>IF(INVENTARIO!AL124="","",INVENTARIO!AL124)</f>
        <v>No aplica</v>
      </c>
      <c r="S122" s="80" t="str">
        <f>IF(INVENTARIO!AM124="","",INVENTARIO!AM124)</f>
        <v>No aplica</v>
      </c>
      <c r="T122" s="84" t="str">
        <f>IF(INVENTARIO!AN124="","",INVENTARIO!AN124)</f>
        <v>No aplica</v>
      </c>
      <c r="U122" s="89" t="e">
        <f>IF(INVENTARIO!I124="","",IF(INVENTARIO!I124="#N/A","NO","SI"))</f>
        <v>#N/A</v>
      </c>
      <c r="V122" s="89" t="e">
        <f>INVENTARIO!I124</f>
        <v>#N/A</v>
      </c>
      <c r="W122" s="89" t="e">
        <f t="shared" si="3"/>
        <v>#N/A</v>
      </c>
      <c r="X122" s="89" t="e">
        <f t="shared" si="4"/>
        <v>#N/A</v>
      </c>
      <c r="Y122" s="89" t="e">
        <f>IF(V122="","",VLOOKUP(V122,TRD!$F$5:$G$677,2,FALSE))</f>
        <v>#N/A</v>
      </c>
      <c r="Z122" s="89" t="e">
        <f>IF(V122="","",VLOOKUP(V122,TRD!$F$5:$T$677,5,FALSE))</f>
        <v>#N/A</v>
      </c>
      <c r="AA122" s="89" t="e">
        <f>IF(V122="","",VLOOKUP(V122,TRD_ORI!$E:$S,10,FALSE))</f>
        <v>#N/A</v>
      </c>
      <c r="AB122" s="89" t="e">
        <f>IF(V122="","",VLOOKUP(V122,TRD!F120:T792,15,FALSE))</f>
        <v>#N/A</v>
      </c>
    </row>
    <row r="123" spans="1:28" ht="129.6">
      <c r="A123">
        <f t="shared" si="5"/>
        <v>117</v>
      </c>
      <c r="B123" s="139" t="str">
        <f>IF(INVENTARIO!H125="","",INVENTARIO!H125)</f>
        <v>Información del Aplicativo ICT-Inurbe</v>
      </c>
      <c r="C123" s="80" t="str">
        <f>IF(INVENTARIO!K125="","",INVENTARIO!K125)</f>
        <v>Base de datos que contiene las actuaciones realizadas sobre los inmuebles del los extintos ICT-Inurbe. En cuyo interior se encuentra información de Cédulas de ciudadanía, Folios de matricula, Resoluciones, Códigos prediales seguimiento técnico y Jurídico</v>
      </c>
      <c r="D123" s="80" t="str">
        <f>IF(INVENTARIO!J125="","",INVENTARIO!J125)</f>
        <v>Digital</v>
      </c>
      <c r="E123" s="80" t="str">
        <f>IF(INVENTARIO!L125="","",INVENTARIO!L125)</f>
        <v xml:space="preserve">Sistema de Información del Ministerio   </v>
      </c>
      <c r="F123" s="80" t="str">
        <f>IF(INVENTARIO!AA125="","",INVENTARIO!AA125)</f>
        <v>No aplica</v>
      </c>
      <c r="G123" s="80" t="str">
        <f>IF(INVENTARIO!M125="","",INVENTARIO!M125)</f>
        <v>Español</v>
      </c>
      <c r="H123" s="236">
        <f>INVENTARIO!AC125</f>
        <v>35431</v>
      </c>
      <c r="I123" s="235" t="str">
        <f>IF(INVENTARIO!AC125="","",CONCATENATE(TEXT(H123,"dd-mm-yyyy")," - ",INVENTARIO!AD125))</f>
        <v>01-01-1997 - A la fecha</v>
      </c>
      <c r="J123" s="80" t="str">
        <f>IF(INVENTARIO!AB125="","",INVENTARIO!AB125)</f>
        <v>Diaria</v>
      </c>
      <c r="K123" s="80" t="str">
        <f>IF(INVENTARIO!P125="","",INVENTARIO!P125)</f>
        <v>Grupo de Titulación y Saneamiento Predial</v>
      </c>
      <c r="L123" s="80" t="str">
        <f>IF(INVENTARIO!R125="","",INVENTARIO!R125)</f>
        <v>Oficina de Tecnologías de la Información y las Comunicaciones</v>
      </c>
      <c r="M123" s="80" t="str">
        <f>IF(INVENTARIO!N125="","",INVENTARIO!N125)</f>
        <v>Nacional</v>
      </c>
      <c r="N123" s="84" t="str">
        <f>IF(INVENTARIO!AH125="","",INVENTARIO!AH125)</f>
        <v>Clasificada</v>
      </c>
      <c r="O123" s="85" t="str">
        <f>IF(INVENTARIO!AI125="","",INVENTARIO!AI125)</f>
        <v>Amparar el derecho al debido proceso</v>
      </c>
      <c r="P123" s="80" t="str">
        <f>IF(INVENTARIO!AJ125="","",INVENTARIO!AJ125)</f>
        <v>Ley 1712 de 2014</v>
      </c>
      <c r="Q123" s="80" t="str">
        <f>IF(INVENTARIO!AK125="","",INVENTARIO!AK125)</f>
        <v>Artículo 19 Literal e) de la Ley 1712 de 2014</v>
      </c>
      <c r="R123" s="80" t="str">
        <f>IF(INVENTARIO!AL125="","",INVENTARIO!AL125)</f>
        <v>TOTAL</v>
      </c>
      <c r="S123" s="80">
        <f>IF(INVENTARIO!AM125="","",INVENTARIO!AM125)</f>
        <v>44105</v>
      </c>
      <c r="T123" s="84" t="str">
        <f>IF(INVENTARIO!AN125="","",INVENTARIO!AN125)</f>
        <v>Hasta la terminación de la actuación con acto administrativo ejecutoriado</v>
      </c>
      <c r="U123" s="89" t="e">
        <f>IF(INVENTARIO!I125="","",IF(INVENTARIO!I125="#N/A","NO","SI"))</f>
        <v>#N/A</v>
      </c>
      <c r="V123" s="89" t="e">
        <f>INVENTARIO!I125</f>
        <v>#N/A</v>
      </c>
      <c r="W123" s="89" t="e">
        <f t="shared" si="3"/>
        <v>#N/A</v>
      </c>
      <c r="X123" s="89" t="e">
        <f t="shared" si="4"/>
        <v>#N/A</v>
      </c>
      <c r="Y123" s="89" t="e">
        <f>IF(V123="","",VLOOKUP(V123,TRD!$F$5:$G$677,2,FALSE))</f>
        <v>#N/A</v>
      </c>
      <c r="Z123" s="89" t="e">
        <f>IF(V123="","",VLOOKUP(V123,TRD!$F$5:$T$677,5,FALSE))</f>
        <v>#N/A</v>
      </c>
      <c r="AA123" s="89" t="e">
        <f>IF(V123="","",VLOOKUP(V123,TRD_ORI!$E:$S,10,FALSE))</f>
        <v>#N/A</v>
      </c>
      <c r="AB123" s="89" t="e">
        <f>IF(V123="","",VLOOKUP(V123,TRD!F121:T793,15,FALSE))</f>
        <v>#N/A</v>
      </c>
    </row>
    <row r="124" spans="1:28" ht="158.4">
      <c r="A124">
        <f t="shared" si="5"/>
        <v>118</v>
      </c>
      <c r="B124" s="139" t="str">
        <f>IF(INVENTARIO!H126="","",INVENTARIO!H126)</f>
        <v>Archivo histórico del ICT INURBE</v>
      </c>
      <c r="C124" s="80" t="str">
        <f>IF(INVENTARIO!K126="","",INVENTARIO!K126)</f>
        <v>Contiene toda la información histórica de los Extintos ICT, Inurbe,  PAR-Inurbe. Se pueden encontrar entre otros: Planos, Escrituras Publicas, Resoluciones, avalúos, certificados planos, Copias de folios de matricula Información de peticionarios (Copias de cedulas de Ciudadanía, Pagos realizados a entidades bancarias, entre otros)</v>
      </c>
      <c r="D124" s="80" t="str">
        <f>IF(INVENTARIO!J126="","",INVENTARIO!J126)</f>
        <v>Físico</v>
      </c>
      <c r="E124" s="80" t="str">
        <f>IF(INVENTARIO!L126="","",INVENTARIO!L126)</f>
        <v>No Aplica</v>
      </c>
      <c r="F124" s="80" t="str">
        <f>IF(INVENTARIO!AA126="","",INVENTARIO!AA126)</f>
        <v>No aplica</v>
      </c>
      <c r="G124" s="80" t="str">
        <f>IF(INVENTARIO!M126="","",INVENTARIO!M126)</f>
        <v>Español</v>
      </c>
      <c r="H124" s="236" t="str">
        <f>INVENTARIO!AC126</f>
        <v>Se desconoce</v>
      </c>
      <c r="I124" s="235" t="str">
        <f>IF(INVENTARIO!AC126="","",CONCATENATE(TEXT(H124,"dd-mm-yyyy")," - ",INVENTARIO!AD126))</f>
        <v>Se desconoce - 43830</v>
      </c>
      <c r="J124" s="80" t="str">
        <f>IF(INVENTARIO!AB126="","",INVENTARIO!AB126)</f>
        <v xml:space="preserve">Anual </v>
      </c>
      <c r="K124" s="80" t="str">
        <f>IF(INVENTARIO!P126="","",INVENTARIO!P126)</f>
        <v>Grupo de Titulación y Saneamiento Predial</v>
      </c>
      <c r="L124" s="80" t="str">
        <f>IF(INVENTARIO!R126="","",INVENTARIO!R126)</f>
        <v>Subdirección de Servicios Administrativos</v>
      </c>
      <c r="M124" s="80" t="str">
        <f>IF(INVENTARIO!N126="","",INVENTARIO!N126)</f>
        <v>Nacional</v>
      </c>
      <c r="N124" s="84" t="str">
        <f>IF(INVENTARIO!AH126="","",INVENTARIO!AH126)</f>
        <v>Clasificada</v>
      </c>
      <c r="O124" s="85" t="str">
        <f>IF(INVENTARIO!AI126="","",INVENTARIO!AI126)</f>
        <v>Amparar el derecho al debido proceso</v>
      </c>
      <c r="P124" s="80" t="str">
        <f>IF(INVENTARIO!AJ126="","",INVENTARIO!AJ126)</f>
        <v>Ley 1712 de 2014</v>
      </c>
      <c r="Q124" s="80" t="str">
        <f>IF(INVENTARIO!AK126="","",INVENTARIO!AK126)</f>
        <v>Artículo 19 Literal e) de la Ley 1712 de 2014</v>
      </c>
      <c r="R124" s="80" t="str">
        <f>IF(INVENTARIO!AL126="","",INVENTARIO!AL126)</f>
        <v>TOTAL</v>
      </c>
      <c r="S124" s="80">
        <f>IF(INVENTARIO!AM126="","",INVENTARIO!AM126)</f>
        <v>44105</v>
      </c>
      <c r="T124" s="84" t="str">
        <f>IF(INVENTARIO!AN126="","",INVENTARIO!AN126)</f>
        <v>Hasta la terminación de la actuación con acto administrativo ejecutoriado</v>
      </c>
      <c r="U124" s="89" t="e">
        <f>IF(INVENTARIO!I126="","",IF(INVENTARIO!I126="#N/A","NO","SI"))</f>
        <v>#N/A</v>
      </c>
      <c r="V124" s="89" t="e">
        <f>INVENTARIO!I126</f>
        <v>#N/A</v>
      </c>
      <c r="W124" s="89" t="e">
        <f t="shared" si="3"/>
        <v>#N/A</v>
      </c>
      <c r="X124" s="89" t="e">
        <f t="shared" si="4"/>
        <v>#N/A</v>
      </c>
      <c r="Y124" s="89" t="e">
        <f>IF(V124="","",VLOOKUP(V124,TRD!$F$5:$G$677,2,FALSE))</f>
        <v>#N/A</v>
      </c>
      <c r="Z124" s="89" t="e">
        <f>IF(V124="","",VLOOKUP(V124,TRD!$F$5:$T$677,5,FALSE))</f>
        <v>#N/A</v>
      </c>
      <c r="AA124" s="89" t="e">
        <f>IF(V124="","",VLOOKUP(V124,TRD_ORI!$E:$S,10,FALSE))</f>
        <v>#N/A</v>
      </c>
      <c r="AB124" s="89" t="e">
        <f>IF(V124="","",VLOOKUP(V124,TRD!F122:T794,15,FALSE))</f>
        <v>#N/A</v>
      </c>
    </row>
    <row r="125" spans="1:28" ht="86.4">
      <c r="A125">
        <f t="shared" si="5"/>
        <v>119</v>
      </c>
      <c r="B125" s="139" t="str">
        <f>IF(INVENTARIO!H127="","",INVENTARIO!H127)</f>
        <v>DERECHOS DE PETICIÓN</v>
      </c>
      <c r="C125" s="80" t="str">
        <f>IF(INVENTARIO!K127="","",INVENTARIO!K127)</f>
        <v>Comunicaciones oficiales de respuesta a ciudadanos.</v>
      </c>
      <c r="D125" s="80" t="str">
        <f>IF(INVENTARIO!J127="","",INVENTARIO!J127)</f>
        <v>Físico-Digital</v>
      </c>
      <c r="E125" s="80" t="str">
        <f>IF(INVENTARIO!L127="","",INVENTARIO!L127)</f>
        <v>PDF</v>
      </c>
      <c r="F125" s="80" t="str">
        <f>IF(INVENTARIO!AA127="","",INVENTARIO!AA127)</f>
        <v>No aplica</v>
      </c>
      <c r="G125" s="80" t="str">
        <f>IF(INVENTARIO!M127="","",INVENTARIO!M127)</f>
        <v>Español</v>
      </c>
      <c r="H125" s="236">
        <f>INVENTARIO!AC127</f>
        <v>41275</v>
      </c>
      <c r="I125" s="235" t="str">
        <f>IF(INVENTARIO!AC127="","",CONCATENATE(TEXT(H125,"dd-mm-yyyy")," - ",INVENTARIO!AD127))</f>
        <v>01-01-2013 - A la fecha</v>
      </c>
      <c r="J125" s="80" t="str">
        <f>IF(INVENTARIO!AB127="","",INVENTARIO!AB127)</f>
        <v>Diaria</v>
      </c>
      <c r="K125" s="80" t="str">
        <f>IF(INVENTARIO!P127="","",INVENTARIO!P127)</f>
        <v>Grupo de Titulación y Saneamiento Predial</v>
      </c>
      <c r="L125" s="80" t="str">
        <f>IF(INVENTARIO!R127="","",INVENTARIO!R127)</f>
        <v>Grupo Titulación y Saneamiento Predial</v>
      </c>
      <c r="M125" s="80" t="str">
        <f>IF(INVENTARIO!N127="","",INVENTARIO!N127)</f>
        <v>No aplica</v>
      </c>
      <c r="N125" s="84" t="str">
        <f>IF(INVENTARIO!AH127="","",INVENTARIO!AH127)</f>
        <v>Clasificada</v>
      </c>
      <c r="O125" s="85" t="str">
        <f>IF(INVENTARIO!AI127="","",INVENTARIO!AI127)</f>
        <v>Amparar el derecho al debido proceso</v>
      </c>
      <c r="P125" s="80" t="str">
        <f>IF(INVENTARIO!AJ127="","",INVENTARIO!AJ127)</f>
        <v>Ley 1712 de 2014</v>
      </c>
      <c r="Q125" s="80" t="str">
        <f>IF(INVENTARIO!AK127="","",INVENTARIO!AK127)</f>
        <v>Artículo 19 Literal e) de la Ley 1712 de 2014</v>
      </c>
      <c r="R125" s="80" t="str">
        <f>IF(INVENTARIO!AL127="","",INVENTARIO!AL127)</f>
        <v>TOTAL</v>
      </c>
      <c r="S125" s="80">
        <f>IF(INVENTARIO!AM127="","",INVENTARIO!AM127)</f>
        <v>44105</v>
      </c>
      <c r="T125" s="84" t="str">
        <f>IF(INVENTARIO!AN127="","",INVENTARIO!AN127)</f>
        <v>Hasta la terminación de la actuación con acto administrativo ejecutoriado</v>
      </c>
      <c r="U125" s="89" t="str">
        <f>IF(INVENTARIO!I127="","",IF(INVENTARIO!I127="#N/A","NO","SI"))</f>
        <v>SI</v>
      </c>
      <c r="V125" s="89" t="str">
        <f>INVENTARIO!I127</f>
        <v>71301-17</v>
      </c>
      <c r="W125" s="89" t="str">
        <f t="shared" si="3"/>
        <v>7130</v>
      </c>
      <c r="X125" s="89" t="str">
        <f t="shared" si="4"/>
        <v>1-17</v>
      </c>
      <c r="Y125" s="89" t="str">
        <f>IF(V125="","",VLOOKUP(V125,TRD!$F$5:$G$677,2,FALSE))</f>
        <v>AG -3--AC -8</v>
      </c>
      <c r="Z125" s="89" t="str">
        <f>IF(V125="","",VLOOKUP(V125,TRD!$F$5:$T$677,5,FALSE))</f>
        <v>- - MT- S</v>
      </c>
      <c r="AA125" s="89" t="e">
        <f>IF(V125="","",VLOOKUP(V125,TRD_ORI!$E:$S,10,FALSE))</f>
        <v>#N/A</v>
      </c>
      <c r="AB125" s="89" t="str">
        <f>IF(V125="","",VLOOKUP(V125,TRD!F123:T795,15,FALSE))</f>
        <v>PDF</v>
      </c>
    </row>
    <row r="126" spans="1:28" ht="86.4">
      <c r="A126">
        <f t="shared" si="5"/>
        <v>120</v>
      </c>
      <c r="B126" s="139" t="str">
        <f>IF(INVENTARIO!H128="","",INVENTARIO!H128)</f>
        <v>PROCESOS DE  ENAJENACIÓN A INSTITUCIONES RELIGIOSAS E IGLESIAS</v>
      </c>
      <c r="C126" s="80" t="str">
        <f>IF(INVENTARIO!K128="","",INVENTARIO!K128)</f>
        <v>Expedientes que contienen las evidencias de la información gestionada para la enajenación de bienes fiscales a ocupantes o instituciones religiosas</v>
      </c>
      <c r="D126" s="80" t="str">
        <f>IF(INVENTARIO!J128="","",INVENTARIO!J128)</f>
        <v>Físico</v>
      </c>
      <c r="E126" s="80" t="str">
        <f>IF(INVENTARIO!L128="","",INVENTARIO!L128)</f>
        <v>No Aplica</v>
      </c>
      <c r="F126" s="80" t="str">
        <f>IF(INVENTARIO!AA128="","",INVENTARIO!AA128)</f>
        <v>No aplica</v>
      </c>
      <c r="G126" s="80" t="str">
        <f>IF(INVENTARIO!M128="","",INVENTARIO!M128)</f>
        <v>Español</v>
      </c>
      <c r="H126" s="236">
        <f>INVENTARIO!AC128</f>
        <v>41275</v>
      </c>
      <c r="I126" s="235" t="str">
        <f>IF(INVENTARIO!AC128="","",CONCATENATE(TEXT(H126,"dd-mm-yyyy")," - ",INVENTARIO!AD128))</f>
        <v>01-01-2013 - A la fecha</v>
      </c>
      <c r="J126" s="80" t="str">
        <f>IF(INVENTARIO!AB128="","",INVENTARIO!AB128)</f>
        <v>Diaria</v>
      </c>
      <c r="K126" s="80" t="str">
        <f>IF(INVENTARIO!P128="","",INVENTARIO!P128)</f>
        <v>Grupo de Titulación y Saneamiento Predial</v>
      </c>
      <c r="L126" s="80" t="str">
        <f>IF(INVENTARIO!R128="","",INVENTARIO!R128)</f>
        <v>Grupo Titulación y Saneamiento Predial</v>
      </c>
      <c r="M126" s="80" t="str">
        <f>IF(INVENTARIO!N128="","",INVENTARIO!N128)</f>
        <v>Nacional</v>
      </c>
      <c r="N126" s="84" t="str">
        <f>IF(INVENTARIO!AH128="","",INVENTARIO!AH128)</f>
        <v>Clasificada</v>
      </c>
      <c r="O126" s="85" t="str">
        <f>IF(INVENTARIO!AI128="","",INVENTARIO!AI128)</f>
        <v>Amparar el derecho al debido proceso</v>
      </c>
      <c r="P126" s="80" t="str">
        <f>IF(INVENTARIO!AJ128="","",INVENTARIO!AJ128)</f>
        <v>Ley 1712 de 2014</v>
      </c>
      <c r="Q126" s="80" t="str">
        <f>IF(INVENTARIO!AK128="","",INVENTARIO!AK128)</f>
        <v>Artículo 19 Literal e) de la Ley 1712 de 2014</v>
      </c>
      <c r="R126" s="80" t="str">
        <f>IF(INVENTARIO!AL128="","",INVENTARIO!AL128)</f>
        <v>TOTAL</v>
      </c>
      <c r="S126" s="80">
        <f>IF(INVENTARIO!AM128="","",INVENTARIO!AM128)</f>
        <v>44105</v>
      </c>
      <c r="T126" s="84" t="str">
        <f>IF(INVENTARIO!AN128="","",INVENTARIO!AN128)</f>
        <v>Hasta la terminación de la actuación con acto administrativo ejecutoriado</v>
      </c>
      <c r="U126" s="89" t="str">
        <f>IF(INVENTARIO!I128="","",IF(INVENTARIO!I128="#N/A","NO","SI"))</f>
        <v>SI</v>
      </c>
      <c r="V126" s="89" t="str">
        <f>INVENTARIO!I128</f>
        <v>71301-39.1</v>
      </c>
      <c r="W126" s="89" t="str">
        <f t="shared" si="3"/>
        <v>7130</v>
      </c>
      <c r="X126" s="89" t="str">
        <f t="shared" si="4"/>
        <v>39.1</v>
      </c>
      <c r="Y126" s="89" t="str">
        <f>IF(V126="","",VLOOKUP(V126,TRD!$F$5:$G$677,2,FALSE))</f>
        <v>AG -3--AC -17</v>
      </c>
      <c r="Z126" s="89" t="str">
        <f>IF(V126="","",VLOOKUP(V126,TRD!$F$5:$T$677,5,FALSE))</f>
        <v xml:space="preserve">CT- - MT- </v>
      </c>
      <c r="AA126" s="89" t="e">
        <f>IF(V126="","",VLOOKUP(V126,TRD_ORI!$E:$S,10,FALSE))</f>
        <v>#N/A</v>
      </c>
      <c r="AB126" s="89" t="str">
        <f>IF(V126="","",VLOOKUP(V126,TRD!F124:T796,15,FALSE))</f>
        <v>PDF</v>
      </c>
    </row>
    <row r="127" spans="1:28" ht="86.4">
      <c r="A127">
        <f t="shared" si="5"/>
        <v>121</v>
      </c>
      <c r="B127" s="139" t="str">
        <f>IF(INVENTARIO!H129="","",INVENTARIO!H129)</f>
        <v>PROCESOS DE TRANSFERENCIA DE DOMINIO</v>
      </c>
      <c r="C127" s="80" t="str">
        <f>IF(INVENTARIO!K129="","",INVENTARIO!K129)</f>
        <v>Expedientes que contienen las evidencias de la información gestionada para la transferencia y legalización de predios y/o bienes inmuebles.</v>
      </c>
      <c r="D127" s="80" t="str">
        <f>IF(INVENTARIO!J129="","",INVENTARIO!J129)</f>
        <v>Físico</v>
      </c>
      <c r="E127" s="80" t="str">
        <f>IF(INVENTARIO!L129="","",INVENTARIO!L129)</f>
        <v>No Aplica</v>
      </c>
      <c r="F127" s="80" t="str">
        <f>IF(INVENTARIO!AA129="","",INVENTARIO!AA129)</f>
        <v>No aplica</v>
      </c>
      <c r="G127" s="80" t="str">
        <f>IF(INVENTARIO!M129="","",INVENTARIO!M129)</f>
        <v>Español</v>
      </c>
      <c r="H127" s="236">
        <f>INVENTARIO!AC129</f>
        <v>41275</v>
      </c>
      <c r="I127" s="235" t="str">
        <f>IF(INVENTARIO!AC129="","",CONCATENATE(TEXT(H127,"dd-mm-yyyy")," - ",INVENTARIO!AD129))</f>
        <v>01-01-2013 - A la fecha</v>
      </c>
      <c r="J127" s="80" t="str">
        <f>IF(INVENTARIO!AB129="","",INVENTARIO!AB129)</f>
        <v>Diaria</v>
      </c>
      <c r="K127" s="80" t="str">
        <f>IF(INVENTARIO!P129="","",INVENTARIO!P129)</f>
        <v>Grupo de Titulación y Saneamiento Predial</v>
      </c>
      <c r="L127" s="80" t="str">
        <f>IF(INVENTARIO!R129="","",INVENTARIO!R129)</f>
        <v>Grupo Titulación y Saneamiento Predial</v>
      </c>
      <c r="M127" s="80" t="str">
        <f>IF(INVENTARIO!N129="","",INVENTARIO!N129)</f>
        <v>Nacional</v>
      </c>
      <c r="N127" s="84" t="str">
        <f>IF(INVENTARIO!AH129="","",INVENTARIO!AH129)</f>
        <v>Clasificada</v>
      </c>
      <c r="O127" s="85" t="str">
        <f>IF(INVENTARIO!AI129="","",INVENTARIO!AI129)</f>
        <v>Amparar el derecho al debido proceso</v>
      </c>
      <c r="P127" s="80" t="str">
        <f>IF(INVENTARIO!AJ129="","",INVENTARIO!AJ129)</f>
        <v>Ley 1712 de 2014</v>
      </c>
      <c r="Q127" s="80" t="str">
        <f>IF(INVENTARIO!AK129="","",INVENTARIO!AK129)</f>
        <v>Artículo 19 Literal e) de la Ley 1712 de 2014</v>
      </c>
      <c r="R127" s="80" t="str">
        <f>IF(INVENTARIO!AL129="","",INVENTARIO!AL129)</f>
        <v>TOTAL</v>
      </c>
      <c r="S127" s="80">
        <f>IF(INVENTARIO!AM129="","",INVENTARIO!AM129)</f>
        <v>44105</v>
      </c>
      <c r="T127" s="84" t="str">
        <f>IF(INVENTARIO!AN129="","",INVENTARIO!AN129)</f>
        <v>Hasta la terminación de la actuación con acto administrativo ejecutoriado</v>
      </c>
      <c r="U127" s="89" t="str">
        <f>IF(INVENTARIO!I129="","",IF(INVENTARIO!I129="#N/A","NO","SI"))</f>
        <v>SI</v>
      </c>
      <c r="V127" s="89" t="str">
        <f>INVENTARIO!I129</f>
        <v>71301-39.6</v>
      </c>
      <c r="W127" s="89" t="str">
        <f t="shared" si="3"/>
        <v>7130</v>
      </c>
      <c r="X127" s="89" t="str">
        <f t="shared" si="4"/>
        <v>39.6</v>
      </c>
      <c r="Y127" s="89" t="str">
        <f>IF(V127="","",VLOOKUP(V127,TRD!$F$5:$G$677,2,FALSE))</f>
        <v>AG -3--AC -17</v>
      </c>
      <c r="Z127" s="89" t="str">
        <f>IF(V127="","",VLOOKUP(V127,TRD!$F$5:$T$677,5,FALSE))</f>
        <v xml:space="preserve">CT- - MT- </v>
      </c>
      <c r="AA127" s="89" t="e">
        <f>IF(V127="","",VLOOKUP(V127,TRD_ORI!$E:$S,10,FALSE))</f>
        <v>#N/A</v>
      </c>
      <c r="AB127" s="89" t="str">
        <f>IF(V127="","",VLOOKUP(V127,TRD!F125:T797,15,FALSE))</f>
        <v>PDF</v>
      </c>
    </row>
    <row r="128" spans="1:28" ht="86.4">
      <c r="A128">
        <f t="shared" si="5"/>
        <v>122</v>
      </c>
      <c r="B128" s="139" t="str">
        <f>IF(INVENTARIO!H130="","",INVENTARIO!H130)</f>
        <v>PROCESOS DE LEVANTAMIENTO GRAVÁMENES</v>
      </c>
      <c r="C128" s="80" t="str">
        <f>IF(INVENTARIO!K130="","",INVENTARIO!K130)</f>
        <v>Expedientes que contienen las evidencias de la información gestionada para la transferencia y legalización de predios y/o bienes inmuebles.</v>
      </c>
      <c r="D128" s="80" t="str">
        <f>IF(INVENTARIO!J130="","",INVENTARIO!J130)</f>
        <v>Físico</v>
      </c>
      <c r="E128" s="80" t="str">
        <f>IF(INVENTARIO!L130="","",INVENTARIO!L130)</f>
        <v>No Aplica</v>
      </c>
      <c r="F128" s="80" t="str">
        <f>IF(INVENTARIO!AA130="","",INVENTARIO!AA130)</f>
        <v>No aplica</v>
      </c>
      <c r="G128" s="80" t="str">
        <f>IF(INVENTARIO!M130="","",INVENTARIO!M130)</f>
        <v>Español</v>
      </c>
      <c r="H128" s="236">
        <f>INVENTARIO!AC130</f>
        <v>41275</v>
      </c>
      <c r="I128" s="235" t="str">
        <f>IF(INVENTARIO!AC130="","",CONCATENATE(TEXT(H128,"dd-mm-yyyy")," - ",INVENTARIO!AD130))</f>
        <v>01-01-2013 - A la fecha</v>
      </c>
      <c r="J128" s="80" t="str">
        <f>IF(INVENTARIO!AB130="","",INVENTARIO!AB130)</f>
        <v>Diaria</v>
      </c>
      <c r="K128" s="80" t="str">
        <f>IF(INVENTARIO!P130="","",INVENTARIO!P130)</f>
        <v>Grupo de Titulación y Saneamiento Predial</v>
      </c>
      <c r="L128" s="80" t="str">
        <f>IF(INVENTARIO!R130="","",INVENTARIO!R130)</f>
        <v>Grupo Titulación y Saneamiento Predial</v>
      </c>
      <c r="M128" s="80" t="str">
        <f>IF(INVENTARIO!N130="","",INVENTARIO!N130)</f>
        <v>Nacional</v>
      </c>
      <c r="N128" s="84" t="str">
        <f>IF(INVENTARIO!AH130="","",INVENTARIO!AH130)</f>
        <v>Clasificada</v>
      </c>
      <c r="O128" s="85" t="str">
        <f>IF(INVENTARIO!AI130="","",INVENTARIO!AI130)</f>
        <v>Amparar el derecho al debido proceso</v>
      </c>
      <c r="P128" s="80" t="str">
        <f>IF(INVENTARIO!AJ130="","",INVENTARIO!AJ130)</f>
        <v>Ley 1712 de 2014</v>
      </c>
      <c r="Q128" s="80" t="str">
        <f>IF(INVENTARIO!AK130="","",INVENTARIO!AK130)</f>
        <v>Artículo 19 Literal e) de la Ley 1712 de 2014</v>
      </c>
      <c r="R128" s="80" t="str">
        <f>IF(INVENTARIO!AL130="","",INVENTARIO!AL130)</f>
        <v>TOTAL</v>
      </c>
      <c r="S128" s="80">
        <f>IF(INVENTARIO!AM130="","",INVENTARIO!AM130)</f>
        <v>44105</v>
      </c>
      <c r="T128" s="84" t="str">
        <f>IF(INVENTARIO!AN130="","",INVENTARIO!AN130)</f>
        <v>Hasta la terminación de la actuación con acto administrativo ejecutoriado</v>
      </c>
      <c r="U128" s="89" t="str">
        <f>IF(INVENTARIO!I130="","",IF(INVENTARIO!I130="#N/A","NO","SI"))</f>
        <v>SI</v>
      </c>
      <c r="V128" s="89" t="str">
        <f>INVENTARIO!I130</f>
        <v>71301-39.5</v>
      </c>
      <c r="W128" s="89" t="str">
        <f t="shared" si="3"/>
        <v>7130</v>
      </c>
      <c r="X128" s="89" t="str">
        <f t="shared" si="4"/>
        <v>39.5</v>
      </c>
      <c r="Y128" s="89" t="str">
        <f>IF(V128="","",VLOOKUP(V128,TRD!$F$5:$G$677,2,FALSE))</f>
        <v>AG -3--AC -17</v>
      </c>
      <c r="Z128" s="89" t="str">
        <f>IF(V128="","",VLOOKUP(V128,TRD!$F$5:$T$677,5,FALSE))</f>
        <v xml:space="preserve">CT- - MT- </v>
      </c>
      <c r="AA128" s="89" t="e">
        <f>IF(V128="","",VLOOKUP(V128,TRD_ORI!$E:$S,10,FALSE))</f>
        <v>#N/A</v>
      </c>
      <c r="AB128" s="89" t="str">
        <f>IF(V128="","",VLOOKUP(V128,TRD!F126:T798,15,FALSE))</f>
        <v>PDF</v>
      </c>
    </row>
    <row r="129" spans="1:28" ht="86.4">
      <c r="A129">
        <f t="shared" si="5"/>
        <v>123</v>
      </c>
      <c r="B129" s="139" t="str">
        <f>IF(INVENTARIO!H131="","",INVENTARIO!H131)</f>
        <v>INFORMES DE GESTIÓN</v>
      </c>
      <c r="C129" s="80" t="str">
        <f>IF(INVENTARIO!K131="","",INVENTARIO!K131)</f>
        <v>Comunicaciones oficiales e informes de gestión</v>
      </c>
      <c r="D129" s="80" t="str">
        <f>IF(INVENTARIO!J131="","",INVENTARIO!J131)</f>
        <v>Físico</v>
      </c>
      <c r="E129" s="80" t="str">
        <f>IF(INVENTARIO!L131="","",INVENTARIO!L131)</f>
        <v>No Aplica</v>
      </c>
      <c r="F129" s="80" t="str">
        <f>IF(INVENTARIO!AA131="","",INVENTARIO!AA131)</f>
        <v>No aplica</v>
      </c>
      <c r="G129" s="80" t="str">
        <f>IF(INVENTARIO!M131="","",INVENTARIO!M131)</f>
        <v>Español</v>
      </c>
      <c r="H129" s="236">
        <f>INVENTARIO!AC131</f>
        <v>41275</v>
      </c>
      <c r="I129" s="235" t="str">
        <f>IF(INVENTARIO!AC131="","",CONCATENATE(TEXT(H129,"dd-mm-yyyy")," - ",INVENTARIO!AD131))</f>
        <v>01-01-2013 - A la fecha</v>
      </c>
      <c r="J129" s="80" t="str">
        <f>IF(INVENTARIO!AB131="","",INVENTARIO!AB131)</f>
        <v>Diaria</v>
      </c>
      <c r="K129" s="80" t="str">
        <f>IF(INVENTARIO!P131="","",INVENTARIO!P131)</f>
        <v>Grupo de Titulación y Saneamiento Predial</v>
      </c>
      <c r="L129" s="80" t="str">
        <f>IF(INVENTARIO!R131="","",INVENTARIO!R131)</f>
        <v>Grupo Titulación y Saneamiento Predial</v>
      </c>
      <c r="M129" s="80" t="str">
        <f>IF(INVENTARIO!N131="","",INVENTARIO!N131)</f>
        <v>No aplica</v>
      </c>
      <c r="N129" s="84" t="str">
        <f>IF(INVENTARIO!AH131="","",INVENTARIO!AH131)</f>
        <v>Clasificada</v>
      </c>
      <c r="O129" s="85" t="str">
        <f>IF(INVENTARIO!AI131="","",INVENTARIO!AI131)</f>
        <v>Amparar el derecho al debido proceso</v>
      </c>
      <c r="P129" s="80" t="str">
        <f>IF(INVENTARIO!AJ131="","",INVENTARIO!AJ131)</f>
        <v>Ley 1712 de 2014</v>
      </c>
      <c r="Q129" s="80" t="str">
        <f>IF(INVENTARIO!AK131="","",INVENTARIO!AK131)</f>
        <v>Artículo 19 Literal e) de la Ley 1712 de 2014</v>
      </c>
      <c r="R129" s="80" t="str">
        <f>IF(INVENTARIO!AL131="","",INVENTARIO!AL131)</f>
        <v>TOTAL</v>
      </c>
      <c r="S129" s="80">
        <f>IF(INVENTARIO!AM131="","",INVENTARIO!AM131)</f>
        <v>44105</v>
      </c>
      <c r="T129" s="84" t="str">
        <f>IF(INVENTARIO!AN131="","",INVENTARIO!AN131)</f>
        <v>Hasta la terminación de la actuación con acto administrativo ejecutoriado</v>
      </c>
      <c r="U129" s="89" t="str">
        <f>IF(INVENTARIO!I131="","",IF(INVENTARIO!I131="#N/A","NO","SI"))</f>
        <v>SI</v>
      </c>
      <c r="V129" s="89" t="str">
        <f>INVENTARIO!I131</f>
        <v>71301-24.12</v>
      </c>
      <c r="W129" s="89" t="str">
        <f t="shared" si="3"/>
        <v>7130</v>
      </c>
      <c r="X129" s="89" t="str">
        <f t="shared" si="4"/>
        <v>4.12</v>
      </c>
      <c r="Y129" s="89" t="str">
        <f>IF(V129="","",VLOOKUP(V129,TRD!$F$5:$G$677,2,FALSE))</f>
        <v>AG -3--AC -8</v>
      </c>
      <c r="Z129" s="89" t="str">
        <f>IF(V129="","",VLOOKUP(V129,TRD!$F$5:$T$677,5,FALSE))</f>
        <v xml:space="preserve">- E- - </v>
      </c>
      <c r="AA129" s="89" t="e">
        <f>IF(V129="","",VLOOKUP(V129,TRD_ORI!$E:$S,10,FALSE))</f>
        <v>#N/A</v>
      </c>
      <c r="AB129" s="89" t="str">
        <f>IF(V129="","",VLOOKUP(V129,TRD!F127:T799,15,FALSE))</f>
        <v>PDF</v>
      </c>
    </row>
    <row r="130" spans="1:28" ht="86.4">
      <c r="A130">
        <f t="shared" si="5"/>
        <v>124</v>
      </c>
      <c r="B130" s="139" t="str">
        <f>IF(INVENTARIO!H132="","",INVENTARIO!H132)</f>
        <v>PROCESOS DE CESIÓN A TÍTULO GRATUITO</v>
      </c>
      <c r="C130" s="80" t="str">
        <f>IF(INVENTARIO!K132="","",INVENTARIO!K132)</f>
        <v>Expedientes que contienen las evidencias de la información gestionada para la titulación de predios y/o bienes inmuebles que han sido ocupados ilegalmente.</v>
      </c>
      <c r="D130" s="80" t="str">
        <f>IF(INVENTARIO!J132="","",INVENTARIO!J132)</f>
        <v>Físico</v>
      </c>
      <c r="E130" s="80" t="str">
        <f>IF(INVENTARIO!L132="","",INVENTARIO!L132)</f>
        <v>No Aplica</v>
      </c>
      <c r="F130" s="80" t="str">
        <f>IF(INVENTARIO!AA132="","",INVENTARIO!AA132)</f>
        <v>No aplica</v>
      </c>
      <c r="G130" s="80" t="str">
        <f>IF(INVENTARIO!M132="","",INVENTARIO!M132)</f>
        <v>Español</v>
      </c>
      <c r="H130" s="236">
        <f>INVENTARIO!AC132</f>
        <v>41275</v>
      </c>
      <c r="I130" s="235" t="str">
        <f>IF(INVENTARIO!AC132="","",CONCATENATE(TEXT(H130,"dd-mm-yyyy")," - ",INVENTARIO!AD132))</f>
        <v>01-01-2013 - A la fecha</v>
      </c>
      <c r="J130" s="80" t="str">
        <f>IF(INVENTARIO!AB132="","",INVENTARIO!AB132)</f>
        <v>Diaria</v>
      </c>
      <c r="K130" s="80" t="str">
        <f>IF(INVENTARIO!P132="","",INVENTARIO!P132)</f>
        <v>Grupo de Titulación y Saneamiento Predial</v>
      </c>
      <c r="L130" s="80" t="str">
        <f>IF(INVENTARIO!R132="","",INVENTARIO!R132)</f>
        <v>Grupo Titulación y Saneamiento Predial</v>
      </c>
      <c r="M130" s="80" t="str">
        <f>IF(INVENTARIO!N132="","",INVENTARIO!N132)</f>
        <v>Nacional</v>
      </c>
      <c r="N130" s="84" t="str">
        <f>IF(INVENTARIO!AH132="","",INVENTARIO!AH132)</f>
        <v>Clasificada</v>
      </c>
      <c r="O130" s="85" t="str">
        <f>IF(INVENTARIO!AI132="","",INVENTARIO!AI132)</f>
        <v>Amparar el derecho al debido proceso</v>
      </c>
      <c r="P130" s="80" t="str">
        <f>IF(INVENTARIO!AJ132="","",INVENTARIO!AJ132)</f>
        <v>Ley 1712 de 2014</v>
      </c>
      <c r="Q130" s="80" t="str">
        <f>IF(INVENTARIO!AK132="","",INVENTARIO!AK132)</f>
        <v>Artículo 19 Literal e) de la Ley 1712 de 2014</v>
      </c>
      <c r="R130" s="80" t="str">
        <f>IF(INVENTARIO!AL132="","",INVENTARIO!AL132)</f>
        <v>TOTAL</v>
      </c>
      <c r="S130" s="80">
        <f>IF(INVENTARIO!AM132="","",INVENTARIO!AM132)</f>
        <v>44105</v>
      </c>
      <c r="T130" s="84" t="str">
        <f>IF(INVENTARIO!AN132="","",INVENTARIO!AN132)</f>
        <v>Hasta la terminación de la actuación con acto administrativo ejecutoriado</v>
      </c>
      <c r="U130" s="89" t="str">
        <f>IF(INVENTARIO!I132="","",IF(INVENTARIO!I132="#N/A","NO","SI"))</f>
        <v>SI</v>
      </c>
      <c r="V130" s="89" t="str">
        <f>INVENTARIO!I132</f>
        <v>71301-39.2</v>
      </c>
      <c r="W130" s="89" t="str">
        <f t="shared" si="3"/>
        <v>7130</v>
      </c>
      <c r="X130" s="89" t="str">
        <f t="shared" si="4"/>
        <v>39.2</v>
      </c>
      <c r="Y130" s="89" t="str">
        <f>IF(V130="","",VLOOKUP(V130,TRD!$F$5:$G$677,2,FALSE))</f>
        <v>AG -3--AC -17</v>
      </c>
      <c r="Z130" s="89" t="str">
        <f>IF(V130="","",VLOOKUP(V130,TRD!$F$5:$T$677,5,FALSE))</f>
        <v xml:space="preserve">CT- - MT- </v>
      </c>
      <c r="AA130" s="89" t="e">
        <f>IF(V130="","",VLOOKUP(V130,TRD_ORI!$E:$S,10,FALSE))</f>
        <v>#N/A</v>
      </c>
      <c r="AB130" s="89" t="str">
        <f>IF(V130="","",VLOOKUP(V130,TRD!F128:T800,15,FALSE))</f>
        <v>PDF</v>
      </c>
    </row>
    <row r="131" spans="1:28" ht="86.4">
      <c r="A131">
        <f t="shared" si="5"/>
        <v>125</v>
      </c>
      <c r="B131" s="139" t="str">
        <f>IF(INVENTARIO!H133="","",INVENTARIO!H133)</f>
        <v>PROGRAMAS NACIONALES DE TITULACIÓN</v>
      </c>
      <c r="C131" s="80" t="str">
        <f>IF(INVENTARIO!K133="","",INVENTARIO!K133)</f>
        <v>Comunicaciones oficiales e informes de gestión de asistencia técnica y jurídica ofrecida a entidades territoriales</v>
      </c>
      <c r="D131" s="80" t="str">
        <f>IF(INVENTARIO!J133="","",INVENTARIO!J133)</f>
        <v>Físico</v>
      </c>
      <c r="E131" s="80" t="str">
        <f>IF(INVENTARIO!L133="","",INVENTARIO!L133)</f>
        <v>No Aplica</v>
      </c>
      <c r="F131" s="80" t="str">
        <f>IF(INVENTARIO!AA133="","",INVENTARIO!AA133)</f>
        <v>No aplica</v>
      </c>
      <c r="G131" s="80" t="str">
        <f>IF(INVENTARIO!M133="","",INVENTARIO!M133)</f>
        <v>Español</v>
      </c>
      <c r="H131" s="236">
        <f>INVENTARIO!AC133</f>
        <v>41275</v>
      </c>
      <c r="I131" s="235" t="str">
        <f>IF(INVENTARIO!AC133="","",CONCATENATE(TEXT(H131,"dd-mm-yyyy")," - ",INVENTARIO!AD133))</f>
        <v>01-01-2013 - A la fecha</v>
      </c>
      <c r="J131" s="80" t="str">
        <f>IF(INVENTARIO!AB133="","",INVENTARIO!AB133)</f>
        <v>Diaria</v>
      </c>
      <c r="K131" s="80" t="str">
        <f>IF(INVENTARIO!P133="","",INVENTARIO!P133)</f>
        <v>Grupo de Titulación y Saneamiento Predial</v>
      </c>
      <c r="L131" s="80" t="str">
        <f>IF(INVENTARIO!R133="","",INVENTARIO!R133)</f>
        <v>Grupo Titulación y Saneamiento Predial</v>
      </c>
      <c r="M131" s="80" t="str">
        <f>IF(INVENTARIO!N133="","",INVENTARIO!N133)</f>
        <v>No aplica</v>
      </c>
      <c r="N131" s="84" t="str">
        <f>IF(INVENTARIO!AH133="","",INVENTARIO!AH133)</f>
        <v>Clasificada</v>
      </c>
      <c r="O131" s="85" t="str">
        <f>IF(INVENTARIO!AI133="","",INVENTARIO!AI133)</f>
        <v>Amparar el derecho al debido proceso</v>
      </c>
      <c r="P131" s="80" t="str">
        <f>IF(INVENTARIO!AJ133="","",INVENTARIO!AJ133)</f>
        <v>Ley 1712 de 2014</v>
      </c>
      <c r="Q131" s="80" t="str">
        <f>IF(INVENTARIO!AK133="","",INVENTARIO!AK133)</f>
        <v>Artículo 19 Literal e) de la Ley 1712 de 2014</v>
      </c>
      <c r="R131" s="80" t="str">
        <f>IF(INVENTARIO!AL133="","",INVENTARIO!AL133)</f>
        <v>TOTAL</v>
      </c>
      <c r="S131" s="80">
        <f>IF(INVENTARIO!AM133="","",INVENTARIO!AM133)</f>
        <v>44105</v>
      </c>
      <c r="T131" s="84" t="str">
        <f>IF(INVENTARIO!AN133="","",INVENTARIO!AN133)</f>
        <v>Hasta la terminación de la actuación con acto administrativo ejecutoriado</v>
      </c>
      <c r="U131" s="89" t="str">
        <f>IF(INVENTARIO!I133="","",IF(INVENTARIO!I133="#N/A","NO","SI"))</f>
        <v>SI</v>
      </c>
      <c r="V131" s="89" t="str">
        <f>INVENTARIO!I133</f>
        <v>71301-40.22</v>
      </c>
      <c r="W131" s="89" t="str">
        <f t="shared" si="3"/>
        <v>7130</v>
      </c>
      <c r="X131" s="89" t="str">
        <f t="shared" si="4"/>
        <v>0.22</v>
      </c>
      <c r="Y131" s="89" t="str">
        <f>IF(V131="","",VLOOKUP(V131,TRD!$F$5:$G$677,2,FALSE))</f>
        <v>AG -3--AC -17</v>
      </c>
      <c r="Z131" s="89" t="str">
        <f>IF(V131="","",VLOOKUP(V131,TRD!$F$5:$T$677,5,FALSE))</f>
        <v xml:space="preserve">CT- - MT- </v>
      </c>
      <c r="AA131" s="89" t="e">
        <f>IF(V131="","",VLOOKUP(V131,TRD_ORI!$E:$S,10,FALSE))</f>
        <v>#N/A</v>
      </c>
      <c r="AB131" s="89" t="str">
        <f>IF(V131="","",VLOOKUP(V131,TRD!F129:T801,15,FALSE))</f>
        <v>PDF</v>
      </c>
    </row>
    <row r="132" spans="1:28" ht="86.4">
      <c r="A132">
        <f t="shared" si="5"/>
        <v>126</v>
      </c>
      <c r="B132" s="139" t="str">
        <f>IF(INVENTARIO!H134="","",INVENTARIO!H134)</f>
        <v>PROYECTOS NORMATIVOS</v>
      </c>
      <c r="C132" s="80" t="str">
        <f>IF(INVENTARIO!K134="","",INVENTARIO!K134)</f>
        <v>Actos Administrativos que derivan de la Gestión del Grupo de Titulación y Saneamiento Predial</v>
      </c>
      <c r="D132" s="80" t="str">
        <f>IF(INVENTARIO!J134="","",INVENTARIO!J134)</f>
        <v>Físico</v>
      </c>
      <c r="E132" s="80" t="str">
        <f>IF(INVENTARIO!L134="","",INVENTARIO!L134)</f>
        <v>No Aplica</v>
      </c>
      <c r="F132" s="80" t="str">
        <f>IF(INVENTARIO!AA134="","",INVENTARIO!AA134)</f>
        <v>No aplica</v>
      </c>
      <c r="G132" s="80" t="str">
        <f>IF(INVENTARIO!M134="","",INVENTARIO!M134)</f>
        <v>Español</v>
      </c>
      <c r="H132" s="236" t="str">
        <f>INVENTARIO!AC134</f>
        <v>Se desconoce</v>
      </c>
      <c r="I132" s="235" t="str">
        <f>IF(INVENTARIO!AC134="","",CONCATENATE(TEXT(H132,"dd-mm-yyyy")," - ",INVENTARIO!AD134))</f>
        <v>Se desconoce - A la fecha</v>
      </c>
      <c r="J132" s="80" t="str">
        <f>IF(INVENTARIO!AB134="","",INVENTARIO!AB134)</f>
        <v>Diaria</v>
      </c>
      <c r="K132" s="80" t="str">
        <f>IF(INVENTARIO!P134="","",INVENTARIO!P134)</f>
        <v>Grupo de Titulación y Saneamiento Predial</v>
      </c>
      <c r="L132" s="80" t="str">
        <f>IF(INVENTARIO!R134="","",INVENTARIO!R134)</f>
        <v>Grupo Titulación y Saneamiento Predial</v>
      </c>
      <c r="M132" s="80" t="str">
        <f>IF(INVENTARIO!N134="","",INVENTARIO!N134)</f>
        <v>No aplica</v>
      </c>
      <c r="N132" s="84" t="str">
        <f>IF(INVENTARIO!AH134="","",INVENTARIO!AH134)</f>
        <v>Clasificada</v>
      </c>
      <c r="O132" s="85" t="str">
        <f>IF(INVENTARIO!AI134="","",INVENTARIO!AI134)</f>
        <v>Amparar el derecho al debido proceso</v>
      </c>
      <c r="P132" s="80" t="str">
        <f>IF(INVENTARIO!AJ134="","",INVENTARIO!AJ134)</f>
        <v>Ley 1712 de 2014</v>
      </c>
      <c r="Q132" s="80" t="str">
        <f>IF(INVENTARIO!AK134="","",INVENTARIO!AK134)</f>
        <v>Artículo 19 Literal e) de la Ley 1712 de 2014</v>
      </c>
      <c r="R132" s="80" t="str">
        <f>IF(INVENTARIO!AL134="","",INVENTARIO!AL134)</f>
        <v>TOTAL</v>
      </c>
      <c r="S132" s="80">
        <f>IF(INVENTARIO!AM134="","",INVENTARIO!AM134)</f>
        <v>44105</v>
      </c>
      <c r="T132" s="84" t="str">
        <f>IF(INVENTARIO!AN134="","",INVENTARIO!AN134)</f>
        <v>Hasta la terminación de la actuación con acto administrativo ejecutoriado</v>
      </c>
      <c r="U132" s="89" t="str">
        <f>IF(INVENTARIO!I134="","",IF(INVENTARIO!I134="#N/A","NO","SI"))</f>
        <v>SI</v>
      </c>
      <c r="V132" s="89" t="str">
        <f>INVENTARIO!I134</f>
        <v>71301-42.13</v>
      </c>
      <c r="W132" s="89" t="str">
        <f t="shared" si="3"/>
        <v>7130</v>
      </c>
      <c r="X132" s="89" t="str">
        <f t="shared" si="4"/>
        <v>2.13</v>
      </c>
      <c r="Y132" s="89" t="str">
        <f>IF(V132="","",VLOOKUP(V132,TRD!$F$5:$G$677,2,FALSE))</f>
        <v>AG -3--AC -8</v>
      </c>
      <c r="Z132" s="89" t="str">
        <f>IF(V132="","",VLOOKUP(V132,TRD!$F$5:$T$677,5,FALSE))</f>
        <v xml:space="preserve">CT- - MT- </v>
      </c>
      <c r="AA132" s="89" t="e">
        <f>IF(V132="","",VLOOKUP(V132,TRD_ORI!$E:$S,10,FALSE))</f>
        <v>#N/A</v>
      </c>
      <c r="AB132" s="89" t="str">
        <f>IF(V132="","",VLOOKUP(V132,TRD!F130:T802,15,FALSE))</f>
        <v>PDF</v>
      </c>
    </row>
    <row r="133" spans="1:28" ht="100.8">
      <c r="A133">
        <f t="shared" si="5"/>
        <v>127</v>
      </c>
      <c r="B133" s="139" t="str">
        <f>IF(INVENTARIO!H135="","",INVENTARIO!H135)</f>
        <v>PROCESOS DE CESIÓN A TÍTULO GRATUITO DE BIENES DE USO PÚBLICO Y/O ZONAS DE CESIÓN</v>
      </c>
      <c r="C133" s="80" t="str">
        <f>IF(INVENTARIO!K135="","",INVENTARIO!K135)</f>
        <v>Expedientes que contienen las evidencias de la información gestionada para la cesión de terrenos a las entidades territoriales en cumplimiento del articulo 6 de la Ley 1001 de 2005.</v>
      </c>
      <c r="D133" s="80" t="str">
        <f>IF(INVENTARIO!J135="","",INVENTARIO!J135)</f>
        <v>Físico</v>
      </c>
      <c r="E133" s="80" t="str">
        <f>IF(INVENTARIO!L135="","",INVENTARIO!L135)</f>
        <v>No Aplica</v>
      </c>
      <c r="F133" s="80" t="str">
        <f>IF(INVENTARIO!AA135="","",INVENTARIO!AA135)</f>
        <v>No aplica</v>
      </c>
      <c r="G133" s="80" t="str">
        <f>IF(INVENTARIO!M135="","",INVENTARIO!M135)</f>
        <v>Español</v>
      </c>
      <c r="H133" s="236">
        <f>INVENTARIO!AC135</f>
        <v>41275</v>
      </c>
      <c r="I133" s="235" t="str">
        <f>IF(INVENTARIO!AC135="","",CONCATENATE(TEXT(H133,"dd-mm-yyyy")," - ",INVENTARIO!AD135))</f>
        <v>01-01-2013 - A la fecha</v>
      </c>
      <c r="J133" s="80" t="str">
        <f>IF(INVENTARIO!AB135="","",INVENTARIO!AB135)</f>
        <v>Diaria</v>
      </c>
      <c r="K133" s="80" t="str">
        <f>IF(INVENTARIO!P135="","",INVENTARIO!P135)</f>
        <v>Grupo de Titulación y Saneamiento Predial</v>
      </c>
      <c r="L133" s="80" t="str">
        <f>IF(INVENTARIO!R135="","",INVENTARIO!R135)</f>
        <v>Grupo Titulación y Saneamiento Predial</v>
      </c>
      <c r="M133" s="80" t="str">
        <f>IF(INVENTARIO!N135="","",INVENTARIO!N135)</f>
        <v>Nacional</v>
      </c>
      <c r="N133" s="84" t="str">
        <f>IF(INVENTARIO!AH135="","",INVENTARIO!AH135)</f>
        <v>Clasificada</v>
      </c>
      <c r="O133" s="85" t="str">
        <f>IF(INVENTARIO!AI135="","",INVENTARIO!AI135)</f>
        <v>Amparar el derecho al debido proceso</v>
      </c>
      <c r="P133" s="80" t="str">
        <f>IF(INVENTARIO!AJ135="","",INVENTARIO!AJ135)</f>
        <v>Ley 1712 de 2014</v>
      </c>
      <c r="Q133" s="80" t="str">
        <f>IF(INVENTARIO!AK135="","",INVENTARIO!AK135)</f>
        <v>Artículo 19 Literal e) de la Ley 1712 de 2014</v>
      </c>
      <c r="R133" s="80" t="str">
        <f>IF(INVENTARIO!AL135="","",INVENTARIO!AL135)</f>
        <v>TOTAL</v>
      </c>
      <c r="S133" s="80">
        <f>IF(INVENTARIO!AM135="","",INVENTARIO!AM135)</f>
        <v>44105</v>
      </c>
      <c r="T133" s="84" t="str">
        <f>IF(INVENTARIO!AN135="","",INVENTARIO!AN135)</f>
        <v>Hasta la terminación de la actuación con acto administrativo ejecutoriado</v>
      </c>
      <c r="U133" s="89" t="str">
        <f>IF(INVENTARIO!I135="","",IF(INVENTARIO!I135="#N/A","NO","SI"))</f>
        <v>SI</v>
      </c>
      <c r="V133" s="89" t="str">
        <f>INVENTARIO!I135</f>
        <v>71301-39.3</v>
      </c>
      <c r="W133" s="89" t="str">
        <f t="shared" si="3"/>
        <v>7130</v>
      </c>
      <c r="X133" s="89" t="str">
        <f t="shared" si="4"/>
        <v>39.3</v>
      </c>
      <c r="Y133" s="89" t="str">
        <f>IF(V133="","",VLOOKUP(V133,TRD!$F$5:$G$677,2,FALSE))</f>
        <v>AG -3--AC -17</v>
      </c>
      <c r="Z133" s="89" t="str">
        <f>IF(V133="","",VLOOKUP(V133,TRD!$F$5:$T$677,5,FALSE))</f>
        <v xml:space="preserve">CT- - MT- </v>
      </c>
      <c r="AA133" s="89" t="e">
        <f>IF(V133="","",VLOOKUP(V133,TRD_ORI!$E:$S,10,FALSE))</f>
        <v>#N/A</v>
      </c>
      <c r="AB133" s="89" t="str">
        <f>IF(V133="","",VLOOKUP(V133,TRD!F131:T803,15,FALSE))</f>
        <v>PDF</v>
      </c>
    </row>
    <row r="134" spans="1:28" ht="57.6">
      <c r="A134">
        <f t="shared" si="5"/>
        <v>128</v>
      </c>
      <c r="B134" s="139" t="str">
        <f>IF(INVENTARIO!H136="","",INVENTARIO!H136)</f>
        <v>SPI</v>
      </c>
      <c r="C134" s="80" t="str">
        <f>IF(INVENTARIO!K136="","",INVENTARIO!K136)</f>
        <v>Carpeta digital que contiene los informes de ejecución y presupuestales de los proyectos de inversión a cargo de la DSH</v>
      </c>
      <c r="D134" s="80" t="str">
        <f>IF(INVENTARIO!J136="","",INVENTARIO!J136)</f>
        <v>Digital</v>
      </c>
      <c r="E134" s="80" t="str">
        <f>IF(INVENTARIO!L136="","",INVENTARIO!L136)</f>
        <v>Excel, Word, PDF, PowerPoint</v>
      </c>
      <c r="F134" s="80" t="str">
        <f>IF(INVENTARIO!AA136="","",INVENTARIO!AA136)</f>
        <v>No aplica</v>
      </c>
      <c r="G134" s="80" t="str">
        <f>IF(INVENTARIO!M136="","",INVENTARIO!M136)</f>
        <v>Español</v>
      </c>
      <c r="H134" s="236">
        <f>INVENTARIO!AC136</f>
        <v>42426</v>
      </c>
      <c r="I134" s="235" t="str">
        <f>IF(INVENTARIO!AC136="","",CONCATENATE(TEXT(H134,"dd-mm-yyyy")," - ",INVENTARIO!AD136))</f>
        <v>26-02-2016 - A la fecha</v>
      </c>
      <c r="J134" s="80" t="str">
        <f>IF(INVENTARIO!AB136="","",INVENTARIO!AB136)</f>
        <v>Mensual</v>
      </c>
      <c r="K134" s="80" t="str">
        <f>IF(INVENTARIO!P136="","",INVENTARIO!P136)</f>
        <v>Dirección del Sistema Habitacional</v>
      </c>
      <c r="L134" s="80" t="str">
        <f>IF(INVENTARIO!R136="","",INVENTARIO!R136)</f>
        <v>Dirección del Sistema Habitacional</v>
      </c>
      <c r="M134" s="80" t="str">
        <f>IF(INVENTARIO!N136="","",INVENTARIO!N136)</f>
        <v>No aplica</v>
      </c>
      <c r="N134" s="84" t="str">
        <f>IF(INVENTARIO!AH136="","",INVENTARIO!AH136)</f>
        <v xml:space="preserve">Pública </v>
      </c>
      <c r="O134" s="85" t="str">
        <f>IF(INVENTARIO!AI136="","",INVENTARIO!AI136)</f>
        <v>No aplica</v>
      </c>
      <c r="P134" s="80" t="str">
        <f>IF(INVENTARIO!AJ136="","",INVENTARIO!AJ136)</f>
        <v>No aplica</v>
      </c>
      <c r="Q134" s="80" t="str">
        <f>IF(INVENTARIO!AK136="","",INVENTARIO!AK136)</f>
        <v>No aplica</v>
      </c>
      <c r="R134" s="80" t="str">
        <f>IF(INVENTARIO!AL136="","",INVENTARIO!AL136)</f>
        <v>No aplica</v>
      </c>
      <c r="S134" s="80" t="str">
        <f>IF(INVENTARIO!AM136="","",INVENTARIO!AM136)</f>
        <v>No aplica</v>
      </c>
      <c r="T134" s="84" t="str">
        <f>IF(INVENTARIO!AN136="","",INVENTARIO!AN136)</f>
        <v>No aplica</v>
      </c>
      <c r="U134" s="89" t="e">
        <f>IF(INVENTARIO!I136="","",IF(INVENTARIO!I136="#N/A","NO","SI"))</f>
        <v>#N/A</v>
      </c>
      <c r="V134" s="89" t="e">
        <f>INVENTARIO!I136</f>
        <v>#N/A</v>
      </c>
      <c r="W134" s="89" t="e">
        <f t="shared" si="3"/>
        <v>#N/A</v>
      </c>
      <c r="X134" s="89" t="e">
        <f t="shared" si="4"/>
        <v>#N/A</v>
      </c>
      <c r="Y134" s="89" t="e">
        <f>IF(V134="","",VLOOKUP(V134,TRD!$F$5:$G$677,2,FALSE))</f>
        <v>#N/A</v>
      </c>
      <c r="Z134" s="89" t="e">
        <f>IF(V134="","",VLOOKUP(V134,TRD!$F$5:$T$677,5,FALSE))</f>
        <v>#N/A</v>
      </c>
      <c r="AA134" s="89" t="e">
        <f>IF(V134="","",VLOOKUP(V134,TRD_ORI!$E:$S,10,FALSE))</f>
        <v>#N/A</v>
      </c>
      <c r="AB134" s="89" t="e">
        <f>IF(V134="","",VLOOKUP(V134,TRD!F132:T804,15,FALSE))</f>
        <v>#N/A</v>
      </c>
    </row>
    <row r="135" spans="1:28" ht="72">
      <c r="A135">
        <f t="shared" si="5"/>
        <v>129</v>
      </c>
      <c r="B135" s="139" t="str">
        <f>IF(INVENTARIO!H137="","",INVENTARIO!H137)</f>
        <v>EJECUCIÓN PRESUPUESTAL</v>
      </c>
      <c r="C135" s="80" t="str">
        <f>IF(INVENTARIO!K137="","",INVENTARIO!K137)</f>
        <v>Carpeta digital que contiene los soportes de avance y registro en el aplicativo SPI del Departamento Nacional de Planeación</v>
      </c>
      <c r="D135" s="80" t="str">
        <f>IF(INVENTARIO!J137="","",INVENTARIO!J137)</f>
        <v>Digital</v>
      </c>
      <c r="E135" s="80" t="str">
        <f>IF(INVENTARIO!L137="","",INVENTARIO!L137)</f>
        <v>Excel, Word, PDF, PowerPoint</v>
      </c>
      <c r="F135" s="80" t="str">
        <f>IF(INVENTARIO!AA137="","",INVENTARIO!AA137)</f>
        <v>No aplica</v>
      </c>
      <c r="G135" s="80" t="str">
        <f>IF(INVENTARIO!M137="","",INVENTARIO!M137)</f>
        <v>Español</v>
      </c>
      <c r="H135" s="236">
        <f>INVENTARIO!AC137</f>
        <v>42422</v>
      </c>
      <c r="I135" s="235" t="str">
        <f>IF(INVENTARIO!AC137="","",CONCATENATE(TEXT(H135,"dd-mm-yyyy")," - ",INVENTARIO!AD137))</f>
        <v>22-02-2016 - A la fecha</v>
      </c>
      <c r="J135" s="80" t="str">
        <f>IF(INVENTARIO!AB137="","",INVENTARIO!AB137)</f>
        <v>Mensual</v>
      </c>
      <c r="K135" s="80" t="str">
        <f>IF(INVENTARIO!P137="","",INVENTARIO!P137)</f>
        <v>Dirección del Sistema Habitacional</v>
      </c>
      <c r="L135" s="80" t="str">
        <f>IF(INVENTARIO!R137="","",INVENTARIO!R137)</f>
        <v>Dirección del Sistema Habitacional</v>
      </c>
      <c r="M135" s="80" t="str">
        <f>IF(INVENTARIO!N137="","",INVENTARIO!N137)</f>
        <v>No aplica</v>
      </c>
      <c r="N135" s="84" t="str">
        <f>IF(INVENTARIO!AH137="","",INVENTARIO!AH137)</f>
        <v xml:space="preserve">Pública </v>
      </c>
      <c r="O135" s="85" t="str">
        <f>IF(INVENTARIO!AI137="","",INVENTARIO!AI137)</f>
        <v>No aplica</v>
      </c>
      <c r="P135" s="80" t="str">
        <f>IF(INVENTARIO!AJ137="","",INVENTARIO!AJ137)</f>
        <v>No aplica</v>
      </c>
      <c r="Q135" s="80" t="str">
        <f>IF(INVENTARIO!AK137="","",INVENTARIO!AK137)</f>
        <v>No aplica</v>
      </c>
      <c r="R135" s="80" t="str">
        <f>IF(INVENTARIO!AL137="","",INVENTARIO!AL137)</f>
        <v>No aplica</v>
      </c>
      <c r="S135" s="80" t="str">
        <f>IF(INVENTARIO!AM137="","",INVENTARIO!AM137)</f>
        <v>No aplica</v>
      </c>
      <c r="T135" s="84" t="str">
        <f>IF(INVENTARIO!AN137="","",INVENTARIO!AN137)</f>
        <v>No aplica</v>
      </c>
      <c r="U135" s="89" t="e">
        <f>IF(INVENTARIO!I137="","",IF(INVENTARIO!I137="#N/A","NO","SI"))</f>
        <v>#N/A</v>
      </c>
      <c r="V135" s="89" t="e">
        <f>INVENTARIO!I137</f>
        <v>#N/A</v>
      </c>
      <c r="W135" s="89" t="e">
        <f t="shared" si="3"/>
        <v>#N/A</v>
      </c>
      <c r="X135" s="89" t="e">
        <f t="shared" si="4"/>
        <v>#N/A</v>
      </c>
      <c r="Y135" s="89" t="e">
        <f>IF(V135="","",VLOOKUP(V135,TRD!$F$5:$G$677,2,FALSE))</f>
        <v>#N/A</v>
      </c>
      <c r="Z135" s="89" t="e">
        <f>IF(V135="","",VLOOKUP(V135,TRD!$F$5:$T$677,5,FALSE))</f>
        <v>#N/A</v>
      </c>
      <c r="AA135" s="89" t="e">
        <f>IF(V135="","",VLOOKUP(V135,TRD_ORI!$E:$S,10,FALSE))</f>
        <v>#N/A</v>
      </c>
      <c r="AB135" s="89" t="e">
        <f>IF(V135="","",VLOOKUP(V135,TRD!F133:T805,15,FALSE))</f>
        <v>#N/A</v>
      </c>
    </row>
    <row r="136" spans="1:28" ht="43.2">
      <c r="A136">
        <f t="shared" si="5"/>
        <v>130</v>
      </c>
      <c r="B136" s="139" t="str">
        <f>IF(INVENTARIO!H138="","",INVENTARIO!H138)</f>
        <v>PLANEACIÓN ESTRATÉGICA</v>
      </c>
      <c r="C136" s="80" t="str">
        <f>IF(INVENTARIO!K138="","",INVENTARIO!K138)</f>
        <v>Carpeta digital que contiene los soportes de avance y registro en Plan de Acción Institucional</v>
      </c>
      <c r="D136" s="80" t="str">
        <f>IF(INVENTARIO!J138="","",INVENTARIO!J138)</f>
        <v>Digital</v>
      </c>
      <c r="E136" s="80" t="str">
        <f>IF(INVENTARIO!L138="","",INVENTARIO!L138)</f>
        <v>Excel, Word, PDF, PowerPoint</v>
      </c>
      <c r="F136" s="80" t="str">
        <f>IF(INVENTARIO!AA138="","",INVENTARIO!AA138)</f>
        <v>No aplica</v>
      </c>
      <c r="G136" s="80" t="str">
        <f>IF(INVENTARIO!M138="","",INVENTARIO!M138)</f>
        <v>Español</v>
      </c>
      <c r="H136" s="236">
        <f>INVENTARIO!AC138</f>
        <v>43515</v>
      </c>
      <c r="I136" s="235" t="str">
        <f>IF(INVENTARIO!AC138="","",CONCATENATE(TEXT(H136,"dd-mm-yyyy")," - ",INVENTARIO!AD138))</f>
        <v>19-02-2019 - A la fecha</v>
      </c>
      <c r="J136" s="80" t="str">
        <f>IF(INVENTARIO!AB138="","",INVENTARIO!AB138)</f>
        <v>Mensual</v>
      </c>
      <c r="K136" s="80" t="str">
        <f>IF(INVENTARIO!P138="","",INVENTARIO!P138)</f>
        <v>Dirección del Sistema Habitacional</v>
      </c>
      <c r="L136" s="80" t="str">
        <f>IF(INVENTARIO!R138="","",INVENTARIO!R138)</f>
        <v>Dirección del Sistema Habitacional</v>
      </c>
      <c r="M136" s="80" t="str">
        <f>IF(INVENTARIO!N138="","",INVENTARIO!N138)</f>
        <v>No aplica</v>
      </c>
      <c r="N136" s="84" t="str">
        <f>IF(INVENTARIO!AH138="","",INVENTARIO!AH138)</f>
        <v xml:space="preserve">Pública </v>
      </c>
      <c r="O136" s="85" t="str">
        <f>IF(INVENTARIO!AI138="","",INVENTARIO!AI138)</f>
        <v>No aplica</v>
      </c>
      <c r="P136" s="80" t="str">
        <f>IF(INVENTARIO!AJ138="","",INVENTARIO!AJ138)</f>
        <v>No aplica</v>
      </c>
      <c r="Q136" s="80" t="str">
        <f>IF(INVENTARIO!AK138="","",INVENTARIO!AK138)</f>
        <v>No aplica</v>
      </c>
      <c r="R136" s="80" t="str">
        <f>IF(INVENTARIO!AL138="","",INVENTARIO!AL138)</f>
        <v>No aplica</v>
      </c>
      <c r="S136" s="80" t="str">
        <f>IF(INVENTARIO!AM138="","",INVENTARIO!AM138)</f>
        <v>No aplica</v>
      </c>
      <c r="T136" s="84" t="str">
        <f>IF(INVENTARIO!AN138="","",INVENTARIO!AN138)</f>
        <v>No aplica</v>
      </c>
      <c r="U136" s="89" t="e">
        <f>IF(INVENTARIO!I138="","",IF(INVENTARIO!I138="#N/A","NO","SI"))</f>
        <v>#N/A</v>
      </c>
      <c r="V136" s="89" t="e">
        <f>INVENTARIO!I138</f>
        <v>#N/A</v>
      </c>
      <c r="W136" s="89" t="e">
        <f t="shared" ref="W136:W199" si="6">LEFT(V136,4)</f>
        <v>#N/A</v>
      </c>
      <c r="X136" s="89" t="e">
        <f t="shared" ref="X136:X199" si="7">RIGHT(V136,4)</f>
        <v>#N/A</v>
      </c>
      <c r="Y136" s="89" t="e">
        <f>IF(V136="","",VLOOKUP(V136,TRD!$F$5:$G$677,2,FALSE))</f>
        <v>#N/A</v>
      </c>
      <c r="Z136" s="89" t="e">
        <f>IF(V136="","",VLOOKUP(V136,TRD!$F$5:$T$677,5,FALSE))</f>
        <v>#N/A</v>
      </c>
      <c r="AA136" s="89" t="e">
        <f>IF(V136="","",VLOOKUP(V136,TRD_ORI!$E:$S,10,FALSE))</f>
        <v>#N/A</v>
      </c>
      <c r="AB136" s="89" t="e">
        <f>IF(V136="","",VLOOKUP(V136,TRD!F134:T806,15,FALSE))</f>
        <v>#N/A</v>
      </c>
    </row>
    <row r="137" spans="1:28" ht="86.4">
      <c r="A137">
        <f t="shared" ref="A137:A200" si="8">A136+1</f>
        <v>131</v>
      </c>
      <c r="B137" s="139" t="str">
        <f>IF(INVENTARIO!H139="","",INVENTARIO!H139)</f>
        <v>Consejo Superior de Vivienda</v>
      </c>
      <c r="C137" s="80" t="str">
        <f>IF(INVENTARIO!K139="","",INVENTARIO!K139)</f>
        <v>Información física y carpeta digital que contiene la documentación que se lleva en virtud de la designación de la DSH como secretaría técnica del Consejo Superior de Vivienda</v>
      </c>
      <c r="D137" s="80" t="str">
        <f>IF(INVENTARIO!J139="","",INVENTARIO!J139)</f>
        <v>Físico-Digital</v>
      </c>
      <c r="E137" s="80" t="str">
        <f>IF(INVENTARIO!L139="","",INVENTARIO!L139)</f>
        <v>Word</v>
      </c>
      <c r="F137" s="80" t="str">
        <f>IF(INVENTARIO!AA139="","",INVENTARIO!AA139)</f>
        <v>No aplica</v>
      </c>
      <c r="G137" s="80" t="str">
        <f>IF(INVENTARIO!M139="","",INVENTARIO!M139)</f>
        <v>Español</v>
      </c>
      <c r="H137" s="236">
        <f>INVENTARIO!AC139</f>
        <v>42265</v>
      </c>
      <c r="I137" s="235" t="str">
        <f>IF(INVENTARIO!AC139="","",CONCATENATE(TEXT(H137,"dd-mm-yyyy")," - ",INVENTARIO!AD139))</f>
        <v>18-09-2015 - 44985</v>
      </c>
      <c r="J137" s="80" t="str">
        <f>IF(INVENTARIO!AB139="","",INVENTARIO!AB139)</f>
        <v>Trimestral</v>
      </c>
      <c r="K137" s="80" t="str">
        <f>IF(INVENTARIO!P139="","",INVENTARIO!P139)</f>
        <v>Dirección del Sistema Habitacional</v>
      </c>
      <c r="L137" s="80" t="str">
        <f>IF(INVENTARIO!R139="","",INVENTARIO!R139)</f>
        <v>Dirección del Sistema Habitacional</v>
      </c>
      <c r="M137" s="80" t="str">
        <f>IF(INVENTARIO!N139="","",INVENTARIO!N139)</f>
        <v>No aplica</v>
      </c>
      <c r="N137" s="84" t="str">
        <f>IF(INVENTARIO!AH139="","",INVENTARIO!AH139)</f>
        <v xml:space="preserve">Pública </v>
      </c>
      <c r="O137" s="85" t="str">
        <f>IF(INVENTARIO!AI139="","",INVENTARIO!AI139)</f>
        <v>No aplica</v>
      </c>
      <c r="P137" s="80" t="str">
        <f>IF(INVENTARIO!AJ139="","",INVENTARIO!AJ139)</f>
        <v>No aplica</v>
      </c>
      <c r="Q137" s="80" t="str">
        <f>IF(INVENTARIO!AK139="","",INVENTARIO!AK139)</f>
        <v>No aplica</v>
      </c>
      <c r="R137" s="80" t="str">
        <f>IF(INVENTARIO!AL139="","",INVENTARIO!AL139)</f>
        <v>No aplica</v>
      </c>
      <c r="S137" s="80" t="str">
        <f>IF(INVENTARIO!AM139="","",INVENTARIO!AM139)</f>
        <v>No aplica</v>
      </c>
      <c r="T137" s="84" t="str">
        <f>IF(INVENTARIO!AN139="","",INVENTARIO!AN139)</f>
        <v>No aplica</v>
      </c>
      <c r="U137" s="89" t="e">
        <f>IF(INVENTARIO!I139="","",IF(INVENTARIO!I139="#N/A","NO","SI"))</f>
        <v>#N/A</v>
      </c>
      <c r="V137" s="89" t="e">
        <f>INVENTARIO!I139</f>
        <v>#N/A</v>
      </c>
      <c r="W137" s="89" t="e">
        <f t="shared" si="6"/>
        <v>#N/A</v>
      </c>
      <c r="X137" s="89" t="e">
        <f t="shared" si="7"/>
        <v>#N/A</v>
      </c>
      <c r="Y137" s="89" t="e">
        <f>IF(V137="","",VLOOKUP(V137,TRD!$F$5:$G$677,2,FALSE))</f>
        <v>#N/A</v>
      </c>
      <c r="Z137" s="89" t="e">
        <f>IF(V137="","",VLOOKUP(V137,TRD!$F$5:$T$677,5,FALSE))</f>
        <v>#N/A</v>
      </c>
      <c r="AA137" s="89" t="e">
        <f>IF(V137="","",VLOOKUP(V137,TRD_ORI!$E:$S,10,FALSE))</f>
        <v>#N/A</v>
      </c>
      <c r="AB137" s="89" t="e">
        <f>IF(V137="","",VLOOKUP(V137,TRD!F135:T807,15,FALSE))</f>
        <v>#N/A</v>
      </c>
    </row>
    <row r="138" spans="1:28" ht="187.2">
      <c r="A138">
        <f t="shared" si="8"/>
        <v>132</v>
      </c>
      <c r="B138" s="139" t="str">
        <f>IF(INVENTARIO!H140="","",INVENTARIO!H140)</f>
        <v>Informes Económicos</v>
      </c>
      <c r="C138" s="80" t="str">
        <f>IF(INVENTARIO!K140="","",INVENTARIO!K140)</f>
        <v>La carpeta digital contiene documentos en los que se analizan de forma detallada las principales cifras del sector de la construcción, así como los indicadores sociales que dan cuenta del impacto de las políticas públicas  del Ministerio de Vivienda. En ella también se encuentra la información histórica de los indicadores líderes del sector, almacenada en bases de datos</v>
      </c>
      <c r="D138" s="80" t="str">
        <f>IF(INVENTARIO!J140="","",INVENTARIO!J140)</f>
        <v>Digital</v>
      </c>
      <c r="E138" s="80" t="str">
        <f>IF(INVENTARIO!L140="","",INVENTARIO!L140)</f>
        <v>Excel, Word, PDF, PowerPoint</v>
      </c>
      <c r="F138" s="80" t="str">
        <f>IF(INVENTARIO!AA140="","",INVENTARIO!AA140)</f>
        <v>No aplica</v>
      </c>
      <c r="G138" s="80" t="str">
        <f>IF(INVENTARIO!M140="","",INVENTARIO!M140)</f>
        <v>Español</v>
      </c>
      <c r="H138" s="236">
        <f>INVENTARIO!AC140</f>
        <v>42370</v>
      </c>
      <c r="I138" s="235" t="str">
        <f>IF(INVENTARIO!AC140="","",CONCATENATE(TEXT(H138,"dd-mm-yyyy")," - ",INVENTARIO!AD140))</f>
        <v>01-01-2016 - A la fecha</v>
      </c>
      <c r="J138" s="80" t="str">
        <f>IF(INVENTARIO!AB140="","",INVENTARIO!AB140)</f>
        <v>Mensual</v>
      </c>
      <c r="K138" s="80" t="str">
        <f>IF(INVENTARIO!P140="","",INVENTARIO!P140)</f>
        <v>Dirección del Sistema Habitacional</v>
      </c>
      <c r="L138" s="80" t="str">
        <f>IF(INVENTARIO!R140="","",INVENTARIO!R140)</f>
        <v>Dirección del Sistema Habitacional</v>
      </c>
      <c r="M138" s="80" t="str">
        <f>IF(INVENTARIO!N140="","",INVENTARIO!N140)</f>
        <v>No aplica</v>
      </c>
      <c r="N138" s="84" t="str">
        <f>IF(INVENTARIO!AH140="","",INVENTARIO!AH140)</f>
        <v xml:space="preserve">Pública </v>
      </c>
      <c r="O138" s="85" t="str">
        <f>IF(INVENTARIO!AI140="","",INVENTARIO!AI140)</f>
        <v>No aplica</v>
      </c>
      <c r="P138" s="80" t="str">
        <f>IF(INVENTARIO!AJ140="","",INVENTARIO!AJ140)</f>
        <v>No aplica</v>
      </c>
      <c r="Q138" s="80" t="str">
        <f>IF(INVENTARIO!AK140="","",INVENTARIO!AK140)</f>
        <v>No aplica</v>
      </c>
      <c r="R138" s="80" t="str">
        <f>IF(INVENTARIO!AL140="","",INVENTARIO!AL140)</f>
        <v>No aplica</v>
      </c>
      <c r="S138" s="80" t="str">
        <f>IF(INVENTARIO!AM140="","",INVENTARIO!AM140)</f>
        <v>No aplica</v>
      </c>
      <c r="T138" s="84" t="str">
        <f>IF(INVENTARIO!AN140="","",INVENTARIO!AN140)</f>
        <v>No aplica</v>
      </c>
      <c r="U138" s="89" t="e">
        <f>IF(INVENTARIO!I140="","",IF(INVENTARIO!I140="#N/A","NO","SI"))</f>
        <v>#N/A</v>
      </c>
      <c r="V138" s="89" t="e">
        <f>INVENTARIO!I140</f>
        <v>#N/A</v>
      </c>
      <c r="W138" s="89" t="e">
        <f t="shared" si="6"/>
        <v>#N/A</v>
      </c>
      <c r="X138" s="89" t="e">
        <f t="shared" si="7"/>
        <v>#N/A</v>
      </c>
      <c r="Y138" s="89" t="e">
        <f>IF(V138="","",VLOOKUP(V138,TRD!$F$5:$G$677,2,FALSE))</f>
        <v>#N/A</v>
      </c>
      <c r="Z138" s="89" t="e">
        <f>IF(V138="","",VLOOKUP(V138,TRD!$F$5:$T$677,5,FALSE))</f>
        <v>#N/A</v>
      </c>
      <c r="AA138" s="89" t="e">
        <f>IF(V138="","",VLOOKUP(V138,TRD_ORI!$E:$S,10,FALSE))</f>
        <v>#N/A</v>
      </c>
      <c r="AB138" s="89" t="e">
        <f>IF(V138="","",VLOOKUP(V138,TRD!F136:T808,15,FALSE))</f>
        <v>#N/A</v>
      </c>
    </row>
    <row r="139" spans="1:28" ht="331.2">
      <c r="A139">
        <f t="shared" si="8"/>
        <v>133</v>
      </c>
      <c r="B139" s="139" t="str">
        <f>IF(INVENTARIO!H141="","",INVENTARIO!H141)</f>
        <v>Tablero de indicadores nacional</v>
      </c>
      <c r="C139" s="80" t="str">
        <f>IF(INVENTARIO!K141="","",INVENTARIO!K141)</f>
        <v>Este archivo contiene los indicadores sectoriales de la construcción para el total nacional. Los indicadores que se tienen son: el PIB, las licencias, los lanzamientos, las iniciaciones, las ventas, la oferta, el déficit habitacional y la rotación de inventarios de acuerdo con la información disponible para el país. Este se construye a partir de la información disponible de distintas fuentes de datos como el DANE y el censo de Camacol, llamado Coordenada Urbana. Estos datos muestran el estado del sector constructor en el país, es decir, relatan el crecimiento (positivo o negativo) de distintos indicadores claves de las edificaciones de acuerdo con la última información disponible.</v>
      </c>
      <c r="D139" s="80" t="str">
        <f>IF(INVENTARIO!J141="","",INVENTARIO!J141)</f>
        <v>Digital</v>
      </c>
      <c r="E139" s="80" t="str">
        <f>IF(INVENTARIO!L141="","",INVENTARIO!L141)</f>
        <v>Excel, Word, PDF, PowerPoint</v>
      </c>
      <c r="F139" s="80" t="str">
        <f>IF(INVENTARIO!AA141="","",INVENTARIO!AA141)</f>
        <v>No aplica</v>
      </c>
      <c r="G139" s="80" t="str">
        <f>IF(INVENTARIO!M141="","",INVENTARIO!M141)</f>
        <v>Español</v>
      </c>
      <c r="H139" s="236">
        <f>INVENTARIO!AC141</f>
        <v>42370</v>
      </c>
      <c r="I139" s="235" t="str">
        <f>IF(INVENTARIO!AC141="","",CONCATENATE(TEXT(H139,"dd-mm-yyyy")," - ",INVENTARIO!AD141))</f>
        <v>01-01-2016 - A la fecha</v>
      </c>
      <c r="J139" s="80" t="str">
        <f>IF(INVENTARIO!AB141="","",INVENTARIO!AB141)</f>
        <v>Mensual</v>
      </c>
      <c r="K139" s="80" t="str">
        <f>IF(INVENTARIO!P141="","",INVENTARIO!P141)</f>
        <v>Dirección del Sistema Habitacional</v>
      </c>
      <c r="L139" s="80" t="str">
        <f>IF(INVENTARIO!R141="","",INVENTARIO!R141)</f>
        <v>Dirección del Sistema Habitacional</v>
      </c>
      <c r="M139" s="80" t="str">
        <f>IF(INVENTARIO!N141="","",INVENTARIO!N141)</f>
        <v>Nacional</v>
      </c>
      <c r="N139" s="84" t="str">
        <f>IF(INVENTARIO!AH141="","",INVENTARIO!AH141)</f>
        <v xml:space="preserve">Pública </v>
      </c>
      <c r="O139" s="85" t="str">
        <f>IF(INVENTARIO!AI141="","",INVENTARIO!AI141)</f>
        <v>No aplica</v>
      </c>
      <c r="P139" s="80" t="str">
        <f>IF(INVENTARIO!AJ141="","",INVENTARIO!AJ141)</f>
        <v>No aplica</v>
      </c>
      <c r="Q139" s="80" t="str">
        <f>IF(INVENTARIO!AK141="","",INVENTARIO!AK141)</f>
        <v>No aplica</v>
      </c>
      <c r="R139" s="80" t="str">
        <f>IF(INVENTARIO!AL141="","",INVENTARIO!AL141)</f>
        <v>No aplica</v>
      </c>
      <c r="S139" s="80" t="str">
        <f>IF(INVENTARIO!AM141="","",INVENTARIO!AM141)</f>
        <v>No aplica</v>
      </c>
      <c r="T139" s="84" t="str">
        <f>IF(INVENTARIO!AN141="","",INVENTARIO!AN141)</f>
        <v>No aplica</v>
      </c>
      <c r="U139" s="89" t="e">
        <f>IF(INVENTARIO!I141="","",IF(INVENTARIO!I141="#N/A","NO","SI"))</f>
        <v>#N/A</v>
      </c>
      <c r="V139" s="89" t="e">
        <f>INVENTARIO!I141</f>
        <v>#N/A</v>
      </c>
      <c r="W139" s="89" t="e">
        <f t="shared" si="6"/>
        <v>#N/A</v>
      </c>
      <c r="X139" s="89" t="e">
        <f t="shared" si="7"/>
        <v>#N/A</v>
      </c>
      <c r="Y139" s="89" t="e">
        <f>IF(V139="","",VLOOKUP(V139,TRD!$F$5:$G$677,2,FALSE))</f>
        <v>#N/A</v>
      </c>
      <c r="Z139" s="89" t="e">
        <f>IF(V139="","",VLOOKUP(V139,TRD!$F$5:$T$677,5,FALSE))</f>
        <v>#N/A</v>
      </c>
      <c r="AA139" s="89" t="e">
        <f>IF(V139="","",VLOOKUP(V139,TRD_ORI!$E:$S,10,FALSE))</f>
        <v>#N/A</v>
      </c>
      <c r="AB139" s="89" t="e">
        <f>IF(V139="","",VLOOKUP(V139,TRD!F137:T809,15,FALSE))</f>
        <v>#N/A</v>
      </c>
    </row>
    <row r="140" spans="1:28" ht="360">
      <c r="A140">
        <f t="shared" si="8"/>
        <v>134</v>
      </c>
      <c r="B140" s="139" t="str">
        <f>IF(INVENTARIO!H142="","",INVENTARIO!H142)</f>
        <v xml:space="preserve"> Tablero de indicadores departamental y municipal</v>
      </c>
      <c r="C140" s="80" t="str">
        <f>IF(INVENTARIO!K142="","",INVENTARIO!K142)</f>
        <v xml:space="preserve">Este archivo contiene los indicadores sectoriales de la construcción de diferentes municipios y departamentos del país. Los indicadores que se tienen son: las licencias, los lanzamientos, las iniciaciones, las ventas, la oferta, el déficit habitacional y el empleo de acuerdo con la información disponible para cada municipio o departamento. Este se construye a partir de la información disponible de distintas fuentes de datos como el DANE, Galería Inmobiliaria y el censo de Camacol, llamado Coordenada Urbana. Estos datos muestran el estado del sector constructor en cada municipio o departamento, es decir, relatan el crecimiento (positivo o negativo) de distintos indicadores claves de las edificaciones de acuerdo con la última información disponible. </v>
      </c>
      <c r="D140" s="80" t="str">
        <f>IF(INVENTARIO!J142="","",INVENTARIO!J142)</f>
        <v>Digital</v>
      </c>
      <c r="E140" s="80" t="str">
        <f>IF(INVENTARIO!L142="","",INVENTARIO!L142)</f>
        <v>Excel, Word, PDF, PowerPoint</v>
      </c>
      <c r="F140" s="80" t="str">
        <f>IF(INVENTARIO!AA142="","",INVENTARIO!AA142)</f>
        <v>No aplica</v>
      </c>
      <c r="G140" s="80" t="str">
        <f>IF(INVENTARIO!M142="","",INVENTARIO!M142)</f>
        <v>Español</v>
      </c>
      <c r="H140" s="236">
        <f>INVENTARIO!AC142</f>
        <v>42370</v>
      </c>
      <c r="I140" s="235" t="str">
        <f>IF(INVENTARIO!AC142="","",CONCATENATE(TEXT(H140,"dd-mm-yyyy")," - ",INVENTARIO!AD142))</f>
        <v>01-01-2016 - A la fecha</v>
      </c>
      <c r="J140" s="80" t="str">
        <f>IF(INVENTARIO!AB142="","",INVENTARIO!AB142)</f>
        <v>Mensual</v>
      </c>
      <c r="K140" s="80" t="str">
        <f>IF(INVENTARIO!P142="","",INVENTARIO!P142)</f>
        <v>Dirección del Sistema Habitacional</v>
      </c>
      <c r="L140" s="80" t="str">
        <f>IF(INVENTARIO!R142="","",INVENTARIO!R142)</f>
        <v>Dirección del Sistema Habitacional</v>
      </c>
      <c r="M140" s="80" t="str">
        <f>IF(INVENTARIO!N142="","",INVENTARIO!N142)</f>
        <v>Municipal</v>
      </c>
      <c r="N140" s="84" t="str">
        <f>IF(INVENTARIO!AH142="","",INVENTARIO!AH142)</f>
        <v xml:space="preserve">Pública </v>
      </c>
      <c r="O140" s="85" t="str">
        <f>IF(INVENTARIO!AI142="","",INVENTARIO!AI142)</f>
        <v>No aplica</v>
      </c>
      <c r="P140" s="80" t="str">
        <f>IF(INVENTARIO!AJ142="","",INVENTARIO!AJ142)</f>
        <v>No aplica</v>
      </c>
      <c r="Q140" s="80" t="str">
        <f>IF(INVENTARIO!AK142="","",INVENTARIO!AK142)</f>
        <v>No aplica</v>
      </c>
      <c r="R140" s="80" t="str">
        <f>IF(INVENTARIO!AL142="","",INVENTARIO!AL142)</f>
        <v>No aplica</v>
      </c>
      <c r="S140" s="80" t="str">
        <f>IF(INVENTARIO!AM142="","",INVENTARIO!AM142)</f>
        <v>No aplica</v>
      </c>
      <c r="T140" s="84" t="str">
        <f>IF(INVENTARIO!AN142="","",INVENTARIO!AN142)</f>
        <v>No aplica</v>
      </c>
      <c r="U140" s="89" t="e">
        <f>IF(INVENTARIO!I142="","",IF(INVENTARIO!I142="#N/A","NO","SI"))</f>
        <v>#N/A</v>
      </c>
      <c r="V140" s="89" t="e">
        <f>INVENTARIO!I142</f>
        <v>#N/A</v>
      </c>
      <c r="W140" s="89" t="e">
        <f t="shared" si="6"/>
        <v>#N/A</v>
      </c>
      <c r="X140" s="89" t="e">
        <f t="shared" si="7"/>
        <v>#N/A</v>
      </c>
      <c r="Y140" s="89" t="e">
        <f>IF(V140="","",VLOOKUP(V140,TRD!$F$5:$G$677,2,FALSE))</f>
        <v>#N/A</v>
      </c>
      <c r="Z140" s="89" t="e">
        <f>IF(V140="","",VLOOKUP(V140,TRD!$F$5:$T$677,5,FALSE))</f>
        <v>#N/A</v>
      </c>
      <c r="AA140" s="89" t="e">
        <f>IF(V140="","",VLOOKUP(V140,TRD_ORI!$E:$S,10,FALSE))</f>
        <v>#N/A</v>
      </c>
      <c r="AB140" s="89" t="e">
        <f>IF(V140="","",VLOOKUP(V140,TRD!F138:T810,15,FALSE))</f>
        <v>#N/A</v>
      </c>
    </row>
    <row r="141" spans="1:28" ht="57.6">
      <c r="A141">
        <f t="shared" si="8"/>
        <v>135</v>
      </c>
      <c r="B141" s="139" t="str">
        <f>IF(INVENTARIO!H143="","",INVENTARIO!H143)</f>
        <v>Información del Aplicativo ICT-INURBE</v>
      </c>
      <c r="C141" s="80" t="str">
        <f>IF(INVENTARIO!K143="","",INVENTARIO!K143)</f>
        <v>Este aplicativo permite hacer consultas sobre el estado de los activos heredados de los extintos ICT-INURBE</v>
      </c>
      <c r="D141" s="80" t="str">
        <f>IF(INVENTARIO!J143="","",INVENTARIO!J143)</f>
        <v>Digital</v>
      </c>
      <c r="E141" s="80" t="str">
        <f>IF(INVENTARIO!L143="","",INVENTARIO!L143)</f>
        <v xml:space="preserve">Sistema de Información del Ministerio   </v>
      </c>
      <c r="F141" s="80" t="str">
        <f>IF(INVENTARIO!AA143="","",INVENTARIO!AA143)</f>
        <v>No aplica</v>
      </c>
      <c r="G141" s="80" t="str">
        <f>IF(INVENTARIO!M143="","",INVENTARIO!M143)</f>
        <v>Español</v>
      </c>
      <c r="H141" s="236">
        <f>INVENTARIO!AC143</f>
        <v>42370</v>
      </c>
      <c r="I141" s="235" t="str">
        <f>IF(INVENTARIO!AC143="","",CONCATENATE(TEXT(H141,"dd-mm-yyyy")," - ",INVENTARIO!AD143))</f>
        <v>01-01-2016 - A la fecha</v>
      </c>
      <c r="J141" s="80" t="str">
        <f>IF(INVENTARIO!AB143="","",INVENTARIO!AB143)</f>
        <v>Por demanda</v>
      </c>
      <c r="K141" s="80" t="str">
        <f>IF(INVENTARIO!P143="","",INVENTARIO!P143)</f>
        <v>Dirección del Sistema Habitacional</v>
      </c>
      <c r="L141" s="80" t="str">
        <f>IF(INVENTARIO!R143="","",INVENTARIO!R143)</f>
        <v>Dirección del Sistema Habitacional</v>
      </c>
      <c r="M141" s="80" t="str">
        <f>IF(INVENTARIO!N143="","",INVENTARIO!N143)</f>
        <v>Municipal</v>
      </c>
      <c r="N141" s="84" t="str">
        <f>IF(INVENTARIO!AH143="","",INVENTARIO!AH143)</f>
        <v xml:space="preserve">Pública </v>
      </c>
      <c r="O141" s="85" t="str">
        <f>IF(INVENTARIO!AI143="","",INVENTARIO!AI143)</f>
        <v>No aplica</v>
      </c>
      <c r="P141" s="80" t="str">
        <f>IF(INVENTARIO!AJ143="","",INVENTARIO!AJ143)</f>
        <v>No aplica</v>
      </c>
      <c r="Q141" s="80" t="str">
        <f>IF(INVENTARIO!AK143="","",INVENTARIO!AK143)</f>
        <v>No aplica</v>
      </c>
      <c r="R141" s="80" t="str">
        <f>IF(INVENTARIO!AL143="","",INVENTARIO!AL143)</f>
        <v>No aplica</v>
      </c>
      <c r="S141" s="80" t="str">
        <f>IF(INVENTARIO!AM143="","",INVENTARIO!AM143)</f>
        <v>No aplica</v>
      </c>
      <c r="T141" s="84" t="str">
        <f>IF(INVENTARIO!AN143="","",INVENTARIO!AN143)</f>
        <v>No aplica</v>
      </c>
      <c r="U141" s="89" t="e">
        <f>IF(INVENTARIO!I143="","",IF(INVENTARIO!I143="#N/A","NO","SI"))</f>
        <v>#N/A</v>
      </c>
      <c r="V141" s="89" t="e">
        <f>INVENTARIO!I143</f>
        <v>#N/A</v>
      </c>
      <c r="W141" s="89" t="e">
        <f t="shared" si="6"/>
        <v>#N/A</v>
      </c>
      <c r="X141" s="89" t="e">
        <f t="shared" si="7"/>
        <v>#N/A</v>
      </c>
      <c r="Y141" s="89" t="e">
        <f>IF(V141="","",VLOOKUP(V141,TRD!$F$5:$G$677,2,FALSE))</f>
        <v>#N/A</v>
      </c>
      <c r="Z141" s="89" t="e">
        <f>IF(V141="","",VLOOKUP(V141,TRD!$F$5:$T$677,5,FALSE))</f>
        <v>#N/A</v>
      </c>
      <c r="AA141" s="89" t="e">
        <f>IF(V141="","",VLOOKUP(V141,TRD_ORI!$E:$S,10,FALSE))</f>
        <v>#N/A</v>
      </c>
      <c r="AB141" s="89" t="e">
        <f>IF(V141="","",VLOOKUP(V141,TRD!F139:T811,15,FALSE))</f>
        <v>#N/A</v>
      </c>
    </row>
    <row r="142" spans="1:28" ht="172.8">
      <c r="A142">
        <f t="shared" si="8"/>
        <v>136</v>
      </c>
      <c r="B142" s="139" t="str">
        <f>IF(INVENTARIO!H144="","",INVENTARIO!H144)</f>
        <v>Información Correspondencia</v>
      </c>
      <c r="C142" s="80" t="str">
        <f>IF(INVENTARIO!K144="","",INVENTARIO!K144)</f>
        <v>Corresponde al cuadro de correspondencia donde se relaciona toda la correspondencia recibida y saliente de la dependencia, al igual que cualquier observación que se pueda tener de los documentos. Carpeta digital que contiene las peticiones que llegan a la DSH y su respectiva respuesta o trámite correspondiente.</v>
      </c>
      <c r="D142" s="80" t="str">
        <f>IF(INVENTARIO!J144="","",INVENTARIO!J144)</f>
        <v>Digital</v>
      </c>
      <c r="E142" s="80" t="str">
        <f>IF(INVENTARIO!L144="","",INVENTARIO!L144)</f>
        <v>Excel, Word, PDF, PowerPoint</v>
      </c>
      <c r="F142" s="80" t="str">
        <f>IF(INVENTARIO!AA144="","",INVENTARIO!AA144)</f>
        <v>No aplica</v>
      </c>
      <c r="G142" s="80" t="str">
        <f>IF(INVENTARIO!M144="","",INVENTARIO!M144)</f>
        <v>Español</v>
      </c>
      <c r="H142" s="236">
        <f>INVENTARIO!AC144</f>
        <v>42370</v>
      </c>
      <c r="I142" s="235" t="str">
        <f>IF(INVENTARIO!AC144="","",CONCATENATE(TEXT(H142,"dd-mm-yyyy")," - ",INVENTARIO!AD144))</f>
        <v>01-01-2016 - A la fecha</v>
      </c>
      <c r="J142" s="80" t="str">
        <f>IF(INVENTARIO!AB144="","",INVENTARIO!AB144)</f>
        <v>Diaria</v>
      </c>
      <c r="K142" s="80" t="str">
        <f>IF(INVENTARIO!P144="","",INVENTARIO!P144)</f>
        <v>Dirección del Sistema Habitacional</v>
      </c>
      <c r="L142" s="80" t="str">
        <f>IF(INVENTARIO!R144="","",INVENTARIO!R144)</f>
        <v>Dirección del Sistema Habitacional</v>
      </c>
      <c r="M142" s="80" t="str">
        <f>IF(INVENTARIO!N144="","",INVENTARIO!N144)</f>
        <v>No aplica</v>
      </c>
      <c r="N142" s="84" t="str">
        <f>IF(INVENTARIO!AH144="","",INVENTARIO!AH144)</f>
        <v xml:space="preserve">Pública </v>
      </c>
      <c r="O142" s="85" t="str">
        <f>IF(INVENTARIO!AI144="","",INVENTARIO!AI144)</f>
        <v>No aplica</v>
      </c>
      <c r="P142" s="80" t="str">
        <f>IF(INVENTARIO!AJ144="","",INVENTARIO!AJ144)</f>
        <v>No aplica</v>
      </c>
      <c r="Q142" s="80" t="str">
        <f>IF(INVENTARIO!AK144="","",INVENTARIO!AK144)</f>
        <v>No aplica</v>
      </c>
      <c r="R142" s="80" t="str">
        <f>IF(INVENTARIO!AL144="","",INVENTARIO!AL144)</f>
        <v>No aplica</v>
      </c>
      <c r="S142" s="80" t="str">
        <f>IF(INVENTARIO!AM144="","",INVENTARIO!AM144)</f>
        <v>No aplica</v>
      </c>
      <c r="T142" s="84" t="str">
        <f>IF(INVENTARIO!AN144="","",INVENTARIO!AN144)</f>
        <v>No aplica</v>
      </c>
      <c r="U142" s="89" t="e">
        <f>IF(INVENTARIO!I144="","",IF(INVENTARIO!I144="#N/A","NO","SI"))</f>
        <v>#N/A</v>
      </c>
      <c r="V142" s="89" t="e">
        <f>INVENTARIO!I144</f>
        <v>#N/A</v>
      </c>
      <c r="W142" s="89" t="e">
        <f t="shared" si="6"/>
        <v>#N/A</v>
      </c>
      <c r="X142" s="89" t="e">
        <f t="shared" si="7"/>
        <v>#N/A</v>
      </c>
      <c r="Y142" s="89" t="e">
        <f>IF(V142="","",VLOOKUP(V142,TRD!$F$5:$G$677,2,FALSE))</f>
        <v>#N/A</v>
      </c>
      <c r="Z142" s="89" t="e">
        <f>IF(V142="","",VLOOKUP(V142,TRD!$F$5:$T$677,5,FALSE))</f>
        <v>#N/A</v>
      </c>
      <c r="AA142" s="89" t="e">
        <f>IF(V142="","",VLOOKUP(V142,TRD_ORI!$E:$S,10,FALSE))</f>
        <v>#N/A</v>
      </c>
      <c r="AB142" s="89" t="e">
        <f>IF(V142="","",VLOOKUP(V142,TRD!F140:T812,15,FALSE))</f>
        <v>#N/A</v>
      </c>
    </row>
    <row r="143" spans="1:28" ht="43.2">
      <c r="A143">
        <f t="shared" si="8"/>
        <v>137</v>
      </c>
      <c r="B143" s="139" t="str">
        <f>IF(INVENTARIO!H145="","",INVENTARIO!H145)</f>
        <v>Gesdoc</v>
      </c>
      <c r="C143" s="80" t="str">
        <f>IF(INVENTARIO!K145="","",INVENTARIO!K145)</f>
        <v>Sistema de gestión documental del Ministerio, Gesdoc información de la DSH</v>
      </c>
      <c r="D143" s="80" t="str">
        <f>IF(INVENTARIO!J145="","",INVENTARIO!J145)</f>
        <v>Digital</v>
      </c>
      <c r="E143" s="80" t="str">
        <f>IF(INVENTARIO!L145="","",INVENTARIO!L145)</f>
        <v>Excel, Word, PDF, PowerPoint</v>
      </c>
      <c r="F143" s="80" t="str">
        <f>IF(INVENTARIO!AA145="","",INVENTARIO!AA145)</f>
        <v>No aplica</v>
      </c>
      <c r="G143" s="80" t="str">
        <f>IF(INVENTARIO!M145="","",INVENTARIO!M145)</f>
        <v>Español</v>
      </c>
      <c r="H143" s="236">
        <f>INVENTARIO!AC145</f>
        <v>42371</v>
      </c>
      <c r="I143" s="235" t="str">
        <f>IF(INVENTARIO!AC145="","",CONCATENATE(TEXT(H143,"dd-mm-yyyy")," - ",INVENTARIO!AD145))</f>
        <v>02-01-2016 - A la fecha</v>
      </c>
      <c r="J143" s="80" t="str">
        <f>IF(INVENTARIO!AB145="","",INVENTARIO!AB145)</f>
        <v>Diaria</v>
      </c>
      <c r="K143" s="80" t="str">
        <f>IF(INVENTARIO!P145="","",INVENTARIO!P145)</f>
        <v>Dirección del Sistema Habitacional</v>
      </c>
      <c r="L143" s="80" t="str">
        <f>IF(INVENTARIO!R145="","",INVENTARIO!R145)</f>
        <v>Dirección del Sistema Habitacional</v>
      </c>
      <c r="M143" s="80" t="str">
        <f>IF(INVENTARIO!N145="","",INVENTARIO!N145)</f>
        <v>No aplica</v>
      </c>
      <c r="N143" s="84" t="str">
        <f>IF(INVENTARIO!AH145="","",INVENTARIO!AH145)</f>
        <v xml:space="preserve">Pública </v>
      </c>
      <c r="O143" s="85" t="str">
        <f>IF(INVENTARIO!AI145="","",INVENTARIO!AI145)</f>
        <v>No aplica</v>
      </c>
      <c r="P143" s="80" t="str">
        <f>IF(INVENTARIO!AJ145="","",INVENTARIO!AJ145)</f>
        <v>No aplica</v>
      </c>
      <c r="Q143" s="80" t="str">
        <f>IF(INVENTARIO!AK145="","",INVENTARIO!AK145)</f>
        <v>No aplica</v>
      </c>
      <c r="R143" s="80" t="str">
        <f>IF(INVENTARIO!AL145="","",INVENTARIO!AL145)</f>
        <v>No aplica</v>
      </c>
      <c r="S143" s="80" t="str">
        <f>IF(INVENTARIO!AM145="","",INVENTARIO!AM145)</f>
        <v>No aplica</v>
      </c>
      <c r="T143" s="84" t="str">
        <f>IF(INVENTARIO!AN145="","",INVENTARIO!AN145)</f>
        <v>No aplica</v>
      </c>
      <c r="U143" s="89" t="e">
        <f>IF(INVENTARIO!I145="","",IF(INVENTARIO!I145="#N/A","NO","SI"))</f>
        <v>#N/A</v>
      </c>
      <c r="V143" s="89" t="e">
        <f>INVENTARIO!I145</f>
        <v>#N/A</v>
      </c>
      <c r="W143" s="89" t="e">
        <f t="shared" si="6"/>
        <v>#N/A</v>
      </c>
      <c r="X143" s="89" t="e">
        <f t="shared" si="7"/>
        <v>#N/A</v>
      </c>
      <c r="Y143" s="89" t="e">
        <f>IF(V143="","",VLOOKUP(V143,TRD!$F$5:$G$677,2,FALSE))</f>
        <v>#N/A</v>
      </c>
      <c r="Z143" s="89" t="e">
        <f>IF(V143="","",VLOOKUP(V143,TRD!$F$5:$T$677,5,FALSE))</f>
        <v>#N/A</v>
      </c>
      <c r="AA143" s="89" t="e">
        <f>IF(V143="","",VLOOKUP(V143,TRD_ORI!$E:$S,10,FALSE))</f>
        <v>#N/A</v>
      </c>
      <c r="AB143" s="89" t="e">
        <f>IF(V143="","",VLOOKUP(V143,TRD!F141:T813,15,FALSE))</f>
        <v>#N/A</v>
      </c>
    </row>
    <row r="144" spans="1:28" ht="273.60000000000002">
      <c r="A144">
        <f t="shared" si="8"/>
        <v>138</v>
      </c>
      <c r="B144" s="139" t="str">
        <f>IF(INVENTARIO!H146="","",INVENTARIO!H146)</f>
        <v>CONVOCATORIAS PARA BOLSAS DE DESPLAZADOS</v>
      </c>
      <c r="C144" s="80" t="str">
        <f>IF(INVENTARIO!K146="","",INVENTARIO!K146)</f>
        <v>Oficios de visitas técnicas, correos electrónicos de solicitudes de postulaciones al subsidio familiar de vivienda a cavis - ut, informes órganos de control y despachos judiciales, resoluciones de asignación de subsidio familiar de vivienda</v>
      </c>
      <c r="D144" s="80" t="str">
        <f>IF(INVENTARIO!J146="","",INVENTARIO!J146)</f>
        <v>Digital</v>
      </c>
      <c r="E144" s="80" t="str">
        <f>IF(INVENTARIO!L146="","",INVENTARIO!L146)</f>
        <v>Excel, Word, PDF, PowerPoint</v>
      </c>
      <c r="F144" s="80" t="str">
        <f>IF(INVENTARIO!AA146="","",INVENTARIO!AA146)</f>
        <v>No aplica</v>
      </c>
      <c r="G144" s="80" t="str">
        <f>IF(INVENTARIO!M146="","",INVENTARIO!M146)</f>
        <v>Español</v>
      </c>
      <c r="H144" s="236">
        <f>INVENTARIO!AC146</f>
        <v>41927</v>
      </c>
      <c r="I144" s="235" t="str">
        <f>IF(INVENTARIO!AC146="","",CONCATENATE(TEXT(H144,"dd-mm-yyyy")," - ",INVENTARIO!AD146))</f>
        <v>15-10-2014 - A la fecha</v>
      </c>
      <c r="J144" s="80" t="str">
        <f>IF(INVENTARIO!AB146="","",INVENTARIO!AB146)</f>
        <v>Por demanda</v>
      </c>
      <c r="K144" s="80" t="str">
        <f>IF(INVENTARIO!P146="","",INVENTARIO!P146)</f>
        <v>Subdirección de Subsidio Familiar de Vivienda</v>
      </c>
      <c r="L144" s="80" t="str">
        <f>IF(INVENTARIO!R146="","",INVENTARIO!R146)</f>
        <v>Subdirección de Subsidio Familiar de Vivienda</v>
      </c>
      <c r="M144" s="80" t="str">
        <f>IF(INVENTARIO!N146="","",INVENTARIO!N146)</f>
        <v>No aplica</v>
      </c>
      <c r="N144" s="84" t="str">
        <f>IF(INVENTARIO!AH146="","",INVENTARIO!AH146)</f>
        <v>Clasificada</v>
      </c>
      <c r="O144" s="85" t="str">
        <f>IF(INVENTARIO!AI146="","",INVENTARIO!AI146)</f>
        <v>Salvaguardar la información personal de los beneficiarios de restitución de tierras,</v>
      </c>
      <c r="P144" s="80" t="str">
        <f>IF(INVENTARIO!AJ146="","",INVENTARIO!AJ146)</f>
        <v>Ley 1448 de 2011 y Ley 1755.</v>
      </c>
      <c r="Q144" s="80" t="str">
        <f>IF(INVENTARIO!AK146="","",INVENTARIO!AK146)</f>
        <v>De conformidad con el artículo 15 de la Constitución Política, y con el fin de
proteger el derecho a la intimidad de las víctimas y su seguridad, toda la información
suministrada por la víctima y aquella relacionada con la solicitud de registro es de carácter
reservado.</v>
      </c>
      <c r="R144" s="80" t="str">
        <f>IF(INVENTARIO!AL146="","",INVENTARIO!AL146)</f>
        <v>TOTAL</v>
      </c>
      <c r="S144" s="80" t="str">
        <f>IF(INVENTARIO!AM146="","",INVENTARIO!AM146)</f>
        <v>Permanente</v>
      </c>
      <c r="T144" s="84" t="str">
        <f>IF(INVENTARIO!AN146="","",INVENTARIO!AN146)</f>
        <v>INDEFINIDA</v>
      </c>
      <c r="U144" s="89" t="str">
        <f>IF(INVENTARIO!I146="","",IF(INVENTARIO!I146="#N/A","NO","SI"))</f>
        <v>SI</v>
      </c>
      <c r="V144" s="89" t="str">
        <f>INVENTARIO!I146</f>
        <v>71220-15.5</v>
      </c>
      <c r="W144" s="89" t="str">
        <f t="shared" si="6"/>
        <v>7122</v>
      </c>
      <c r="X144" s="89" t="str">
        <f t="shared" si="7"/>
        <v>15.5</v>
      </c>
      <c r="Y144" s="89" t="str">
        <f>IF(V144="","",VLOOKUP(V144,TRD!$F$5:$G$677,2,FALSE))</f>
        <v>AG -3--AC -17</v>
      </c>
      <c r="Z144" s="89" t="str">
        <f>IF(V144="","",VLOOKUP(V144,TRD!$F$5:$T$677,5,FALSE))</f>
        <v xml:space="preserve">CT- - MT- </v>
      </c>
      <c r="AA144" s="89" t="e">
        <f>IF(V144="","",VLOOKUP(V144,TRD_ORI!$E:$S,10,FALSE))</f>
        <v>#N/A</v>
      </c>
      <c r="AB144" s="89" t="str">
        <f>IF(V144="","",VLOOKUP(V144,TRD!F142:T814,15,FALSE))</f>
        <v>PDF</v>
      </c>
    </row>
    <row r="145" spans="1:28" ht="158.4">
      <c r="A145">
        <f t="shared" si="8"/>
        <v>139</v>
      </c>
      <c r="B145" s="139" t="str">
        <f>IF(INVENTARIO!H147="","",INVENTARIO!H147)</f>
        <v>Resoluciones Fonvivienda</v>
      </c>
      <c r="C145" s="80" t="str">
        <f>IF(INVENTARIO!K147="","",INVENTARIO!K147)</f>
        <v>Resoluciones Fonvivienda</v>
      </c>
      <c r="D145" s="80" t="str">
        <f>IF(INVENTARIO!J147="","",INVENTARIO!J147)</f>
        <v>Digital</v>
      </c>
      <c r="E145" s="80" t="str">
        <f>IF(INVENTARIO!L147="","",INVENTARIO!L147)</f>
        <v>Excel, Word, PDF, PowerPoint</v>
      </c>
      <c r="F145" s="80" t="str">
        <f>IF(INVENTARIO!AA147="","",INVENTARIO!AA147)</f>
        <v>https://minvivienda.gov.co/normativa?f%5B0%5D=tematica%3A1772&amp;f%5B1%5D=tipo_normativa%3AResoluci%C3%B3n#views-exposed-form-normativa-block-1</v>
      </c>
      <c r="G145" s="80" t="str">
        <f>IF(INVENTARIO!M147="","",INVENTARIO!M147)</f>
        <v>Español</v>
      </c>
      <c r="H145" s="236">
        <f>INVENTARIO!AC147</f>
        <v>37830</v>
      </c>
      <c r="I145" s="235" t="str">
        <f>IF(INVENTARIO!AC147="","",CONCATENATE(TEXT(H145,"dd-mm-yyyy")," - ",INVENTARIO!AD147))</f>
        <v>28-07-2003 - A la fecha</v>
      </c>
      <c r="J145" s="80" t="str">
        <f>IF(INVENTARIO!AB147="","",INVENTARIO!AB147)</f>
        <v>Diaria</v>
      </c>
      <c r="K145" s="80" t="str">
        <f>IF(INVENTARIO!P147="","",INVENTARIO!P147)</f>
        <v>Subdirección de Subsidio Familiar de Vivienda</v>
      </c>
      <c r="L145" s="80" t="str">
        <f>IF(INVENTARIO!R147="","",INVENTARIO!R147)</f>
        <v>Grupo de Apoyo Tecnológico - GAT</v>
      </c>
      <c r="M145" s="80" t="str">
        <f>IF(INVENTARIO!N147="","",INVENTARIO!N147)</f>
        <v>Municipal</v>
      </c>
      <c r="N145" s="84" t="str">
        <f>IF(INVENTARIO!AH147="","",INVENTARIO!AH147)</f>
        <v xml:space="preserve">Pública </v>
      </c>
      <c r="O145" s="85" t="str">
        <f>IF(INVENTARIO!AI147="","",INVENTARIO!AI147)</f>
        <v>No aplica</v>
      </c>
      <c r="P145" s="80" t="str">
        <f>IF(INVENTARIO!AJ147="","",INVENTARIO!AJ147)</f>
        <v>No aplica</v>
      </c>
      <c r="Q145" s="80" t="str">
        <f>IF(INVENTARIO!AK147="","",INVENTARIO!AK147)</f>
        <v>No aplica</v>
      </c>
      <c r="R145" s="80" t="str">
        <f>IF(INVENTARIO!AL147="","",INVENTARIO!AL147)</f>
        <v>No aplica</v>
      </c>
      <c r="S145" s="80" t="str">
        <f>IF(INVENTARIO!AM147="","",INVENTARIO!AM147)</f>
        <v>No aplica</v>
      </c>
      <c r="T145" s="84" t="str">
        <f>IF(INVENTARIO!AN147="","",INVENTARIO!AN147)</f>
        <v>No aplica</v>
      </c>
      <c r="U145" s="89" t="e">
        <f>IF(INVENTARIO!I147="","",IF(INVENTARIO!I147="#N/A","NO","SI"))</f>
        <v>#N/A</v>
      </c>
      <c r="V145" s="89" t="e">
        <f>INVENTARIO!I147</f>
        <v>#N/A</v>
      </c>
      <c r="W145" s="89" t="e">
        <f t="shared" si="6"/>
        <v>#N/A</v>
      </c>
      <c r="X145" s="89" t="e">
        <f t="shared" si="7"/>
        <v>#N/A</v>
      </c>
      <c r="Y145" s="89" t="e">
        <f>IF(V145="","",VLOOKUP(V145,TRD!$F$5:$G$677,2,FALSE))</f>
        <v>#N/A</v>
      </c>
      <c r="Z145" s="89" t="e">
        <f>IF(V145="","",VLOOKUP(V145,TRD!$F$5:$T$677,5,FALSE))</f>
        <v>#N/A</v>
      </c>
      <c r="AA145" s="89" t="e">
        <f>IF(V145="","",VLOOKUP(V145,TRD_ORI!$E:$S,10,FALSE))</f>
        <v>#N/A</v>
      </c>
      <c r="AB145" s="89" t="e">
        <f>IF(V145="","",VLOOKUP(V145,TRD!F143:T815,15,FALSE))</f>
        <v>#N/A</v>
      </c>
    </row>
    <row r="146" spans="1:28" ht="43.2">
      <c r="A146">
        <f t="shared" si="8"/>
        <v>140</v>
      </c>
      <c r="B146" s="139" t="str">
        <f>IF(INVENTARIO!H148="","",INVENTARIO!H148)</f>
        <v>PROGRAMAS DE VIVIENDA</v>
      </c>
      <c r="C146" s="80" t="str">
        <f>IF(INVENTARIO!K148="","",INVENTARIO!K148)</f>
        <v>Novedades de la bolsa Mi Casa Ya</v>
      </c>
      <c r="D146" s="80" t="str">
        <f>IF(INVENTARIO!J148="","",INVENTARIO!J148)</f>
        <v>Digital</v>
      </c>
      <c r="E146" s="80" t="str">
        <f>IF(INVENTARIO!L148="","",INVENTARIO!L148)</f>
        <v>Excel</v>
      </c>
      <c r="F146" s="80" t="str">
        <f>IF(INVENTARIO!AA148="","",INVENTARIO!AA148)</f>
        <v>No aplica</v>
      </c>
      <c r="G146" s="80" t="str">
        <f>IF(INVENTARIO!M148="","",INVENTARIO!M148)</f>
        <v>Español</v>
      </c>
      <c r="H146" s="236">
        <f>INVENTARIO!AC148</f>
        <v>42368</v>
      </c>
      <c r="I146" s="235" t="str">
        <f>IF(INVENTARIO!AC148="","",CONCATENATE(TEXT(H146,"dd-mm-yyyy")," - ",INVENTARIO!AD148))</f>
        <v>30-12-2015 - A la fecha</v>
      </c>
      <c r="J146" s="80" t="str">
        <f>IF(INVENTARIO!AB148="","",INVENTARIO!AB148)</f>
        <v>Por demanda</v>
      </c>
      <c r="K146" s="80" t="str">
        <f>IF(INVENTARIO!P148="","",INVENTARIO!P148)</f>
        <v>Subdirección de Subsidio Familiar de Vivienda</v>
      </c>
      <c r="L146" s="80" t="str">
        <f>IF(INVENTARIO!R148="","",INVENTARIO!R148)</f>
        <v>Subdirección de Subsidio Familiar de Vivienda</v>
      </c>
      <c r="M146" s="80" t="str">
        <f>IF(INVENTARIO!N148="","",INVENTARIO!N148)</f>
        <v>No aplica</v>
      </c>
      <c r="N146" s="84" t="str">
        <f>IF(INVENTARIO!AH148="","",INVENTARIO!AH148)</f>
        <v xml:space="preserve">Pública </v>
      </c>
      <c r="O146" s="85" t="str">
        <f>IF(INVENTARIO!AI148="","",INVENTARIO!AI148)</f>
        <v>No aplica</v>
      </c>
      <c r="P146" s="80" t="str">
        <f>IF(INVENTARIO!AJ148="","",INVENTARIO!AJ148)</f>
        <v>No aplica</v>
      </c>
      <c r="Q146" s="80" t="str">
        <f>IF(INVENTARIO!AK148="","",INVENTARIO!AK148)</f>
        <v>No aplica</v>
      </c>
      <c r="R146" s="80" t="str">
        <f>IF(INVENTARIO!AL148="","",INVENTARIO!AL148)</f>
        <v>No aplica</v>
      </c>
      <c r="S146" s="80" t="str">
        <f>IF(INVENTARIO!AM148="","",INVENTARIO!AM148)</f>
        <v>No aplica</v>
      </c>
      <c r="T146" s="84" t="str">
        <f>IF(INVENTARIO!AN148="","",INVENTARIO!AN148)</f>
        <v>No aplica</v>
      </c>
      <c r="U146" s="89" t="str">
        <f>IF(INVENTARIO!I148="","",IF(INVENTARIO!I148="#N/A","NO","SI"))</f>
        <v>SI</v>
      </c>
      <c r="V146" s="89" t="str">
        <f>INVENTARIO!I148</f>
        <v>71220-40.20</v>
      </c>
      <c r="W146" s="89" t="str">
        <f t="shared" si="6"/>
        <v>7122</v>
      </c>
      <c r="X146" s="89" t="str">
        <f t="shared" si="7"/>
        <v>0.20</v>
      </c>
      <c r="Y146" s="89" t="str">
        <f>IF(V146="","",VLOOKUP(V146,TRD!$F$5:$G$677,2,FALSE))</f>
        <v>AG -3--AC -17</v>
      </c>
      <c r="Z146" s="89" t="str">
        <f>IF(V146="","",VLOOKUP(V146,TRD!$F$5:$T$677,5,FALSE))</f>
        <v xml:space="preserve">CT- - MT- </v>
      </c>
      <c r="AA146" s="89" t="e">
        <f>IF(V146="","",VLOOKUP(V146,TRD_ORI!$E:$S,10,FALSE))</f>
        <v>#N/A</v>
      </c>
      <c r="AB146" s="89" t="str">
        <f>IF(V146="","",VLOOKUP(V146,TRD!F144:T816,15,FALSE))</f>
        <v>PDF</v>
      </c>
    </row>
    <row r="147" spans="1:28" ht="57.6">
      <c r="A147">
        <f t="shared" si="8"/>
        <v>141</v>
      </c>
      <c r="B147" s="139" t="str">
        <f>IF(INVENTARIO!H149="","",INVENTARIO!H149)</f>
        <v>PROCESOS ADMINISTRATIVO SANCIONATORIO-SUBSIDIO NO LEGALIZADO Y DE RECHAZO</v>
      </c>
      <c r="C147" s="80" t="str">
        <f>IF(INVENTARIO!K149="","",INVENTARIO!K149)</f>
        <v>Archivo de control de las denuncias de beneficiarios del subsidio de la bolsa de Vivienda Gratuita</v>
      </c>
      <c r="D147" s="80" t="str">
        <f>IF(INVENTARIO!J149="","",INVENTARIO!J149)</f>
        <v>Digital</v>
      </c>
      <c r="E147" s="80" t="str">
        <f>IF(INVENTARIO!L149="","",INVENTARIO!L149)</f>
        <v>Excel</v>
      </c>
      <c r="F147" s="80" t="str">
        <f>IF(INVENTARIO!AA149="","",INVENTARIO!AA149)</f>
        <v>No aplica</v>
      </c>
      <c r="G147" s="80" t="str">
        <f>IF(INVENTARIO!M149="","",INVENTARIO!M149)</f>
        <v>Español</v>
      </c>
      <c r="H147" s="236">
        <f>INVENTARIO!AC149</f>
        <v>43025</v>
      </c>
      <c r="I147" s="235" t="str">
        <f>IF(INVENTARIO!AC149="","",CONCATENATE(TEXT(H147,"dd-mm-yyyy")," - ",INVENTARIO!AD149))</f>
        <v>17-10-2017 - A la fecha</v>
      </c>
      <c r="J147" s="80" t="str">
        <f>IF(INVENTARIO!AB149="","",INVENTARIO!AB149)</f>
        <v>Por demanda</v>
      </c>
      <c r="K147" s="80" t="str">
        <f>IF(INVENTARIO!P149="","",INVENTARIO!P149)</f>
        <v>Subdirección de Subsidio Familiar de Vivienda</v>
      </c>
      <c r="L147" s="80" t="str">
        <f>IF(INVENTARIO!R149="","",INVENTARIO!R149)</f>
        <v>Grupo de Apoyo Tecnológico - GAT</v>
      </c>
      <c r="M147" s="80" t="str">
        <f>IF(INVENTARIO!N149="","",INVENTARIO!N149)</f>
        <v>Municipal</v>
      </c>
      <c r="N147" s="84" t="str">
        <f>IF(INVENTARIO!AH149="","",INVENTARIO!AH149)</f>
        <v xml:space="preserve">Pública </v>
      </c>
      <c r="O147" s="85" t="str">
        <f>IF(INVENTARIO!AI149="","",INVENTARIO!AI149)</f>
        <v>No aplica</v>
      </c>
      <c r="P147" s="80" t="str">
        <f>IF(INVENTARIO!AJ149="","",INVENTARIO!AJ149)</f>
        <v>No aplica</v>
      </c>
      <c r="Q147" s="80" t="str">
        <f>IF(INVENTARIO!AK149="","",INVENTARIO!AK149)</f>
        <v>No aplica</v>
      </c>
      <c r="R147" s="80" t="str">
        <f>IF(INVENTARIO!AL149="","",INVENTARIO!AL149)</f>
        <v>No aplica</v>
      </c>
      <c r="S147" s="80" t="str">
        <f>IF(INVENTARIO!AM149="","",INVENTARIO!AM149)</f>
        <v>No aplica</v>
      </c>
      <c r="T147" s="84" t="str">
        <f>IF(INVENTARIO!AN149="","",INVENTARIO!AN149)</f>
        <v>No aplica</v>
      </c>
      <c r="U147" s="89" t="str">
        <f>IF(INVENTARIO!I149="","",IF(INVENTARIO!I149="#N/A","NO","SI"))</f>
        <v>SI</v>
      </c>
      <c r="V147" s="89" t="str">
        <f>INVENTARIO!I149</f>
        <v>71220-38.2</v>
      </c>
      <c r="W147" s="89" t="str">
        <f t="shared" si="6"/>
        <v>7122</v>
      </c>
      <c r="X147" s="89" t="str">
        <f t="shared" si="7"/>
        <v>38.2</v>
      </c>
      <c r="Y147" s="89" t="str">
        <f>IF(V147="","",VLOOKUP(V147,TRD!$F$5:$G$677,2,FALSE))</f>
        <v>AG -3--AC -17</v>
      </c>
      <c r="Z147" s="89" t="str">
        <f>IF(V147="","",VLOOKUP(V147,TRD!$F$5:$T$677,5,FALSE))</f>
        <v>- - MT- S</v>
      </c>
      <c r="AA147" s="89" t="e">
        <f>IF(V147="","",VLOOKUP(V147,TRD_ORI!$E:$S,10,FALSE))</f>
        <v>#N/A</v>
      </c>
      <c r="AB147" s="89" t="str">
        <f>IF(V147="","",VLOOKUP(V147,TRD!F145:T817,15,FALSE))</f>
        <v>PDF</v>
      </c>
    </row>
    <row r="148" spans="1:28" ht="100.8">
      <c r="A148">
        <f t="shared" si="8"/>
        <v>142</v>
      </c>
      <c r="B148" s="139" t="str">
        <f>IF(INVENTARIO!H150="","",INVENTARIO!H150)</f>
        <v>PROGRAMAS DE VIVIENDA</v>
      </c>
      <c r="C148" s="80" t="str">
        <f>IF(INVENTARIO!K150="","",INVENTARIO!K150)</f>
        <v>Pagina web donde se publican las actas de sorteo con su nomenclatura del programa de vivienda gratuita</v>
      </c>
      <c r="D148" s="80" t="str">
        <f>IF(INVENTARIO!J150="","",INVENTARIO!J150)</f>
        <v>Digital</v>
      </c>
      <c r="E148" s="80" t="str">
        <f>IF(INVENTARIO!L150="","",INVENTARIO!L150)</f>
        <v>PDF</v>
      </c>
      <c r="F148" s="80" t="str">
        <f>IF(INVENTARIO!AA150="","",INVENTARIO!AA150)</f>
        <v>https://minvivienda.gov.co/viceministerio-de-vivienda/viviendas-100-subsidiadas/actas-de-sorteos</v>
      </c>
      <c r="G148" s="80" t="str">
        <f>IF(INVENTARIO!M150="","",INVENTARIO!M150)</f>
        <v>Español</v>
      </c>
      <c r="H148" s="236">
        <f>INVENTARIO!AC150</f>
        <v>41518</v>
      </c>
      <c r="I148" s="235" t="str">
        <f>IF(INVENTARIO!AC150="","",CONCATENATE(TEXT(H148,"dd-mm-yyyy")," - ",INVENTARIO!AD150))</f>
        <v>01-09-2013 - A la fecha</v>
      </c>
      <c r="J148" s="80" t="str">
        <f>IF(INVENTARIO!AB150="","",INVENTARIO!AB150)</f>
        <v>Por demanda</v>
      </c>
      <c r="K148" s="80" t="str">
        <f>IF(INVENTARIO!P150="","",INVENTARIO!P150)</f>
        <v>Subdirección de Subsidio Familiar de Vivienda</v>
      </c>
      <c r="L148" s="80" t="str">
        <f>IF(INVENTARIO!R150="","",INVENTARIO!R150)</f>
        <v>Grupo de Apoyo Tecnológico - GAT</v>
      </c>
      <c r="M148" s="80" t="str">
        <f>IF(INVENTARIO!N150="","",INVENTARIO!N150)</f>
        <v>Municipal</v>
      </c>
      <c r="N148" s="84" t="str">
        <f>IF(INVENTARIO!AH150="","",INVENTARIO!AH150)</f>
        <v xml:space="preserve">Pública </v>
      </c>
      <c r="O148" s="85" t="str">
        <f>IF(INVENTARIO!AI150="","",INVENTARIO!AI150)</f>
        <v>No aplica</v>
      </c>
      <c r="P148" s="80" t="str">
        <f>IF(INVENTARIO!AJ150="","",INVENTARIO!AJ150)</f>
        <v>No aplica</v>
      </c>
      <c r="Q148" s="80" t="str">
        <f>IF(INVENTARIO!AK150="","",INVENTARIO!AK150)</f>
        <v>No aplica</v>
      </c>
      <c r="R148" s="80" t="str">
        <f>IF(INVENTARIO!AL150="","",INVENTARIO!AL150)</f>
        <v>No aplica</v>
      </c>
      <c r="S148" s="80" t="str">
        <f>IF(INVENTARIO!AM150="","",INVENTARIO!AM150)</f>
        <v>No aplica</v>
      </c>
      <c r="T148" s="84" t="str">
        <f>IF(INVENTARIO!AN150="","",INVENTARIO!AN150)</f>
        <v>No aplica</v>
      </c>
      <c r="U148" s="89" t="str">
        <f>IF(INVENTARIO!I150="","",IF(INVENTARIO!I150="#N/A","NO","SI"))</f>
        <v>SI</v>
      </c>
      <c r="V148" s="89" t="str">
        <f>INVENTARIO!I150</f>
        <v>71220-40.20</v>
      </c>
      <c r="W148" s="89" t="str">
        <f t="shared" si="6"/>
        <v>7122</v>
      </c>
      <c r="X148" s="89" t="str">
        <f t="shared" si="7"/>
        <v>0.20</v>
      </c>
      <c r="Y148" s="89" t="str">
        <f>IF(V148="","",VLOOKUP(V148,TRD!$F$5:$G$677,2,FALSE))</f>
        <v>AG -3--AC -17</v>
      </c>
      <c r="Z148" s="89" t="str">
        <f>IF(V148="","",VLOOKUP(V148,TRD!$F$5:$T$677,5,FALSE))</f>
        <v xml:space="preserve">CT- - MT- </v>
      </c>
      <c r="AA148" s="89" t="e">
        <f>IF(V148="","",VLOOKUP(V148,TRD_ORI!$E:$S,10,FALSE))</f>
        <v>#N/A</v>
      </c>
      <c r="AB148" s="89" t="str">
        <f>IF(V148="","",VLOOKUP(V148,TRD!F146:T818,15,FALSE))</f>
        <v>PDF</v>
      </c>
    </row>
    <row r="149" spans="1:28" ht="43.2">
      <c r="A149">
        <f t="shared" si="8"/>
        <v>143</v>
      </c>
      <c r="B149" s="139" t="str">
        <f>IF(INVENTARIO!H151="","",INVENTARIO!H151)</f>
        <v>PROGRAMAS DE VIVIENDA</v>
      </c>
      <c r="C149" s="80" t="str">
        <f>IF(INVENTARIO!K151="","",INVENTARIO!K151)</f>
        <v>Se refiere a las conformaciones de nuevo hogar de hogares beneficiarios del subsidio</v>
      </c>
      <c r="D149" s="80" t="str">
        <f>IF(INVENTARIO!J151="","",INVENTARIO!J151)</f>
        <v>Digital</v>
      </c>
      <c r="E149" s="80" t="str">
        <f>IF(INVENTARIO!L151="","",INVENTARIO!L151)</f>
        <v>Excel, Word, PDF, PowerPoint</v>
      </c>
      <c r="F149" s="80" t="str">
        <f>IF(INVENTARIO!AA151="","",INVENTARIO!AA151)</f>
        <v>No aplica</v>
      </c>
      <c r="G149" s="80" t="str">
        <f>IF(INVENTARIO!M151="","",INVENTARIO!M151)</f>
        <v>Español</v>
      </c>
      <c r="H149" s="236">
        <f>INVENTARIO!AC151</f>
        <v>41444</v>
      </c>
      <c r="I149" s="235" t="str">
        <f>IF(INVENTARIO!AC151="","",CONCATENATE(TEXT(H149,"dd-mm-yyyy")," - ",INVENTARIO!AD151))</f>
        <v>19-06-2013 - A la fecha</v>
      </c>
      <c r="J149" s="80" t="str">
        <f>IF(INVENTARIO!AB151="","",INVENTARIO!AB151)</f>
        <v>Diaria</v>
      </c>
      <c r="K149" s="80" t="str">
        <f>IF(INVENTARIO!P151="","",INVENTARIO!P151)</f>
        <v>Subdirección de Subsidio Familiar de Vivienda</v>
      </c>
      <c r="L149" s="80" t="str">
        <f>IF(INVENTARIO!R151="","",INVENTARIO!R151)</f>
        <v>Subdirección de Subsidio Familiar de Vivienda</v>
      </c>
      <c r="M149" s="80" t="str">
        <f>IF(INVENTARIO!N151="","",INVENTARIO!N151)</f>
        <v>No aplica</v>
      </c>
      <c r="N149" s="84" t="str">
        <f>IF(INVENTARIO!AH151="","",INVENTARIO!AH151)</f>
        <v xml:space="preserve">Pública </v>
      </c>
      <c r="O149" s="85" t="str">
        <f>IF(INVENTARIO!AI151="","",INVENTARIO!AI151)</f>
        <v>No aplica</v>
      </c>
      <c r="P149" s="80" t="str">
        <f>IF(INVENTARIO!AJ151="","",INVENTARIO!AJ151)</f>
        <v>No aplica</v>
      </c>
      <c r="Q149" s="80" t="str">
        <f>IF(INVENTARIO!AK151="","",INVENTARIO!AK151)</f>
        <v>No aplica</v>
      </c>
      <c r="R149" s="80" t="str">
        <f>IF(INVENTARIO!AL151="","",INVENTARIO!AL151)</f>
        <v>No aplica</v>
      </c>
      <c r="S149" s="80" t="str">
        <f>IF(INVENTARIO!AM151="","",INVENTARIO!AM151)</f>
        <v>No aplica</v>
      </c>
      <c r="T149" s="84" t="str">
        <f>IF(INVENTARIO!AN151="","",INVENTARIO!AN151)</f>
        <v>No aplica</v>
      </c>
      <c r="U149" s="89" t="str">
        <f>IF(INVENTARIO!I151="","",IF(INVENTARIO!I151="#N/A","NO","SI"))</f>
        <v>SI</v>
      </c>
      <c r="V149" s="89" t="str">
        <f>INVENTARIO!I151</f>
        <v>71220-40.20</v>
      </c>
      <c r="W149" s="89" t="str">
        <f t="shared" si="6"/>
        <v>7122</v>
      </c>
      <c r="X149" s="89" t="str">
        <f t="shared" si="7"/>
        <v>0.20</v>
      </c>
      <c r="Y149" s="89" t="str">
        <f>IF(V149="","",VLOOKUP(V149,TRD!$F$5:$G$677,2,FALSE))</f>
        <v>AG -3--AC -17</v>
      </c>
      <c r="Z149" s="89" t="str">
        <f>IF(V149="","",VLOOKUP(V149,TRD!$F$5:$T$677,5,FALSE))</f>
        <v xml:space="preserve">CT- - MT- </v>
      </c>
      <c r="AA149" s="89" t="e">
        <f>IF(V149="","",VLOOKUP(V149,TRD_ORI!$E:$S,10,FALSE))</f>
        <v>#N/A</v>
      </c>
      <c r="AB149" s="89" t="str">
        <f>IF(V149="","",VLOOKUP(V149,TRD!F147:T819,15,FALSE))</f>
        <v>PDF</v>
      </c>
    </row>
    <row r="150" spans="1:28" ht="43.2">
      <c r="A150">
        <f t="shared" si="8"/>
        <v>144</v>
      </c>
      <c r="B150" s="139" t="str">
        <f>IF(INVENTARIO!H152="","",INVENTARIO!H152)</f>
        <v>PROGRAMAS DE VIVIENDA</v>
      </c>
      <c r="C150" s="80" t="str">
        <f>IF(INVENTARIO!K152="","",INVENTARIO!K152)</f>
        <v>Envíos de novedades de todas las bolsas</v>
      </c>
      <c r="D150" s="80" t="str">
        <f>IF(INVENTARIO!J152="","",INVENTARIO!J152)</f>
        <v>Digital</v>
      </c>
      <c r="E150" s="80" t="str">
        <f>IF(INVENTARIO!L152="","",INVENTARIO!L152)</f>
        <v>Excel, Word, PDF, PowerPoint</v>
      </c>
      <c r="F150" s="80" t="str">
        <f>IF(INVENTARIO!AA152="","",INVENTARIO!AA152)</f>
        <v>No aplica</v>
      </c>
      <c r="G150" s="80" t="str">
        <f>IF(INVENTARIO!M152="","",INVENTARIO!M152)</f>
        <v>Español</v>
      </c>
      <c r="H150" s="236">
        <f>INVENTARIO!AC152</f>
        <v>43018</v>
      </c>
      <c r="I150" s="235" t="str">
        <f>IF(INVENTARIO!AC152="","",CONCATENATE(TEXT(H150,"dd-mm-yyyy")," - ",INVENTARIO!AD152))</f>
        <v>10-10-2017 - A la fecha</v>
      </c>
      <c r="J150" s="80" t="str">
        <f>IF(INVENTARIO!AB152="","",INVENTARIO!AB152)</f>
        <v>Quincenal</v>
      </c>
      <c r="K150" s="80" t="str">
        <f>IF(INVENTARIO!P152="","",INVENTARIO!P152)</f>
        <v>Subdirección de Subsidio Familiar de Vivienda</v>
      </c>
      <c r="L150" s="80" t="str">
        <f>IF(INVENTARIO!R152="","",INVENTARIO!R152)</f>
        <v>Subdirección de Subsidio Familiar de Vivienda</v>
      </c>
      <c r="M150" s="80" t="str">
        <f>IF(INVENTARIO!N152="","",INVENTARIO!N152)</f>
        <v>No aplica</v>
      </c>
      <c r="N150" s="84" t="str">
        <f>IF(INVENTARIO!AH152="","",INVENTARIO!AH152)</f>
        <v xml:space="preserve">Pública </v>
      </c>
      <c r="O150" s="85" t="str">
        <f>IF(INVENTARIO!AI152="","",INVENTARIO!AI152)</f>
        <v>No aplica</v>
      </c>
      <c r="P150" s="80" t="str">
        <f>IF(INVENTARIO!AJ152="","",INVENTARIO!AJ152)</f>
        <v>No aplica</v>
      </c>
      <c r="Q150" s="80" t="str">
        <f>IF(INVENTARIO!AK152="","",INVENTARIO!AK152)</f>
        <v>No aplica</v>
      </c>
      <c r="R150" s="80" t="str">
        <f>IF(INVENTARIO!AL152="","",INVENTARIO!AL152)</f>
        <v>No aplica</v>
      </c>
      <c r="S150" s="80" t="str">
        <f>IF(INVENTARIO!AM152="","",INVENTARIO!AM152)</f>
        <v>No aplica</v>
      </c>
      <c r="T150" s="84" t="str">
        <f>IF(INVENTARIO!AN152="","",INVENTARIO!AN152)</f>
        <v>No aplica</v>
      </c>
      <c r="U150" s="89" t="str">
        <f>IF(INVENTARIO!I152="","",IF(INVENTARIO!I152="#N/A","NO","SI"))</f>
        <v>SI</v>
      </c>
      <c r="V150" s="89" t="str">
        <f>INVENTARIO!I152</f>
        <v>71220-40.20</v>
      </c>
      <c r="W150" s="89" t="str">
        <f t="shared" si="6"/>
        <v>7122</v>
      </c>
      <c r="X150" s="89" t="str">
        <f t="shared" si="7"/>
        <v>0.20</v>
      </c>
      <c r="Y150" s="89" t="str">
        <f>IF(V150="","",VLOOKUP(V150,TRD!$F$5:$G$677,2,FALSE))</f>
        <v>AG -3--AC -17</v>
      </c>
      <c r="Z150" s="89" t="str">
        <f>IF(V150="","",VLOOKUP(V150,TRD!$F$5:$T$677,5,FALSE))</f>
        <v xml:space="preserve">CT- - MT- </v>
      </c>
      <c r="AA150" s="89" t="e">
        <f>IF(V150="","",VLOOKUP(V150,TRD_ORI!$E:$S,10,FALSE))</f>
        <v>#N/A</v>
      </c>
      <c r="AB150" s="89" t="str">
        <f>IF(V150="","",VLOOKUP(V150,TRD!F148:T820,15,FALSE))</f>
        <v>PDF</v>
      </c>
    </row>
    <row r="151" spans="1:28" ht="43.2">
      <c r="A151">
        <f t="shared" si="8"/>
        <v>145</v>
      </c>
      <c r="B151" s="139" t="str">
        <f>IF(INVENTARIO!H153="","",INVENTARIO!H153)</f>
        <v>CONVOCATORIAS PARA BOLSAS DE DESPLAZADOS</v>
      </c>
      <c r="C151" s="80" t="str">
        <f>IF(INVENTARIO!K153="","",INVENTARIO!K153)</f>
        <v>Cartas de asignación de procesos ya ejecutados</v>
      </c>
      <c r="D151" s="80" t="str">
        <f>IF(INVENTARIO!J153="","",INVENTARIO!J153)</f>
        <v>Digital</v>
      </c>
      <c r="E151" s="80" t="str">
        <f>IF(INVENTARIO!L153="","",INVENTARIO!L153)</f>
        <v>Excel, Word, PDF, PowerPoint</v>
      </c>
      <c r="F151" s="80" t="str">
        <f>IF(INVENTARIO!AA153="","",INVENTARIO!AA153)</f>
        <v>No aplica</v>
      </c>
      <c r="G151" s="80" t="str">
        <f>IF(INVENTARIO!M153="","",INVENTARIO!M153)</f>
        <v>Español</v>
      </c>
      <c r="H151" s="236">
        <f>INVENTARIO!AC153</f>
        <v>38596</v>
      </c>
      <c r="I151" s="235" t="str">
        <f>IF(INVENTARIO!AC153="","",CONCATENATE(TEXT(H151,"dd-mm-yyyy")," - ",INVENTARIO!AD153))</f>
        <v>01-09-2005 - A la fecha</v>
      </c>
      <c r="J151" s="80" t="str">
        <f>IF(INVENTARIO!AB153="","",INVENTARIO!AB153)</f>
        <v>Semanal</v>
      </c>
      <c r="K151" s="80" t="str">
        <f>IF(INVENTARIO!P153="","",INVENTARIO!P153)</f>
        <v>Subdirección de Subsidio Familiar de Vivienda</v>
      </c>
      <c r="L151" s="80" t="str">
        <f>IF(INVENTARIO!R153="","",INVENTARIO!R153)</f>
        <v>Subdirección de Subsidio Familiar de Vivienda</v>
      </c>
      <c r="M151" s="80" t="str">
        <f>IF(INVENTARIO!N153="","",INVENTARIO!N153)</f>
        <v>Municipal</v>
      </c>
      <c r="N151" s="84" t="str">
        <f>IF(INVENTARIO!AH153="","",INVENTARIO!AH153)</f>
        <v xml:space="preserve">Pública </v>
      </c>
      <c r="O151" s="85" t="str">
        <f>IF(INVENTARIO!AI153="","",INVENTARIO!AI153)</f>
        <v>No aplica</v>
      </c>
      <c r="P151" s="80" t="str">
        <f>IF(INVENTARIO!AJ153="","",INVENTARIO!AJ153)</f>
        <v>No aplica</v>
      </c>
      <c r="Q151" s="80" t="str">
        <f>IF(INVENTARIO!AK153="","",INVENTARIO!AK153)</f>
        <v>No aplica</v>
      </c>
      <c r="R151" s="80" t="str">
        <f>IF(INVENTARIO!AL153="","",INVENTARIO!AL153)</f>
        <v>No aplica</v>
      </c>
      <c r="S151" s="80" t="str">
        <f>IF(INVENTARIO!AM153="","",INVENTARIO!AM153)</f>
        <v>No aplica</v>
      </c>
      <c r="T151" s="84" t="str">
        <f>IF(INVENTARIO!AN153="","",INVENTARIO!AN153)</f>
        <v>No aplica</v>
      </c>
      <c r="U151" s="89" t="str">
        <f>IF(INVENTARIO!I153="","",IF(INVENTARIO!I153="#N/A","NO","SI"))</f>
        <v>SI</v>
      </c>
      <c r="V151" s="89" t="str">
        <f>INVENTARIO!I153</f>
        <v>71220-15.5</v>
      </c>
      <c r="W151" s="89" t="str">
        <f t="shared" si="6"/>
        <v>7122</v>
      </c>
      <c r="X151" s="89" t="str">
        <f t="shared" si="7"/>
        <v>15.5</v>
      </c>
      <c r="Y151" s="89" t="str">
        <f>IF(V151="","",VLOOKUP(V151,TRD!$F$5:$G$677,2,FALSE))</f>
        <v>AG -3--AC -17</v>
      </c>
      <c r="Z151" s="89" t="str">
        <f>IF(V151="","",VLOOKUP(V151,TRD!$F$5:$T$677,5,FALSE))</f>
        <v xml:space="preserve">CT- - MT- </v>
      </c>
      <c r="AA151" s="89" t="e">
        <f>IF(V151="","",VLOOKUP(V151,TRD_ORI!$E:$S,10,FALSE))</f>
        <v>#N/A</v>
      </c>
      <c r="AB151" s="89" t="str">
        <f>IF(V151="","",VLOOKUP(V151,TRD!F149:T821,15,FALSE))</f>
        <v>PDF</v>
      </c>
    </row>
    <row r="152" spans="1:28" ht="158.4">
      <c r="A152">
        <f t="shared" si="8"/>
        <v>146</v>
      </c>
      <c r="B152" s="139" t="str">
        <f>IF(INVENTARIO!H154="","",INVENTARIO!H154)</f>
        <v>PROGRAMAS DE VIVIENDA</v>
      </c>
      <c r="C152" s="80" t="str">
        <f>IF(INVENTARIO!K154="","",INVENTARIO!K154)</f>
        <v>Novedades de la bolsa Mi Casa Ya por años con las resoluciones de aceptación</v>
      </c>
      <c r="D152" s="80" t="str">
        <f>IF(INVENTARIO!J154="","",INVENTARIO!J154)</f>
        <v>Digital</v>
      </c>
      <c r="E152" s="80" t="str">
        <f>IF(INVENTARIO!L154="","",INVENTARIO!L154)</f>
        <v>Excel, Word, PDF, PowerPoint</v>
      </c>
      <c r="F152" s="80" t="str">
        <f>IF(INVENTARIO!AA154="","",INVENTARIO!AA154)</f>
        <v>https://minvivienda.gov.co/normativa?f%5B0%5D=tematica%3A1772&amp;f%5B1%5D=tipo_normativa%3AResoluci%C3%B3n#views-exposed-form-normativa-block-1</v>
      </c>
      <c r="G152" s="80" t="str">
        <f>IF(INVENTARIO!M154="","",INVENTARIO!M154)</f>
        <v>Español</v>
      </c>
      <c r="H152" s="236">
        <f>INVENTARIO!AC154</f>
        <v>42361</v>
      </c>
      <c r="I152" s="235" t="str">
        <f>IF(INVENTARIO!AC154="","",CONCATENATE(TEXT(H152,"dd-mm-yyyy")," - ",INVENTARIO!AD154))</f>
        <v>23-12-2015 - A la fecha</v>
      </c>
      <c r="J152" s="80" t="str">
        <f>IF(INVENTARIO!AB154="","",INVENTARIO!AB154)</f>
        <v>Quincenal</v>
      </c>
      <c r="K152" s="80" t="str">
        <f>IF(INVENTARIO!P154="","",INVENTARIO!P154)</f>
        <v>Subdirección de Subsidio Familiar de Vivienda</v>
      </c>
      <c r="L152" s="80" t="str">
        <f>IF(INVENTARIO!R154="","",INVENTARIO!R154)</f>
        <v>Subdirección de Subsidio Familiar de Vivienda</v>
      </c>
      <c r="M152" s="80" t="str">
        <f>IF(INVENTARIO!N154="","",INVENTARIO!N154)</f>
        <v>Municipal</v>
      </c>
      <c r="N152" s="84" t="str">
        <f>IF(INVENTARIO!AH154="","",INVENTARIO!AH154)</f>
        <v xml:space="preserve">Pública </v>
      </c>
      <c r="O152" s="85" t="str">
        <f>IF(INVENTARIO!AI154="","",INVENTARIO!AI154)</f>
        <v>No aplica</v>
      </c>
      <c r="P152" s="80" t="str">
        <f>IF(INVENTARIO!AJ154="","",INVENTARIO!AJ154)</f>
        <v>No aplica</v>
      </c>
      <c r="Q152" s="80" t="str">
        <f>IF(INVENTARIO!AK154="","",INVENTARIO!AK154)</f>
        <v>No aplica</v>
      </c>
      <c r="R152" s="80" t="str">
        <f>IF(INVENTARIO!AL154="","",INVENTARIO!AL154)</f>
        <v>No aplica</v>
      </c>
      <c r="S152" s="80" t="str">
        <f>IF(INVENTARIO!AM154="","",INVENTARIO!AM154)</f>
        <v>No aplica</v>
      </c>
      <c r="T152" s="84" t="str">
        <f>IF(INVENTARIO!AN154="","",INVENTARIO!AN154)</f>
        <v>No aplica</v>
      </c>
      <c r="U152" s="89" t="str">
        <f>IF(INVENTARIO!I154="","",IF(INVENTARIO!I154="#N/A","NO","SI"))</f>
        <v>SI</v>
      </c>
      <c r="V152" s="89" t="str">
        <f>INVENTARIO!I154</f>
        <v>71220-40.20</v>
      </c>
      <c r="W152" s="89" t="str">
        <f t="shared" si="6"/>
        <v>7122</v>
      </c>
      <c r="X152" s="89" t="str">
        <f t="shared" si="7"/>
        <v>0.20</v>
      </c>
      <c r="Y152" s="89" t="str">
        <f>IF(V152="","",VLOOKUP(V152,TRD!$F$5:$G$677,2,FALSE))</f>
        <v>AG -3--AC -17</v>
      </c>
      <c r="Z152" s="89" t="str">
        <f>IF(V152="","",VLOOKUP(V152,TRD!$F$5:$T$677,5,FALSE))</f>
        <v xml:space="preserve">CT- - MT- </v>
      </c>
      <c r="AA152" s="89" t="e">
        <f>IF(V152="","",VLOOKUP(V152,TRD_ORI!$E:$S,10,FALSE))</f>
        <v>#N/A</v>
      </c>
      <c r="AB152" s="89" t="str">
        <f>IF(V152="","",VLOOKUP(V152,TRD!F150:T822,15,FALSE))</f>
        <v>PDF</v>
      </c>
    </row>
    <row r="153" spans="1:28" ht="409.6">
      <c r="A153">
        <f t="shared" si="8"/>
        <v>147</v>
      </c>
      <c r="B153" s="139" t="str">
        <f>IF(INVENTARIO!H155="","",INVENTARIO!H155)</f>
        <v>PROCESOS DE AUTORIZACIÓN DE MOVILIZACIÓN DE RECURSOS</v>
      </c>
      <c r="C153" s="80" t="str">
        <f>IF(INVENTARIO!K155="","",INVENTARIO!K155)</f>
        <v>Documentación de las autorizaciones de apertura cuentas CAP</v>
      </c>
      <c r="D153" s="80" t="str">
        <f>IF(INVENTARIO!J155="","",INVENTARIO!J155)</f>
        <v>Físico-Digital</v>
      </c>
      <c r="E153" s="80" t="str">
        <f>IF(INVENTARIO!L155="","",INVENTARIO!L155)</f>
        <v>Excel, Word, PDF, PowerPoint</v>
      </c>
      <c r="F153" s="80" t="str">
        <f>IF(INVENTARIO!AA155="","",INVENTARIO!AA155)</f>
        <v>No aplica</v>
      </c>
      <c r="G153" s="80" t="str">
        <f>IF(INVENTARIO!M155="","",INVENTARIO!M155)</f>
        <v>Español</v>
      </c>
      <c r="H153" s="236">
        <f>INVENTARIO!AC155</f>
        <v>42755</v>
      </c>
      <c r="I153" s="235" t="str">
        <f>IF(INVENTARIO!AC155="","",CONCATENATE(TEXT(H153,"dd-mm-yyyy")," - ",INVENTARIO!AD155))</f>
        <v>20-01-2017 - A la fecha</v>
      </c>
      <c r="J153" s="80" t="str">
        <f>IF(INVENTARIO!AB155="","",INVENTARIO!AB155)</f>
        <v>Por demanda</v>
      </c>
      <c r="K153" s="80" t="str">
        <f>IF(INVENTARIO!P155="","",INVENTARIO!P155)</f>
        <v>Subdirección de Subsidio Familiar de Vivienda</v>
      </c>
      <c r="L153" s="80" t="str">
        <f>IF(INVENTARIO!R155="","",INVENTARIO!R155)</f>
        <v>Grupo de Apoyo Tecnológico - GAT</v>
      </c>
      <c r="M153" s="80" t="str">
        <f>IF(INVENTARIO!N155="","",INVENTARIO!N155)</f>
        <v>No aplica</v>
      </c>
      <c r="N153" s="84" t="str">
        <f>IF(INVENTARIO!AH155="","",INVENTARIO!AH155)</f>
        <v>Reservada</v>
      </c>
      <c r="O153" s="85" t="str">
        <f>IF(INVENTARIO!AI155="","",INVENTARIO!AI155)</f>
        <v>Ley 1712 Articulo 18</v>
      </c>
      <c r="P153" s="80" t="str">
        <f>IF(INVENTARIO!AJ155="","",INVENTARIO!AJ155)</f>
        <v>la Ley 1581 de 2012, artículo 13</v>
      </c>
      <c r="Q153" s="80" t="str">
        <f>IF(INVENTARIO!AK155="","",INVENTARIO!AK155)</f>
        <v>la Ley 1581 de 2012, artículo 14</v>
      </c>
      <c r="R153" s="80" t="str">
        <f>IF(INVENTARIO!AL155="","",INVENTARIO!AL155)</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3" s="80" t="str">
        <f>IF(INVENTARIO!AM155="","",INVENTARIO!AM155)</f>
        <v>Permanente</v>
      </c>
      <c r="T153" s="84" t="str">
        <f>IF(INVENTARIO!AN155="","",INVENTARIO!AN155)</f>
        <v>Permanente</v>
      </c>
      <c r="U153" s="89" t="str">
        <f>IF(INVENTARIO!I155="","",IF(INVENTARIO!I155="#N/A","NO","SI"))</f>
        <v>SI</v>
      </c>
      <c r="V153" s="89" t="str">
        <f>INVENTARIO!I155</f>
        <v>71220-38.6</v>
      </c>
      <c r="W153" s="89" t="str">
        <f t="shared" si="6"/>
        <v>7122</v>
      </c>
      <c r="X153" s="89" t="str">
        <f t="shared" si="7"/>
        <v>38.6</v>
      </c>
      <c r="Y153" s="89" t="str">
        <f>IF(V153="","",VLOOKUP(V153,TRD!$F$5:$G$677,2,FALSE))</f>
        <v>AG -3--AC -17</v>
      </c>
      <c r="Z153" s="89" t="str">
        <f>IF(V153="","",VLOOKUP(V153,TRD!$F$5:$T$677,5,FALSE))</f>
        <v xml:space="preserve">CT- - MT- </v>
      </c>
      <c r="AA153" s="89" t="e">
        <f>IF(V153="","",VLOOKUP(V153,TRD_ORI!$E:$S,10,FALSE))</f>
        <v>#N/A</v>
      </c>
      <c r="AB153" s="89" t="str">
        <f>IF(V153="","",VLOOKUP(V153,TRD!F151:T823,15,FALSE))</f>
        <v>PDF</v>
      </c>
    </row>
    <row r="154" spans="1:28" ht="409.6">
      <c r="A154">
        <f t="shared" si="8"/>
        <v>148</v>
      </c>
      <c r="B154" s="139" t="str">
        <f>IF(INVENTARIO!H156="","",INVENTARIO!H156)</f>
        <v>PROCESOS DE AUTORIZACIÓN DE MOVILIZACIÓN DE RECURSOS</v>
      </c>
      <c r="C154" s="80" t="str">
        <f>IF(INVENTARIO!K156="","",INVENTARIO!K156)</f>
        <v>Documentación de las autorizaciones de abonos cuentas CAP</v>
      </c>
      <c r="D154" s="80" t="str">
        <f>IF(INVENTARIO!J156="","",INVENTARIO!J156)</f>
        <v>Físico-Digital</v>
      </c>
      <c r="E154" s="80" t="str">
        <f>IF(INVENTARIO!L156="","",INVENTARIO!L156)</f>
        <v>Excel, Word, PDF, PowerPoint</v>
      </c>
      <c r="F154" s="80" t="str">
        <f>IF(INVENTARIO!AA156="","",INVENTARIO!AA156)</f>
        <v>No aplica</v>
      </c>
      <c r="G154" s="80" t="str">
        <f>IF(INVENTARIO!M156="","",INVENTARIO!M156)</f>
        <v>Español</v>
      </c>
      <c r="H154" s="236">
        <f>INVENTARIO!AC156</f>
        <v>42755</v>
      </c>
      <c r="I154" s="235" t="str">
        <f>IF(INVENTARIO!AC156="","",CONCATENATE(TEXT(H154,"dd-mm-yyyy")," - ",INVENTARIO!AD156))</f>
        <v>20-01-2017 - A la fecha</v>
      </c>
      <c r="J154" s="80" t="str">
        <f>IF(INVENTARIO!AB156="","",INVENTARIO!AB156)</f>
        <v>Por demanda</v>
      </c>
      <c r="K154" s="80" t="str">
        <f>IF(INVENTARIO!P156="","",INVENTARIO!P156)</f>
        <v>Subdirección de Subsidio Familiar de Vivienda</v>
      </c>
      <c r="L154" s="80" t="str">
        <f>IF(INVENTARIO!R156="","",INVENTARIO!R156)</f>
        <v>Grupo de Apoyo Tecnológico - GAT</v>
      </c>
      <c r="M154" s="80" t="str">
        <f>IF(INVENTARIO!N156="","",INVENTARIO!N156)</f>
        <v>No aplica</v>
      </c>
      <c r="N154" s="84" t="str">
        <f>IF(INVENTARIO!AH156="","",INVENTARIO!AH156)</f>
        <v>Reservada</v>
      </c>
      <c r="O154" s="85" t="str">
        <f>IF(INVENTARIO!AI156="","",INVENTARIO!AI156)</f>
        <v>Ley 1712 Articulo 18</v>
      </c>
      <c r="P154" s="80" t="str">
        <f>IF(INVENTARIO!AJ156="","",INVENTARIO!AJ156)</f>
        <v>la Ley 1581 de 2012, artículo 13</v>
      </c>
      <c r="Q154" s="80" t="str">
        <f>IF(INVENTARIO!AK156="","",INVENTARIO!AK156)</f>
        <v>la Ley 1581 de 2012, artículo 14</v>
      </c>
      <c r="R154" s="80" t="str">
        <f>IF(INVENTARIO!AL156="","",INVENTARIO!AL156)</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4" s="80" t="str">
        <f>IF(INVENTARIO!AM156="","",INVENTARIO!AM156)</f>
        <v>Permanente</v>
      </c>
      <c r="T154" s="84" t="str">
        <f>IF(INVENTARIO!AN156="","",INVENTARIO!AN156)</f>
        <v>Permanente</v>
      </c>
      <c r="U154" s="89" t="str">
        <f>IF(INVENTARIO!I156="","",IF(INVENTARIO!I156="#N/A","NO","SI"))</f>
        <v>SI</v>
      </c>
      <c r="V154" s="89" t="str">
        <f>INVENTARIO!I156</f>
        <v>71220-38.6</v>
      </c>
      <c r="W154" s="89" t="str">
        <f t="shared" si="6"/>
        <v>7122</v>
      </c>
      <c r="X154" s="89" t="str">
        <f t="shared" si="7"/>
        <v>38.6</v>
      </c>
      <c r="Y154" s="89" t="str">
        <f>IF(V154="","",VLOOKUP(V154,TRD!$F$5:$G$677,2,FALSE))</f>
        <v>AG -3--AC -17</v>
      </c>
      <c r="Z154" s="89" t="str">
        <f>IF(V154="","",VLOOKUP(V154,TRD!$F$5:$T$677,5,FALSE))</f>
        <v xml:space="preserve">CT- - MT- </v>
      </c>
      <c r="AA154" s="89" t="e">
        <f>IF(V154="","",VLOOKUP(V154,TRD_ORI!$E:$S,10,FALSE))</f>
        <v>#N/A</v>
      </c>
      <c r="AB154" s="89" t="str">
        <f>IF(V154="","",VLOOKUP(V154,TRD!F152:T824,15,FALSE))</f>
        <v>PDF</v>
      </c>
    </row>
    <row r="155" spans="1:28" ht="409.6">
      <c r="A155">
        <f t="shared" si="8"/>
        <v>149</v>
      </c>
      <c r="B155" s="139" t="str">
        <f>IF(INVENTARIO!H157="","",INVENTARIO!H157)</f>
        <v>PROCESOS DE AUTORIZACIÓN DE MOVILIZACIÓN DE RECURSOS</v>
      </c>
      <c r="C155" s="80" t="str">
        <f>IF(INVENTARIO!K157="","",INVENTARIO!K157)</f>
        <v xml:space="preserve">Documentación de movilizaciones subsidios familiares de vivienda </v>
      </c>
      <c r="D155" s="80" t="str">
        <f>IF(INVENTARIO!J157="","",INVENTARIO!J157)</f>
        <v>Físico-Digital</v>
      </c>
      <c r="E155" s="80" t="str">
        <f>IF(INVENTARIO!L157="","",INVENTARIO!L157)</f>
        <v>Excel, Word, PDF, PowerPoint</v>
      </c>
      <c r="F155" s="80" t="str">
        <f>IF(INVENTARIO!AA157="","",INVENTARIO!AA157)</f>
        <v>No aplica</v>
      </c>
      <c r="G155" s="80" t="str">
        <f>IF(INVENTARIO!M157="","",INVENTARIO!M157)</f>
        <v>Español</v>
      </c>
      <c r="H155" s="236">
        <f>INVENTARIO!AC157</f>
        <v>41276</v>
      </c>
      <c r="I155" s="235" t="str">
        <f>IF(INVENTARIO!AC157="","",CONCATENATE(TEXT(H155,"dd-mm-yyyy")," - ",INVENTARIO!AD157))</f>
        <v>02-01-2013 -  A la fecha</v>
      </c>
      <c r="J155" s="80" t="str">
        <f>IF(INVENTARIO!AB157="","",INVENTARIO!AB157)</f>
        <v>Quincenal</v>
      </c>
      <c r="K155" s="80" t="str">
        <f>IF(INVENTARIO!P157="","",INVENTARIO!P157)</f>
        <v>Subdirección de Subsidio Familiar de Vivienda</v>
      </c>
      <c r="L155" s="80" t="str">
        <f>IF(INVENTARIO!R157="","",INVENTARIO!R157)</f>
        <v>Grupo de Apoyo Tecnológico - GAT</v>
      </c>
      <c r="M155" s="80" t="str">
        <f>IF(INVENTARIO!N157="","",INVENTARIO!N157)</f>
        <v>No aplica</v>
      </c>
      <c r="N155" s="84" t="str">
        <f>IF(INVENTARIO!AH157="","",INVENTARIO!AH157)</f>
        <v>Reservada</v>
      </c>
      <c r="O155" s="85" t="str">
        <f>IF(INVENTARIO!AI157="","",INVENTARIO!AI157)</f>
        <v>Ley 1712 Articulo 18</v>
      </c>
      <c r="P155" s="80" t="str">
        <f>IF(INVENTARIO!AJ157="","",INVENTARIO!AJ157)</f>
        <v>la Ley 1581 de 2012, artículo 13</v>
      </c>
      <c r="Q155" s="80" t="str">
        <f>IF(INVENTARIO!AK157="","",INVENTARIO!AK157)</f>
        <v>la Ley 1581 de 2012, artículo 14</v>
      </c>
      <c r="R155" s="80" t="str">
        <f>IF(INVENTARIO!AL157="","",INVENTARIO!AL157)</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5" s="80" t="str">
        <f>IF(INVENTARIO!AM157="","",INVENTARIO!AM157)</f>
        <v>Permanente</v>
      </c>
      <c r="T155" s="84" t="str">
        <f>IF(INVENTARIO!AN157="","",INVENTARIO!AN157)</f>
        <v>Permanente</v>
      </c>
      <c r="U155" s="89" t="str">
        <f>IF(INVENTARIO!I157="","",IF(INVENTARIO!I157="#N/A","NO","SI"))</f>
        <v>SI</v>
      </c>
      <c r="V155" s="89" t="str">
        <f>INVENTARIO!I157</f>
        <v>71220-38.6</v>
      </c>
      <c r="W155" s="89" t="str">
        <f t="shared" si="6"/>
        <v>7122</v>
      </c>
      <c r="X155" s="89" t="str">
        <f t="shared" si="7"/>
        <v>38.6</v>
      </c>
      <c r="Y155" s="89" t="str">
        <f>IF(V155="","",VLOOKUP(V155,TRD!$F$5:$G$677,2,FALSE))</f>
        <v>AG -3--AC -17</v>
      </c>
      <c r="Z155" s="89" t="str">
        <f>IF(V155="","",VLOOKUP(V155,TRD!$F$5:$T$677,5,FALSE))</f>
        <v xml:space="preserve">CT- - MT- </v>
      </c>
      <c r="AA155" s="89" t="e">
        <f>IF(V155="","",VLOOKUP(V155,TRD_ORI!$E:$S,10,FALSE))</f>
        <v>#N/A</v>
      </c>
      <c r="AB155" s="89" t="str">
        <f>IF(V155="","",VLOOKUP(V155,TRD!F153:T825,15,FALSE))</f>
        <v>PDF</v>
      </c>
    </row>
    <row r="156" spans="1:28" ht="409.6">
      <c r="A156">
        <f t="shared" si="8"/>
        <v>150</v>
      </c>
      <c r="B156" s="139" t="str">
        <f>IF(INVENTARIO!H158="","",INVENTARIO!H158)</f>
        <v>PROCESOS DE AUTORIZACIÓN DE MOVILIZACIÓN DE RECURSOS DEL 20%</v>
      </c>
      <c r="C156" s="80" t="str">
        <f>IF(INVENTARIO!K158="","",INVENTARIO!K158)</f>
        <v>Autorizaciones del pago del 20 porciento final</v>
      </c>
      <c r="D156" s="80" t="str">
        <f>IF(INVENTARIO!J158="","",INVENTARIO!J158)</f>
        <v>Físico-Digital</v>
      </c>
      <c r="E156" s="80" t="str">
        <f>IF(INVENTARIO!L158="","",INVENTARIO!L158)</f>
        <v>Excel, Word, PDF, PowerPoint</v>
      </c>
      <c r="F156" s="80" t="str">
        <f>IF(INVENTARIO!AA158="","",INVENTARIO!AA158)</f>
        <v>No aplica</v>
      </c>
      <c r="G156" s="80" t="str">
        <f>IF(INVENTARIO!M158="","",INVENTARIO!M158)</f>
        <v>Español</v>
      </c>
      <c r="H156" s="236">
        <f>INVENTARIO!AC158</f>
        <v>43123</v>
      </c>
      <c r="I156" s="235" t="str">
        <f>IF(INVENTARIO!AC158="","",CONCATENATE(TEXT(H156,"dd-mm-yyyy")," - ",INVENTARIO!AD158))</f>
        <v>23-01-2018 -  A la fecha</v>
      </c>
      <c r="J156" s="80" t="str">
        <f>IF(INVENTARIO!AB158="","",INVENTARIO!AB158)</f>
        <v>Quincenal</v>
      </c>
      <c r="K156" s="80" t="str">
        <f>IF(INVENTARIO!P158="","",INVENTARIO!P158)</f>
        <v>Subdirección de Subsidio Familiar de Vivienda</v>
      </c>
      <c r="L156" s="80" t="str">
        <f>IF(INVENTARIO!R158="","",INVENTARIO!R158)</f>
        <v>Grupo de Apoyo Tecnológico - GAT</v>
      </c>
      <c r="M156" s="80" t="str">
        <f>IF(INVENTARIO!N158="","",INVENTARIO!N158)</f>
        <v>No aplica</v>
      </c>
      <c r="N156" s="84" t="str">
        <f>IF(INVENTARIO!AH158="","",INVENTARIO!AH158)</f>
        <v>Reservada</v>
      </c>
      <c r="O156" s="85" t="str">
        <f>IF(INVENTARIO!AI158="","",INVENTARIO!AI158)</f>
        <v>Ley 1712 Articulo 18</v>
      </c>
      <c r="P156" s="80" t="str">
        <f>IF(INVENTARIO!AJ158="","",INVENTARIO!AJ158)</f>
        <v>la Ley 1581 de 2012, artículo 13</v>
      </c>
      <c r="Q156" s="80" t="str">
        <f>IF(INVENTARIO!AK158="","",INVENTARIO!AK158)</f>
        <v>la Ley 1581 de 2012, artículo 14</v>
      </c>
      <c r="R156" s="80" t="str">
        <f>IF(INVENTARIO!AL158="","",INVENTARIO!AL158)</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6" s="80" t="str">
        <f>IF(INVENTARIO!AM158="","",INVENTARIO!AM158)</f>
        <v>Permanente</v>
      </c>
      <c r="T156" s="84" t="str">
        <f>IF(INVENTARIO!AN158="","",INVENTARIO!AN158)</f>
        <v>Permanente</v>
      </c>
      <c r="U156" s="89" t="str">
        <f>IF(INVENTARIO!I158="","",IF(INVENTARIO!I158="#N/A","NO","SI"))</f>
        <v>SI</v>
      </c>
      <c r="V156" s="89" t="str">
        <f>INVENTARIO!I158</f>
        <v>71220-38.7</v>
      </c>
      <c r="W156" s="89" t="str">
        <f t="shared" si="6"/>
        <v>7122</v>
      </c>
      <c r="X156" s="89" t="str">
        <f t="shared" si="7"/>
        <v>38.7</v>
      </c>
      <c r="Y156" s="89" t="str">
        <f>IF(V156="","",VLOOKUP(V156,TRD!$F$5:$G$677,2,FALSE))</f>
        <v>AG -3--AC -17</v>
      </c>
      <c r="Z156" s="89" t="str">
        <f>IF(V156="","",VLOOKUP(V156,TRD!$F$5:$T$677,5,FALSE))</f>
        <v xml:space="preserve">CT- - MT- </v>
      </c>
      <c r="AA156" s="89" t="e">
        <f>IF(V156="","",VLOOKUP(V156,TRD_ORI!$E:$S,10,FALSE))</f>
        <v>#N/A</v>
      </c>
      <c r="AB156" s="89" t="str">
        <f>IF(V156="","",VLOOKUP(V156,TRD!F154:T826,15,FALSE))</f>
        <v>PDF</v>
      </c>
    </row>
    <row r="157" spans="1:28" ht="409.6">
      <c r="A157">
        <f t="shared" si="8"/>
        <v>151</v>
      </c>
      <c r="B157" s="139" t="str">
        <f>IF(INVENTARIO!H159="","",INVENTARIO!H159)</f>
        <v>PROCESOS DE AUTORIZACIÓN PAGOS</v>
      </c>
      <c r="C157" s="80" t="str">
        <f>IF(INVENTARIO!K159="","",INVENTARIO!K159)</f>
        <v>Planillas de solicitudes de pagos del programa Mi Casa Ya, junto las autorizaciones respectivas</v>
      </c>
      <c r="D157" s="80" t="str">
        <f>IF(INVENTARIO!J159="","",INVENTARIO!J159)</f>
        <v>Físico-Digital</v>
      </c>
      <c r="E157" s="80" t="str">
        <f>IF(INVENTARIO!L159="","",INVENTARIO!L159)</f>
        <v>Excel, Word, PDF, PowerPoint</v>
      </c>
      <c r="F157" s="80" t="str">
        <f>IF(INVENTARIO!AA159="","",INVENTARIO!AA159)</f>
        <v>No aplica</v>
      </c>
      <c r="G157" s="80" t="str">
        <f>IF(INVENTARIO!M159="","",INVENTARIO!M159)</f>
        <v>Español</v>
      </c>
      <c r="H157" s="236">
        <f>INVENTARIO!AC159</f>
        <v>42663</v>
      </c>
      <c r="I157" s="235" t="str">
        <f>IF(INVENTARIO!AC159="","",CONCATENATE(TEXT(H157,"dd-mm-yyyy")," - ",INVENTARIO!AD159))</f>
        <v>20-10-2016 -  A la fecha</v>
      </c>
      <c r="J157" s="80" t="str">
        <f>IF(INVENTARIO!AB159="","",INVENTARIO!AB159)</f>
        <v>Semanal</v>
      </c>
      <c r="K157" s="80" t="str">
        <f>IF(INVENTARIO!P159="","",INVENTARIO!P159)</f>
        <v>Subdirección de Subsidio Familiar de Vivienda</v>
      </c>
      <c r="L157" s="80" t="str">
        <f>IF(INVENTARIO!R159="","",INVENTARIO!R159)</f>
        <v>Grupo de Apoyo Tecnológico - GAT</v>
      </c>
      <c r="M157" s="80" t="str">
        <f>IF(INVENTARIO!N159="","",INVENTARIO!N159)</f>
        <v>No aplica</v>
      </c>
      <c r="N157" s="84" t="str">
        <f>IF(INVENTARIO!AH159="","",INVENTARIO!AH159)</f>
        <v>Reservada</v>
      </c>
      <c r="O157" s="85" t="str">
        <f>IF(INVENTARIO!AI159="","",INVENTARIO!AI159)</f>
        <v>Ley 1712 Articulo 18</v>
      </c>
      <c r="P157" s="80" t="str">
        <f>IF(INVENTARIO!AJ159="","",INVENTARIO!AJ159)</f>
        <v>la Ley 1581 de 2012, artículo 13</v>
      </c>
      <c r="Q157" s="80" t="str">
        <f>IF(INVENTARIO!AK159="","",INVENTARIO!AK159)</f>
        <v>la Ley 1581 de 2012, artículo 14</v>
      </c>
      <c r="R157" s="80" t="str">
        <f>IF(INVENTARIO!AL159="","",INVENTARIO!AL159)</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7" s="80" t="str">
        <f>IF(INVENTARIO!AM159="","",INVENTARIO!AM159)</f>
        <v>Permanente</v>
      </c>
      <c r="T157" s="84" t="str">
        <f>IF(INVENTARIO!AN159="","",INVENTARIO!AN159)</f>
        <v>Permanente</v>
      </c>
      <c r="U157" s="89" t="str">
        <f>IF(INVENTARIO!I159="","",IF(INVENTARIO!I159="#N/A","NO","SI"))</f>
        <v>SI</v>
      </c>
      <c r="V157" s="89" t="str">
        <f>INVENTARIO!I159</f>
        <v>71220-38.8</v>
      </c>
      <c r="W157" s="89" t="str">
        <f t="shared" si="6"/>
        <v>7122</v>
      </c>
      <c r="X157" s="89" t="str">
        <f t="shared" si="7"/>
        <v>38.8</v>
      </c>
      <c r="Y157" s="89" t="str">
        <f>IF(V157="","",VLOOKUP(V157,TRD!$F$5:$G$677,2,FALSE))</f>
        <v>AG -3--AC -17</v>
      </c>
      <c r="Z157" s="89" t="str">
        <f>IF(V157="","",VLOOKUP(V157,TRD!$F$5:$T$677,5,FALSE))</f>
        <v xml:space="preserve">CT- - MT- </v>
      </c>
      <c r="AA157" s="89" t="e">
        <f>IF(V157="","",VLOOKUP(V157,TRD_ORI!$E:$S,10,FALSE))</f>
        <v>#N/A</v>
      </c>
      <c r="AB157" s="89" t="str">
        <f>IF(V157="","",VLOOKUP(V157,TRD!F155:T827,15,FALSE))</f>
        <v>PDF</v>
      </c>
    </row>
    <row r="158" spans="1:28" ht="409.6">
      <c r="A158">
        <f t="shared" si="8"/>
        <v>152</v>
      </c>
      <c r="B158" s="139" t="str">
        <f>IF(INVENTARIO!H160="","",INVENTARIO!H160)</f>
        <v>PROCESOS DE AUTORIZACIÓN PAGOS</v>
      </c>
      <c r="C158" s="80" t="str">
        <f>IF(INVENTARIO!K160="","",INVENTARIO!K160)</f>
        <v>Planillas de solicitudes de pagos del programa Semillero Ahorro, junto las autorizaciones respectivas</v>
      </c>
      <c r="D158" s="80" t="str">
        <f>IF(INVENTARIO!J160="","",INVENTARIO!J160)</f>
        <v>Físico-Digital</v>
      </c>
      <c r="E158" s="80" t="str">
        <f>IF(INVENTARIO!L160="","",INVENTARIO!L160)</f>
        <v>Excel, Word, PDF, PowerPoint</v>
      </c>
      <c r="F158" s="80" t="str">
        <f>IF(INVENTARIO!AA160="","",INVENTARIO!AA160)</f>
        <v>No aplica</v>
      </c>
      <c r="G158" s="80" t="str">
        <f>IF(INVENTARIO!M160="","",INVENTARIO!M160)</f>
        <v>Español</v>
      </c>
      <c r="H158" s="236" t="str">
        <f>INVENTARIO!AC160</f>
        <v>28/09/2020</v>
      </c>
      <c r="I158" s="235" t="str">
        <f>IF(INVENTARIO!AC160="","",CONCATENATE(TEXT(H158,"dd-mm-yyyy")," - ",INVENTARIO!AD160))</f>
        <v>28-09-2020 -  A la fecha</v>
      </c>
      <c r="J158" s="80" t="str">
        <f>IF(INVENTARIO!AB160="","",INVENTARIO!AB160)</f>
        <v>Semanal</v>
      </c>
      <c r="K158" s="80" t="str">
        <f>IF(INVENTARIO!P160="","",INVENTARIO!P160)</f>
        <v>Subdirección de Subsidio Familiar de Vivienda</v>
      </c>
      <c r="L158" s="80" t="str">
        <f>IF(INVENTARIO!R160="","",INVENTARIO!R160)</f>
        <v>Grupo de Apoyo Tecnológico - GAT</v>
      </c>
      <c r="M158" s="80" t="str">
        <f>IF(INVENTARIO!N160="","",INVENTARIO!N160)</f>
        <v>No aplica</v>
      </c>
      <c r="N158" s="84" t="str">
        <f>IF(INVENTARIO!AH160="","",INVENTARIO!AH160)</f>
        <v>Reservada</v>
      </c>
      <c r="O158" s="85" t="str">
        <f>IF(INVENTARIO!AI160="","",INVENTARIO!AI160)</f>
        <v>Ley 1712 Articulo 18</v>
      </c>
      <c r="P158" s="80" t="str">
        <f>IF(INVENTARIO!AJ160="","",INVENTARIO!AJ160)</f>
        <v>la Ley 1581 de 2012, artículo 13</v>
      </c>
      <c r="Q158" s="80" t="str">
        <f>IF(INVENTARIO!AK160="","",INVENTARIO!AK160)</f>
        <v>la Ley 1581 de 2012, artículo 14</v>
      </c>
      <c r="R158" s="80" t="str">
        <f>IF(INVENTARIO!AL160="","",INVENTARIO!AL160)</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8" s="80" t="str">
        <f>IF(INVENTARIO!AM160="","",INVENTARIO!AM160)</f>
        <v>Permanente</v>
      </c>
      <c r="T158" s="84" t="str">
        <f>IF(INVENTARIO!AN160="","",INVENTARIO!AN160)</f>
        <v>Permanente</v>
      </c>
      <c r="U158" s="89" t="str">
        <f>IF(INVENTARIO!I160="","",IF(INVENTARIO!I160="#N/A","NO","SI"))</f>
        <v>SI</v>
      </c>
      <c r="V158" s="89" t="str">
        <f>INVENTARIO!I160</f>
        <v>71220-38.8</v>
      </c>
      <c r="W158" s="89" t="str">
        <f t="shared" si="6"/>
        <v>7122</v>
      </c>
      <c r="X158" s="89" t="str">
        <f t="shared" si="7"/>
        <v>38.8</v>
      </c>
      <c r="Y158" s="89" t="str">
        <f>IF(V158="","",VLOOKUP(V158,TRD!$F$5:$G$677,2,FALSE))</f>
        <v>AG -3--AC -17</v>
      </c>
      <c r="Z158" s="89" t="str">
        <f>IF(V158="","",VLOOKUP(V158,TRD!$F$5:$T$677,5,FALSE))</f>
        <v xml:space="preserve">CT- - MT- </v>
      </c>
      <c r="AA158" s="89" t="e">
        <f>IF(V158="","",VLOOKUP(V158,TRD_ORI!$E:$S,10,FALSE))</f>
        <v>#N/A</v>
      </c>
      <c r="AB158" s="89" t="str">
        <f>IF(V158="","",VLOOKUP(V158,TRD!F156:T828,15,FALSE))</f>
        <v>PDF</v>
      </c>
    </row>
    <row r="159" spans="1:28" ht="409.6">
      <c r="A159">
        <f t="shared" si="8"/>
        <v>153</v>
      </c>
      <c r="B159" s="139" t="str">
        <f>IF(INVENTARIO!H161="","",INVENTARIO!H161)</f>
        <v>PROCESOS ADMINISTRATIVO SANCIONATORIO SUBSIDIO LEGALIZADO</v>
      </c>
      <c r="C159" s="80" t="str">
        <f>IF(INVENTARIO!K161="","",INVENTARIO!K161)</f>
        <v>Información sobre los procesos administrativos sancionatorios de revocatoria del SFVE del Decreto 1077 de 2015SFVE DEL DECRETO 1077 DE 2015</v>
      </c>
      <c r="D159" s="80" t="str">
        <f>IF(INVENTARIO!J161="","",INVENTARIO!J161)</f>
        <v>Físico-Digital</v>
      </c>
      <c r="E159" s="80" t="str">
        <f>IF(INVENTARIO!L161="","",INVENTARIO!L161)</f>
        <v>Excel</v>
      </c>
      <c r="F159" s="80" t="str">
        <f>IF(INVENTARIO!AA161="","",INVENTARIO!AA161)</f>
        <v>No aplica</v>
      </c>
      <c r="G159" s="80" t="str">
        <f>IF(INVENTARIO!M161="","",INVENTARIO!M161)</f>
        <v>Español</v>
      </c>
      <c r="H159" s="236">
        <f>INVENTARIO!AC161</f>
        <v>41514</v>
      </c>
      <c r="I159" s="235" t="str">
        <f>IF(INVENTARIO!AC161="","",CONCATENATE(TEXT(H159,"dd-mm-yyyy")," - ",INVENTARIO!AD161))</f>
        <v>28-08-2013 - A la fecha</v>
      </c>
      <c r="J159" s="80" t="str">
        <f>IF(INVENTARIO!AB161="","",INVENTARIO!AB161)</f>
        <v>Diaria</v>
      </c>
      <c r="K159" s="80" t="str">
        <f>IF(INVENTARIO!P161="","",INVENTARIO!P161)</f>
        <v>Subdirección de Subsidio Familiar de Vivienda</v>
      </c>
      <c r="L159" s="80" t="str">
        <f>IF(INVENTARIO!R161="","",INVENTARIO!R161)</f>
        <v>Subdirección de Subsidio Familiar de Vivienda / Grupo de acompañamiento social y procesos sancionatorios</v>
      </c>
      <c r="M159" s="80" t="str">
        <f>IF(INVENTARIO!N161="","",INVENTARIO!N161)</f>
        <v>Municipal</v>
      </c>
      <c r="N159" s="84" t="str">
        <f>IF(INVENTARIO!AH161="","",INVENTARIO!AH161)</f>
        <v>Reservada</v>
      </c>
      <c r="O159" s="85" t="str">
        <f>IF(INVENTARIO!AI161="","",INVENTARIO!AI161)</f>
        <v>Ley 1712 Articulo 18</v>
      </c>
      <c r="P159" s="80" t="str">
        <f>IF(INVENTARIO!AJ161="","",INVENTARIO!AJ161)</f>
        <v>la Ley 1581 de 2012, artículo 13</v>
      </c>
      <c r="Q159" s="80" t="str">
        <f>IF(INVENTARIO!AK161="","",INVENTARIO!AK161)</f>
        <v>la Ley 1581 de 2012, artículo 14</v>
      </c>
      <c r="R159" s="80" t="str">
        <f>IF(INVENTARIO!AL161="","",INVENTARIO!AL161)</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59" s="80" t="str">
        <f>IF(INVENTARIO!AM161="","",INVENTARIO!AM161)</f>
        <v>Permanente</v>
      </c>
      <c r="T159" s="84" t="str">
        <f>IF(INVENTARIO!AN161="","",INVENTARIO!AN161)</f>
        <v>Permanente</v>
      </c>
      <c r="U159" s="89" t="str">
        <f>IF(INVENTARIO!I161="","",IF(INVENTARIO!I161="#N/A","NO","SI"))</f>
        <v>SI</v>
      </c>
      <c r="V159" s="89" t="str">
        <f>INVENTARIO!I161</f>
        <v>71220-38.1</v>
      </c>
      <c r="W159" s="89" t="str">
        <f t="shared" si="6"/>
        <v>7122</v>
      </c>
      <c r="X159" s="89" t="str">
        <f t="shared" si="7"/>
        <v>38.1</v>
      </c>
      <c r="Y159" s="89" t="str">
        <f>IF(V159="","",VLOOKUP(V159,TRD!$F$5:$G$677,2,FALSE))</f>
        <v>AG -3--AC -17</v>
      </c>
      <c r="Z159" s="89" t="str">
        <f>IF(V159="","",VLOOKUP(V159,TRD!$F$5:$T$677,5,FALSE))</f>
        <v>- - MT- S</v>
      </c>
      <c r="AA159" s="89" t="e">
        <f>IF(V159="","",VLOOKUP(V159,TRD_ORI!$E:$S,10,FALSE))</f>
        <v>#N/A</v>
      </c>
      <c r="AB159" s="89" t="str">
        <f>IF(V159="","",VLOOKUP(V159,TRD!F157:T829,15,FALSE))</f>
        <v>PDF</v>
      </c>
    </row>
    <row r="160" spans="1:28" ht="409.6">
      <c r="A160">
        <f t="shared" si="8"/>
        <v>154</v>
      </c>
      <c r="B160" s="139" t="str">
        <f>IF(INVENTARIO!H162="","",INVENTARIO!H162)</f>
        <v>PROCESOS ADMINISTRATIVO SANCIONATORIO SUBSIDIO LEGALIZADO</v>
      </c>
      <c r="C160" s="80" t="str">
        <f>IF(INVENTARIO!K162="","",INVENTARIO!K162)</f>
        <v>Documentos soportes del Proceso Administrativo Sancionatorio de Revocatoria del SFVE del Decreto 1077 de 2015</v>
      </c>
      <c r="D160" s="80" t="str">
        <f>IF(INVENTARIO!J162="","",INVENTARIO!J162)</f>
        <v>Físico-Digital</v>
      </c>
      <c r="E160" s="80" t="str">
        <f>IF(INVENTARIO!L162="","",INVENTARIO!L162)</f>
        <v>Excel, Word, PDF, PowerPoint</v>
      </c>
      <c r="F160" s="80" t="str">
        <f>IF(INVENTARIO!AA162="","",INVENTARIO!AA162)</f>
        <v>No aplica</v>
      </c>
      <c r="G160" s="80" t="str">
        <f>IF(INVENTARIO!M162="","",INVENTARIO!M162)</f>
        <v>Español</v>
      </c>
      <c r="H160" s="236">
        <f>INVENTARIO!AC162</f>
        <v>41514</v>
      </c>
      <c r="I160" s="235" t="str">
        <f>IF(INVENTARIO!AC162="","",CONCATENATE(TEXT(H160,"dd-mm-yyyy")," - ",INVENTARIO!AD162))</f>
        <v>28-08-2013 - A la fecha</v>
      </c>
      <c r="J160" s="80" t="str">
        <f>IF(INVENTARIO!AB162="","",INVENTARIO!AB162)</f>
        <v>Por demanda</v>
      </c>
      <c r="K160" s="80" t="str">
        <f>IF(INVENTARIO!P162="","",INVENTARIO!P162)</f>
        <v>Subdirección de Subsidio Familiar de Vivienda</v>
      </c>
      <c r="L160" s="80" t="str">
        <f>IF(INVENTARIO!R162="","",INVENTARIO!R162)</f>
        <v>Subdirección de Subsidio Familiar de Vivienda</v>
      </c>
      <c r="M160" s="80" t="str">
        <f>IF(INVENTARIO!N162="","",INVENTARIO!N162)</f>
        <v>Municipal</v>
      </c>
      <c r="N160" s="84" t="str">
        <f>IF(INVENTARIO!AH162="","",INVENTARIO!AH162)</f>
        <v>Reservada</v>
      </c>
      <c r="O160" s="85" t="str">
        <f>IF(INVENTARIO!AI162="","",INVENTARIO!AI162)</f>
        <v>Ley 1712 Articulo 18</v>
      </c>
      <c r="P160" s="80" t="str">
        <f>IF(INVENTARIO!AJ162="","",INVENTARIO!AJ162)</f>
        <v>la Ley 1581 de 2012, artículo 13</v>
      </c>
      <c r="Q160" s="80" t="str">
        <f>IF(INVENTARIO!AK162="","",INVENTARIO!AK162)</f>
        <v>la Ley 1581 de 2012, artículo 14</v>
      </c>
      <c r="R160" s="80" t="str">
        <f>IF(INVENTARIO!AL162="","",INVENTARIO!AL162)</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60" s="80" t="str">
        <f>IF(INVENTARIO!AM162="","",INVENTARIO!AM162)</f>
        <v>Permanente</v>
      </c>
      <c r="T160" s="84" t="str">
        <f>IF(INVENTARIO!AN162="","",INVENTARIO!AN162)</f>
        <v>Permanente</v>
      </c>
      <c r="U160" s="89" t="str">
        <f>IF(INVENTARIO!I162="","",IF(INVENTARIO!I162="#N/A","NO","SI"))</f>
        <v>SI</v>
      </c>
      <c r="V160" s="89" t="str">
        <f>INVENTARIO!I162</f>
        <v>71220-38.1</v>
      </c>
      <c r="W160" s="89" t="str">
        <f t="shared" si="6"/>
        <v>7122</v>
      </c>
      <c r="X160" s="89" t="str">
        <f t="shared" si="7"/>
        <v>38.1</v>
      </c>
      <c r="Y160" s="89" t="str">
        <f>IF(V160="","",VLOOKUP(V160,TRD!$F$5:$G$677,2,FALSE))</f>
        <v>AG -3--AC -17</v>
      </c>
      <c r="Z160" s="89" t="str">
        <f>IF(V160="","",VLOOKUP(V160,TRD!$F$5:$T$677,5,FALSE))</f>
        <v>- - MT- S</v>
      </c>
      <c r="AA160" s="89" t="e">
        <f>IF(V160="","",VLOOKUP(V160,TRD_ORI!$E:$S,10,FALSE))</f>
        <v>#N/A</v>
      </c>
      <c r="AB160" s="89" t="str">
        <f>IF(V160="","",VLOOKUP(V160,TRD!F158:T830,15,FALSE))</f>
        <v>PDF</v>
      </c>
    </row>
    <row r="161" spans="1:28" ht="409.6">
      <c r="A161">
        <f t="shared" si="8"/>
        <v>155</v>
      </c>
      <c r="B161" s="139" t="str">
        <f>IF(INVENTARIO!H163="","",INVENTARIO!H163)</f>
        <v>Correspondencia Derechos de Petición Revocatorias</v>
      </c>
      <c r="C161" s="80" t="str">
        <f>IF(INVENTARIO!K163="","",INVENTARIO!K163)</f>
        <v>Información sobre la correspondencia de los procesos administrativos sancionatorios de revocatoria del SFV del Decreto 1077 de 2015</v>
      </c>
      <c r="D161" s="80" t="str">
        <f>IF(INVENTARIO!J163="","",INVENTARIO!J163)</f>
        <v>Físico-Digital</v>
      </c>
      <c r="E161" s="80" t="str">
        <f>IF(INVENTARIO!L163="","",INVENTARIO!L163)</f>
        <v>Word</v>
      </c>
      <c r="F161" s="80" t="str">
        <f>IF(INVENTARIO!AA163="","",INVENTARIO!AA163)</f>
        <v>No aplica</v>
      </c>
      <c r="G161" s="80" t="str">
        <f>IF(INVENTARIO!M163="","",INVENTARIO!M163)</f>
        <v>Español</v>
      </c>
      <c r="H161" s="236">
        <f>INVENTARIO!AC163</f>
        <v>42780</v>
      </c>
      <c r="I161" s="235" t="str">
        <f>IF(INVENTARIO!AC163="","",CONCATENATE(TEXT(H161,"dd-mm-yyyy")," - ",INVENTARIO!AD163))</f>
        <v>14-02-2017 - A la fecha</v>
      </c>
      <c r="J161" s="80" t="str">
        <f>IF(INVENTARIO!AB163="","",INVENTARIO!AB163)</f>
        <v>Diaria</v>
      </c>
      <c r="K161" s="80" t="str">
        <f>IF(INVENTARIO!P163="","",INVENTARIO!P163)</f>
        <v>Subdirección de Subsidio Familiar de Vivienda</v>
      </c>
      <c r="L161" s="80" t="str">
        <f>IF(INVENTARIO!R163="","",INVENTARIO!R163)</f>
        <v>Subdirección de Subsidio Familiar de Vivienda</v>
      </c>
      <c r="M161" s="80" t="str">
        <f>IF(INVENTARIO!N163="","",INVENTARIO!N163)</f>
        <v>No aplica</v>
      </c>
      <c r="N161" s="84" t="str">
        <f>IF(INVENTARIO!AH163="","",INVENTARIO!AH163)</f>
        <v>Reservada</v>
      </c>
      <c r="O161" s="85" t="str">
        <f>IF(INVENTARIO!AI163="","",INVENTARIO!AI163)</f>
        <v>Ley 1712 Articulo 18</v>
      </c>
      <c r="P161" s="80" t="str">
        <f>IF(INVENTARIO!AJ163="","",INVENTARIO!AJ163)</f>
        <v>la Ley 1581 de 2012, artículo 13</v>
      </c>
      <c r="Q161" s="80" t="str">
        <f>IF(INVENTARIO!AK163="","",INVENTARIO!AK163)</f>
        <v>la Ley 1581 de 2012, artículo 14</v>
      </c>
      <c r="R161" s="80" t="str">
        <f>IF(INVENTARIO!AL163="","",INVENTARIO!AL163)</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61" s="80" t="str">
        <f>IF(INVENTARIO!AM163="","",INVENTARIO!AM163)</f>
        <v>Permanente</v>
      </c>
      <c r="T161" s="84" t="str">
        <f>IF(INVENTARIO!AN163="","",INVENTARIO!AN163)</f>
        <v>Permanente</v>
      </c>
      <c r="U161" s="89" t="e">
        <f>IF(INVENTARIO!I163="","",IF(INVENTARIO!I163="#N/A","NO","SI"))</f>
        <v>#N/A</v>
      </c>
      <c r="V161" s="89" t="e">
        <f>INVENTARIO!I163</f>
        <v>#N/A</v>
      </c>
      <c r="W161" s="89" t="e">
        <f t="shared" si="6"/>
        <v>#N/A</v>
      </c>
      <c r="X161" s="89" t="e">
        <f t="shared" si="7"/>
        <v>#N/A</v>
      </c>
      <c r="Y161" s="89" t="e">
        <f>IF(V161="","",VLOOKUP(V161,TRD!$F$5:$G$677,2,FALSE))</f>
        <v>#N/A</v>
      </c>
      <c r="Z161" s="89" t="e">
        <f>IF(V161="","",VLOOKUP(V161,TRD!$F$5:$T$677,5,FALSE))</f>
        <v>#N/A</v>
      </c>
      <c r="AA161" s="89" t="e">
        <f>IF(V161="","",VLOOKUP(V161,TRD_ORI!$E:$S,10,FALSE))</f>
        <v>#N/A</v>
      </c>
      <c r="AB161" s="89" t="e">
        <f>IF(V161="","",VLOOKUP(V161,TRD!F159:T831,15,FALSE))</f>
        <v>#N/A</v>
      </c>
    </row>
    <row r="162" spans="1:28" ht="409.6">
      <c r="A162">
        <f t="shared" si="8"/>
        <v>156</v>
      </c>
      <c r="B162" s="139" t="str">
        <f>IF(INVENTARIO!H164="","",INVENTARIO!H164)</f>
        <v>Bases de capturas de formulario de postulación de programas de vivienda con postulación cliente-servidor</v>
      </c>
      <c r="C162" s="80" t="str">
        <f>IF(INVENTARIO!K164="","",INVENTARIO!K164)</f>
        <v>Archivo de texto que contienen la información de los hogares postulantes al subsidio familiar de vivienda, entregadas por la gerencia de los macroproyectos</v>
      </c>
      <c r="D162" s="80" t="str">
        <f>IF(INVENTARIO!J164="","",INVENTARIO!J164)</f>
        <v>Digital</v>
      </c>
      <c r="E162" s="80" t="str">
        <f>IF(INVENTARIO!L164="","",INVENTARIO!L164)</f>
        <v>Excel</v>
      </c>
      <c r="F162" s="80" t="str">
        <f>IF(INVENTARIO!AA164="","",INVENTARIO!AA164)</f>
        <v>No aplica</v>
      </c>
      <c r="G162" s="80" t="str">
        <f>IF(INVENTARIO!M164="","",INVENTARIO!M164)</f>
        <v>Español</v>
      </c>
      <c r="H162" s="236" t="str">
        <f>INVENTARIO!AC164</f>
        <v>Se desconoce</v>
      </c>
      <c r="I162" s="235" t="str">
        <f>IF(INVENTARIO!AC164="","",CONCATENATE(TEXT(H162,"dd-mm-yyyy")," - ",INVENTARIO!AD164))</f>
        <v>Se desconoce - A la fecha</v>
      </c>
      <c r="J162" s="80" t="str">
        <f>IF(INVENTARIO!AB164="","",INVENTARIO!AB164)</f>
        <v>Por demanda</v>
      </c>
      <c r="K162" s="80" t="str">
        <f>IF(INVENTARIO!P164="","",INVENTARIO!P164)</f>
        <v>Subdirección de Subsidio Familiar de Vivienda</v>
      </c>
      <c r="L162" s="80" t="str">
        <f>IF(INVENTARIO!R164="","",INVENTARIO!R164)</f>
        <v>Subdirección de Subsidio Familiar de Vivienda</v>
      </c>
      <c r="M162" s="80" t="str">
        <f>IF(INVENTARIO!N164="","",INVENTARIO!N164)</f>
        <v>Municipal</v>
      </c>
      <c r="N162" s="84" t="str">
        <f>IF(INVENTARIO!AH164="","",INVENTARIO!AH164)</f>
        <v>Reservada</v>
      </c>
      <c r="O162" s="85" t="str">
        <f>IF(INVENTARIO!AI164="","",INVENTARIO!AI164)</f>
        <v>Ley 1712 Articulo 18</v>
      </c>
      <c r="P162" s="80" t="str">
        <f>IF(INVENTARIO!AJ164="","",INVENTARIO!AJ164)</f>
        <v>la Ley 1581 de 2012, artículo 13</v>
      </c>
      <c r="Q162" s="80" t="str">
        <f>IF(INVENTARIO!AK164="","",INVENTARIO!AK164)</f>
        <v>la Ley 1581 de 2012, artículo 14</v>
      </c>
      <c r="R162" s="80" t="str">
        <f>IF(INVENTARIO!AL164="","",INVENTARIO!AL164)</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62" s="80" t="str">
        <f>IF(INVENTARIO!AM164="","",INVENTARIO!AM164)</f>
        <v>Permanente</v>
      </c>
      <c r="T162" s="84" t="str">
        <f>IF(INVENTARIO!AN164="","",INVENTARIO!AN164)</f>
        <v>Permanente</v>
      </c>
      <c r="U162" s="89" t="e">
        <f>IF(INVENTARIO!I164="","",IF(INVENTARIO!I164="#N/A","NO","SI"))</f>
        <v>#N/A</v>
      </c>
      <c r="V162" s="89" t="e">
        <f>INVENTARIO!I164</f>
        <v>#N/A</v>
      </c>
      <c r="W162" s="89" t="e">
        <f t="shared" si="6"/>
        <v>#N/A</v>
      </c>
      <c r="X162" s="89" t="e">
        <f t="shared" si="7"/>
        <v>#N/A</v>
      </c>
      <c r="Y162" s="89" t="e">
        <f>IF(V162="","",VLOOKUP(V162,TRD!$F$5:$G$677,2,FALSE))</f>
        <v>#N/A</v>
      </c>
      <c r="Z162" s="89" t="e">
        <f>IF(V162="","",VLOOKUP(V162,TRD!$F$5:$T$677,5,FALSE))</f>
        <v>#N/A</v>
      </c>
      <c r="AA162" s="89" t="e">
        <f>IF(V162="","",VLOOKUP(V162,TRD_ORI!$E:$S,10,FALSE))</f>
        <v>#N/A</v>
      </c>
      <c r="AB162" s="89" t="e">
        <f>IF(V162="","",VLOOKUP(V162,TRD!F160:T832,15,FALSE))</f>
        <v>#N/A</v>
      </c>
    </row>
    <row r="163" spans="1:28" ht="43.2">
      <c r="A163">
        <f t="shared" si="8"/>
        <v>157</v>
      </c>
      <c r="B163" s="139" t="str">
        <f>IF(INVENTARIO!H165="","",INVENTARIO!H165)</f>
        <v>PROGRAMAS DE VIVIENDA</v>
      </c>
      <c r="C163" s="80" t="str">
        <f>IF(INVENTARIO!K165="","",INVENTARIO!K165)</f>
        <v>Distribución de los 3 componentes poblacionales para el proyecto.</v>
      </c>
      <c r="D163" s="80" t="str">
        <f>IF(INVENTARIO!J165="","",INVENTARIO!J165)</f>
        <v>Digital</v>
      </c>
      <c r="E163" s="80" t="str">
        <f>IF(INVENTARIO!L165="","",INVENTARIO!L165)</f>
        <v>PDF</v>
      </c>
      <c r="F163" s="80" t="str">
        <f>IF(INVENTARIO!AA165="","",INVENTARIO!AA165)</f>
        <v>No aplica</v>
      </c>
      <c r="G163" s="80" t="str">
        <f>IF(INVENTARIO!M165="","",INVENTARIO!M165)</f>
        <v>Español</v>
      </c>
      <c r="H163" s="236">
        <f>INVENTARIO!AC165</f>
        <v>41234</v>
      </c>
      <c r="I163" s="235" t="str">
        <f>IF(INVENTARIO!AC165="","",CONCATENATE(TEXT(H163,"dd-mm-yyyy")," - ",INVENTARIO!AD165))</f>
        <v>21-11-2012 - A la fecha</v>
      </c>
      <c r="J163" s="80" t="str">
        <f>IF(INVENTARIO!AB165="","",INVENTARIO!AB165)</f>
        <v>Por demanda</v>
      </c>
      <c r="K163" s="80" t="str">
        <f>IF(INVENTARIO!P165="","",INVENTARIO!P165)</f>
        <v>Subdirección de Subsidio Familiar de Vivienda</v>
      </c>
      <c r="L163" s="80" t="str">
        <f>IF(INVENTARIO!R165="","",INVENTARIO!R165)</f>
        <v>Subdirección de Subsidio Familiar de Vivienda</v>
      </c>
      <c r="M163" s="80" t="str">
        <f>IF(INVENTARIO!N165="","",INVENTARIO!N165)</f>
        <v>Municipal</v>
      </c>
      <c r="N163" s="84" t="str">
        <f>IF(INVENTARIO!AH165="","",INVENTARIO!AH165)</f>
        <v xml:space="preserve">Pública </v>
      </c>
      <c r="O163" s="85" t="str">
        <f>IF(INVENTARIO!AI165="","",INVENTARIO!AI165)</f>
        <v>No aplica</v>
      </c>
      <c r="P163" s="80" t="str">
        <f>IF(INVENTARIO!AJ165="","",INVENTARIO!AJ165)</f>
        <v>No aplica</v>
      </c>
      <c r="Q163" s="80" t="str">
        <f>IF(INVENTARIO!AK165="","",INVENTARIO!AK165)</f>
        <v>No aplica</v>
      </c>
      <c r="R163" s="80" t="str">
        <f>IF(INVENTARIO!AL165="","",INVENTARIO!AL165)</f>
        <v>No aplica</v>
      </c>
      <c r="S163" s="80" t="str">
        <f>IF(INVENTARIO!AM165="","",INVENTARIO!AM165)</f>
        <v>No aplica</v>
      </c>
      <c r="T163" s="84" t="str">
        <f>IF(INVENTARIO!AN165="","",INVENTARIO!AN165)</f>
        <v>No aplica</v>
      </c>
      <c r="U163" s="89" t="str">
        <f>IF(INVENTARIO!I165="","",IF(INVENTARIO!I165="#N/A","NO","SI"))</f>
        <v>SI</v>
      </c>
      <c r="V163" s="89" t="str">
        <f>INVENTARIO!I165</f>
        <v>71220-40.20</v>
      </c>
      <c r="W163" s="89" t="str">
        <f t="shared" si="6"/>
        <v>7122</v>
      </c>
      <c r="X163" s="89" t="str">
        <f t="shared" si="7"/>
        <v>0.20</v>
      </c>
      <c r="Y163" s="89" t="str">
        <f>IF(V163="","",VLOOKUP(V163,TRD!$F$5:$G$677,2,FALSE))</f>
        <v>AG -3--AC -17</v>
      </c>
      <c r="Z163" s="89" t="str">
        <f>IF(V163="","",VLOOKUP(V163,TRD!$F$5:$T$677,5,FALSE))</f>
        <v xml:space="preserve">CT- - MT- </v>
      </c>
      <c r="AA163" s="89" t="e">
        <f>IF(V163="","",VLOOKUP(V163,TRD_ORI!$E:$S,10,FALSE))</f>
        <v>#N/A</v>
      </c>
      <c r="AB163" s="89" t="str">
        <f>IF(V163="","",VLOOKUP(V163,TRD!F161:T833,15,FALSE))</f>
        <v>PDF</v>
      </c>
    </row>
    <row r="164" spans="1:28" ht="409.6">
      <c r="A164">
        <f t="shared" si="8"/>
        <v>158</v>
      </c>
      <c r="B164" s="139" t="str">
        <f>IF(INVENTARIO!H166="","",INVENTARIO!H166)</f>
        <v>PROGRAMAS DE VIVIENDA</v>
      </c>
      <c r="C164" s="80" t="str">
        <f>IF(INVENTARIO!K166="","",INVENTARIO!K166)</f>
        <v>Resolución y lista en Excel de hogares seleccionados expedido por Prosperidad Social.</v>
      </c>
      <c r="D164" s="80" t="str">
        <f>IF(INVENTARIO!J166="","",INVENTARIO!J166)</f>
        <v>Digital</v>
      </c>
      <c r="E164" s="80" t="str">
        <f>IF(INVENTARIO!L166="","",INVENTARIO!L166)</f>
        <v>Excel, Word, PDF, PowerPoint</v>
      </c>
      <c r="F164" s="80" t="str">
        <f>IF(INVENTARIO!AA166="","",INVENTARIO!AA166)</f>
        <v>No aplica</v>
      </c>
      <c r="G164" s="80" t="str">
        <f>IF(INVENTARIO!M166="","",INVENTARIO!M166)</f>
        <v>Español</v>
      </c>
      <c r="H164" s="236">
        <f>INVENTARIO!AC166</f>
        <v>41921</v>
      </c>
      <c r="I164" s="235" t="str">
        <f>IF(INVENTARIO!AC166="","",CONCATENATE(TEXT(H164,"dd-mm-yyyy")," - ",INVENTARIO!AD166))</f>
        <v>09-10-2014 - A la fecha</v>
      </c>
      <c r="J164" s="80" t="str">
        <f>IF(INVENTARIO!AB166="","",INVENTARIO!AB166)</f>
        <v>Quincenal</v>
      </c>
      <c r="K164" s="80" t="str">
        <f>IF(INVENTARIO!P166="","",INVENTARIO!P166)</f>
        <v>Subdirección de Subsidio Familiar de Vivienda</v>
      </c>
      <c r="L164" s="80" t="str">
        <f>IF(INVENTARIO!R166="","",INVENTARIO!R166)</f>
        <v>Subdirección de Subsidio Familiar de Vivienda</v>
      </c>
      <c r="M164" s="80" t="str">
        <f>IF(INVENTARIO!N166="","",INVENTARIO!N166)</f>
        <v>Municipal</v>
      </c>
      <c r="N164" s="84" t="str">
        <f>IF(INVENTARIO!AH166="","",INVENTARIO!AH166)</f>
        <v>Reservada</v>
      </c>
      <c r="O164" s="85" t="str">
        <f>IF(INVENTARIO!AI166="","",INVENTARIO!AI166)</f>
        <v>Ley 1712 Articulo 18</v>
      </c>
      <c r="P164" s="80" t="str">
        <f>IF(INVENTARIO!AJ166="","",INVENTARIO!AJ166)</f>
        <v>la Ley 1581 de 2012, artículo 13</v>
      </c>
      <c r="Q164" s="80" t="str">
        <f>IF(INVENTARIO!AK166="","",INVENTARIO!AK166)</f>
        <v>la Ley 1581 de 2012, artículo 14</v>
      </c>
      <c r="R164" s="80" t="str">
        <f>IF(INVENTARIO!AL166="","",INVENTARIO!AL166)</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64" s="80" t="str">
        <f>IF(INVENTARIO!AM166="","",INVENTARIO!AM166)</f>
        <v>Permanente</v>
      </c>
      <c r="T164" s="84" t="str">
        <f>IF(INVENTARIO!AN166="","",INVENTARIO!AN166)</f>
        <v>Permanente</v>
      </c>
      <c r="U164" s="89" t="str">
        <f>IF(INVENTARIO!I166="","",IF(INVENTARIO!I166="#N/A","NO","SI"))</f>
        <v>SI</v>
      </c>
      <c r="V164" s="89" t="str">
        <f>INVENTARIO!I166</f>
        <v>71220-40.20</v>
      </c>
      <c r="W164" s="89" t="str">
        <f t="shared" si="6"/>
        <v>7122</v>
      </c>
      <c r="X164" s="89" t="str">
        <f t="shared" si="7"/>
        <v>0.20</v>
      </c>
      <c r="Y164" s="89" t="str">
        <f>IF(V164="","",VLOOKUP(V164,TRD!$F$5:$G$677,2,FALSE))</f>
        <v>AG -3--AC -17</v>
      </c>
      <c r="Z164" s="89" t="str">
        <f>IF(V164="","",VLOOKUP(V164,TRD!$F$5:$T$677,5,FALSE))</f>
        <v xml:space="preserve">CT- - MT- </v>
      </c>
      <c r="AA164" s="89" t="e">
        <f>IF(V164="","",VLOOKUP(V164,TRD_ORI!$E:$S,10,FALSE))</f>
        <v>#N/A</v>
      </c>
      <c r="AB164" s="89" t="str">
        <f>IF(V164="","",VLOOKUP(V164,TRD!F162:T834,15,FALSE))</f>
        <v>PDF</v>
      </c>
    </row>
    <row r="165" spans="1:28" ht="409.6">
      <c r="A165">
        <f t="shared" si="8"/>
        <v>159</v>
      </c>
      <c r="B165" s="139" t="str">
        <f>IF(INVENTARIO!H167="","",INVENTARIO!H167)</f>
        <v>PROGRAMAS DE VIVIENDA</v>
      </c>
      <c r="C165" s="80" t="str">
        <f>IF(INVENTARIO!K167="","",INVENTARIO!K167)</f>
        <v>Resolución y lista en Excel de hogares potenciales beneficiarios por expedido Prosperidad Social.</v>
      </c>
      <c r="D165" s="80" t="str">
        <f>IF(INVENTARIO!J167="","",INVENTARIO!J167)</f>
        <v>Digital</v>
      </c>
      <c r="E165" s="80" t="str">
        <f>IF(INVENTARIO!L167="","",INVENTARIO!L167)</f>
        <v>Excel, Word, PDF, PowerPoint</v>
      </c>
      <c r="F165" s="80" t="str">
        <f>IF(INVENTARIO!AA167="","",INVENTARIO!AA167)</f>
        <v>No aplica</v>
      </c>
      <c r="G165" s="80" t="str">
        <f>IF(INVENTARIO!M167="","",INVENTARIO!M167)</f>
        <v>Español</v>
      </c>
      <c r="H165" s="236">
        <f>INVENTARIO!AC167</f>
        <v>41921</v>
      </c>
      <c r="I165" s="235" t="str">
        <f>IF(INVENTARIO!AC167="","",CONCATENATE(TEXT(H165,"dd-mm-yyyy")," - ",INVENTARIO!AD167))</f>
        <v>09-10-2014 - A la fecha</v>
      </c>
      <c r="J165" s="80" t="str">
        <f>IF(INVENTARIO!AB167="","",INVENTARIO!AB167)</f>
        <v>Quincenal</v>
      </c>
      <c r="K165" s="80" t="str">
        <f>IF(INVENTARIO!P167="","",INVENTARIO!P167)</f>
        <v>Subdirección de Subsidio Familiar de Vivienda</v>
      </c>
      <c r="L165" s="80" t="str">
        <f>IF(INVENTARIO!R167="","",INVENTARIO!R167)</f>
        <v>Subdirección de Subsidio Familiar de Vivienda</v>
      </c>
      <c r="M165" s="80" t="str">
        <f>IF(INVENTARIO!N167="","",INVENTARIO!N167)</f>
        <v>Municipal</v>
      </c>
      <c r="N165" s="84" t="str">
        <f>IF(INVENTARIO!AH167="","",INVENTARIO!AH167)</f>
        <v>Reservada</v>
      </c>
      <c r="O165" s="85" t="str">
        <f>IF(INVENTARIO!AI167="","",INVENTARIO!AI167)</f>
        <v>Ley 1712 Articulo 18</v>
      </c>
      <c r="P165" s="80" t="str">
        <f>IF(INVENTARIO!AJ167="","",INVENTARIO!AJ167)</f>
        <v>la Ley 1581 de 2012, artículo 13</v>
      </c>
      <c r="Q165" s="80" t="str">
        <f>IF(INVENTARIO!AK167="","",INVENTARIO!AK167)</f>
        <v>la Ley 1581 de 2012, artículo 14</v>
      </c>
      <c r="R165" s="80" t="str">
        <f>IF(INVENTARIO!AL167="","",INVENTARIO!AL167)</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65" s="80" t="str">
        <f>IF(INVENTARIO!AM167="","",INVENTARIO!AM167)</f>
        <v>Permanente</v>
      </c>
      <c r="T165" s="84" t="str">
        <f>IF(INVENTARIO!AN167="","",INVENTARIO!AN167)</f>
        <v>Permanente</v>
      </c>
      <c r="U165" s="89" t="str">
        <f>IF(INVENTARIO!I167="","",IF(INVENTARIO!I167="#N/A","NO","SI"))</f>
        <v>SI</v>
      </c>
      <c r="V165" s="89" t="str">
        <f>INVENTARIO!I167</f>
        <v>71220-40.20</v>
      </c>
      <c r="W165" s="89" t="str">
        <f t="shared" si="6"/>
        <v>7122</v>
      </c>
      <c r="X165" s="89" t="str">
        <f t="shared" si="7"/>
        <v>0.20</v>
      </c>
      <c r="Y165" s="89" t="str">
        <f>IF(V165="","",VLOOKUP(V165,TRD!$F$5:$G$677,2,FALSE))</f>
        <v>AG -3--AC -17</v>
      </c>
      <c r="Z165" s="89" t="str">
        <f>IF(V165="","",VLOOKUP(V165,TRD!$F$5:$T$677,5,FALSE))</f>
        <v xml:space="preserve">CT- - MT- </v>
      </c>
      <c r="AA165" s="89" t="e">
        <f>IF(V165="","",VLOOKUP(V165,TRD_ORI!$E:$S,10,FALSE))</f>
        <v>#N/A</v>
      </c>
      <c r="AB165" s="89" t="str">
        <f>IF(V165="","",VLOOKUP(V165,TRD!F163:T835,15,FALSE))</f>
        <v>PDF</v>
      </c>
    </row>
    <row r="166" spans="1:28" ht="57.6">
      <c r="A166">
        <f t="shared" si="8"/>
        <v>160</v>
      </c>
      <c r="B166" s="139" t="str">
        <f>IF(INVENTARIO!H168="","",INVENTARIO!H168)</f>
        <v>PROGRAMAS DE VIVIENDA</v>
      </c>
      <c r="C166" s="80" t="str">
        <f>IF(INVENTARIO!K168="","",INVENTARIO!K168)</f>
        <v>Cavis remite al MVCT la información semanal de los cierres financieros y sustituciones de los hogares VIPA</v>
      </c>
      <c r="D166" s="80" t="str">
        <f>IF(INVENTARIO!J168="","",INVENTARIO!J168)</f>
        <v>Físico-Digital</v>
      </c>
      <c r="E166" s="80" t="str">
        <f>IF(INVENTARIO!L168="","",INVENTARIO!L168)</f>
        <v>PDF</v>
      </c>
      <c r="F166" s="80" t="str">
        <f>IF(INVENTARIO!AA168="","",INVENTARIO!AA168)</f>
        <v>No aplica</v>
      </c>
      <c r="G166" s="80" t="str">
        <f>IF(INVENTARIO!M168="","",INVENTARIO!M168)</f>
        <v>Español</v>
      </c>
      <c r="H166" s="236">
        <f>INVENTARIO!AC168</f>
        <v>42055</v>
      </c>
      <c r="I166" s="235" t="str">
        <f>IF(INVENTARIO!AC168="","",CONCATENATE(TEXT(H166,"dd-mm-yyyy")," - ",INVENTARIO!AD168))</f>
        <v>20-02-2015 - A la fecha</v>
      </c>
      <c r="J166" s="80" t="str">
        <f>IF(INVENTARIO!AB168="","",INVENTARIO!AB168)</f>
        <v>Semanal</v>
      </c>
      <c r="K166" s="80" t="str">
        <f>IF(INVENTARIO!P168="","",INVENTARIO!P168)</f>
        <v>Subdirección de Subsidio Familiar de Vivienda</v>
      </c>
      <c r="L166" s="80" t="str">
        <f>IF(INVENTARIO!R168="","",INVENTARIO!R168)</f>
        <v>Subdirección de Subsidio Familiar de Vivienda</v>
      </c>
      <c r="M166" s="80" t="str">
        <f>IF(INVENTARIO!N168="","",INVENTARIO!N168)</f>
        <v>No aplica</v>
      </c>
      <c r="N166" s="84" t="str">
        <f>IF(INVENTARIO!AH168="","",INVENTARIO!AH168)</f>
        <v xml:space="preserve">Pública </v>
      </c>
      <c r="O166" s="85" t="str">
        <f>IF(INVENTARIO!AI168="","",INVENTARIO!AI168)</f>
        <v>No aplica</v>
      </c>
      <c r="P166" s="80" t="str">
        <f>IF(INVENTARIO!AJ168="","",INVENTARIO!AJ168)</f>
        <v>No aplica</v>
      </c>
      <c r="Q166" s="80" t="str">
        <f>IF(INVENTARIO!AK168="","",INVENTARIO!AK168)</f>
        <v>No aplica</v>
      </c>
      <c r="R166" s="80" t="str">
        <f>IF(INVENTARIO!AL168="","",INVENTARIO!AL168)</f>
        <v>No aplica</v>
      </c>
      <c r="S166" s="80" t="str">
        <f>IF(INVENTARIO!AM168="","",INVENTARIO!AM168)</f>
        <v>No aplica</v>
      </c>
      <c r="T166" s="84" t="str">
        <f>IF(INVENTARIO!AN168="","",INVENTARIO!AN168)</f>
        <v>No aplica</v>
      </c>
      <c r="U166" s="89" t="str">
        <f>IF(INVENTARIO!I168="","",IF(INVENTARIO!I168="#N/A","NO","SI"))</f>
        <v>SI</v>
      </c>
      <c r="V166" s="89" t="str">
        <f>INVENTARIO!I168</f>
        <v>71220-40.20</v>
      </c>
      <c r="W166" s="89" t="str">
        <f t="shared" si="6"/>
        <v>7122</v>
      </c>
      <c r="X166" s="89" t="str">
        <f t="shared" si="7"/>
        <v>0.20</v>
      </c>
      <c r="Y166" s="89" t="str">
        <f>IF(V166="","",VLOOKUP(V166,TRD!$F$5:$G$677,2,FALSE))</f>
        <v>AG -3--AC -17</v>
      </c>
      <c r="Z166" s="89" t="str">
        <f>IF(V166="","",VLOOKUP(V166,TRD!$F$5:$T$677,5,FALSE))</f>
        <v xml:space="preserve">CT- - MT- </v>
      </c>
      <c r="AA166" s="89" t="e">
        <f>IF(V166="","",VLOOKUP(V166,TRD_ORI!$E:$S,10,FALSE))</f>
        <v>#N/A</v>
      </c>
      <c r="AB166" s="89" t="str">
        <f>IF(V166="","",VLOOKUP(V166,TRD!F164:T836,15,FALSE))</f>
        <v>PDF</v>
      </c>
    </row>
    <row r="167" spans="1:28" ht="100.8">
      <c r="A167">
        <f t="shared" si="8"/>
        <v>161</v>
      </c>
      <c r="B167" s="139" t="str">
        <f>IF(INVENTARIO!H169="","",INVENTARIO!H169)</f>
        <v>PROGRAMAS DE VIVIENDA</v>
      </c>
      <c r="C167" s="80" t="str">
        <f>IF(INVENTARIO!K169="","",INVENTARIO!K169)</f>
        <v xml:space="preserve">Documento en donde se establecen los criterios a seguir según la normatividad vigente para el proceso de validaciones y cruces de los hogares postulantes al proceso de CF Vipa </v>
      </c>
      <c r="D167" s="80" t="str">
        <f>IF(INVENTARIO!J169="","",INVENTARIO!J169)</f>
        <v>Digital</v>
      </c>
      <c r="E167" s="80" t="str">
        <f>IF(INVENTARIO!L169="","",INVENTARIO!L169)</f>
        <v>Excel</v>
      </c>
      <c r="F167" s="80" t="str">
        <f>IF(INVENTARIO!AA169="","",INVENTARIO!AA169)</f>
        <v>No aplica</v>
      </c>
      <c r="G167" s="80" t="str">
        <f>IF(INVENTARIO!M169="","",INVENTARIO!M169)</f>
        <v>Español</v>
      </c>
      <c r="H167" s="236">
        <f>INVENTARIO!AC169</f>
        <v>41740</v>
      </c>
      <c r="I167" s="235" t="str">
        <f>IF(INVENTARIO!AC169="","",CONCATENATE(TEXT(H167,"dd-mm-yyyy")," - ",INVENTARIO!AD169))</f>
        <v>11-04-2014 - A la fecha</v>
      </c>
      <c r="J167" s="80" t="str">
        <f>IF(INVENTARIO!AB169="","",INVENTARIO!AB169)</f>
        <v>Por demanda</v>
      </c>
      <c r="K167" s="80" t="str">
        <f>IF(INVENTARIO!P169="","",INVENTARIO!P169)</f>
        <v>Subdirección de Subsidio Familiar de Vivienda</v>
      </c>
      <c r="L167" s="80" t="str">
        <f>IF(INVENTARIO!R169="","",INVENTARIO!R169)</f>
        <v>Subdirección de Subsidio Familiar de Vivienda</v>
      </c>
      <c r="M167" s="80" t="str">
        <f>IF(INVENTARIO!N169="","",INVENTARIO!N169)</f>
        <v>No aplica</v>
      </c>
      <c r="N167" s="84" t="str">
        <f>IF(INVENTARIO!AH169="","",INVENTARIO!AH169)</f>
        <v xml:space="preserve">Pública </v>
      </c>
      <c r="O167" s="85" t="str">
        <f>IF(INVENTARIO!AI169="","",INVENTARIO!AI169)</f>
        <v>No aplica</v>
      </c>
      <c r="P167" s="80" t="str">
        <f>IF(INVENTARIO!AJ169="","",INVENTARIO!AJ169)</f>
        <v>No aplica</v>
      </c>
      <c r="Q167" s="80" t="str">
        <f>IF(INVENTARIO!AK169="","",INVENTARIO!AK169)</f>
        <v>No aplica</v>
      </c>
      <c r="R167" s="80" t="str">
        <f>IF(INVENTARIO!AL169="","",INVENTARIO!AL169)</f>
        <v>No aplica</v>
      </c>
      <c r="S167" s="80" t="str">
        <f>IF(INVENTARIO!AM169="","",INVENTARIO!AM169)</f>
        <v>No aplica</v>
      </c>
      <c r="T167" s="84" t="str">
        <f>IF(INVENTARIO!AN169="","",INVENTARIO!AN169)</f>
        <v>No aplica</v>
      </c>
      <c r="U167" s="89" t="str">
        <f>IF(INVENTARIO!I169="","",IF(INVENTARIO!I169="#N/A","NO","SI"))</f>
        <v>SI</v>
      </c>
      <c r="V167" s="89" t="str">
        <f>INVENTARIO!I169</f>
        <v>71220-40.20</v>
      </c>
      <c r="W167" s="89" t="str">
        <f t="shared" si="6"/>
        <v>7122</v>
      </c>
      <c r="X167" s="89" t="str">
        <f t="shared" si="7"/>
        <v>0.20</v>
      </c>
      <c r="Y167" s="89" t="str">
        <f>IF(V167="","",VLOOKUP(V167,TRD!$F$5:$G$677,2,FALSE))</f>
        <v>AG -3--AC -17</v>
      </c>
      <c r="Z167" s="89" t="str">
        <f>IF(V167="","",VLOOKUP(V167,TRD!$F$5:$T$677,5,FALSE))</f>
        <v xml:space="preserve">CT- - MT- </v>
      </c>
      <c r="AA167" s="89" t="e">
        <f>IF(V167="","",VLOOKUP(V167,TRD_ORI!$E:$S,10,FALSE))</f>
        <v>#N/A</v>
      </c>
      <c r="AB167" s="89" t="str">
        <f>IF(V167="","",VLOOKUP(V167,TRD!F165:T837,15,FALSE))</f>
        <v>PDF</v>
      </c>
    </row>
    <row r="168" spans="1:28" ht="86.4">
      <c r="A168">
        <f t="shared" si="8"/>
        <v>162</v>
      </c>
      <c r="B168" s="139" t="str">
        <f>IF(INVENTARIO!H170="","",INVENTARIO!H170)</f>
        <v>PROGRAMAS DE VIVIENDA</v>
      </c>
      <c r="C168" s="80" t="str">
        <f>IF(INVENTARIO!K170="","",INVENTARIO!K170)</f>
        <v>Documento de consolidación de la información entre la Subdirección del Subsidio y Cavis UT de los hogares que pudieron subsanar el cruce presentado en algún proceso VIPA</v>
      </c>
      <c r="D168" s="80" t="str">
        <f>IF(INVENTARIO!J170="","",INVENTARIO!J170)</f>
        <v>Físico-Digital</v>
      </c>
      <c r="E168" s="80" t="str">
        <f>IF(INVENTARIO!L170="","",INVENTARIO!L170)</f>
        <v>Excel</v>
      </c>
      <c r="F168" s="80" t="str">
        <f>IF(INVENTARIO!AA170="","",INVENTARIO!AA170)</f>
        <v>No aplica</v>
      </c>
      <c r="G168" s="80" t="str">
        <f>IF(INVENTARIO!M170="","",INVENTARIO!M170)</f>
        <v>Español</v>
      </c>
      <c r="H168" s="236">
        <f>INVENTARIO!AC170</f>
        <v>41887</v>
      </c>
      <c r="I168" s="235" t="str">
        <f>IF(INVENTARIO!AC170="","",CONCATENATE(TEXT(H168,"dd-mm-yyyy")," - ",INVENTARIO!AD170))</f>
        <v>05-09-2014 - A la fecha</v>
      </c>
      <c r="J168" s="80" t="str">
        <f>IF(INVENTARIO!AB170="","",INVENTARIO!AB170)</f>
        <v>Por demanda</v>
      </c>
      <c r="K168" s="80" t="str">
        <f>IF(INVENTARIO!P170="","",INVENTARIO!P170)</f>
        <v>Subdirección de Subsidio Familiar de Vivienda</v>
      </c>
      <c r="L168" s="80" t="str">
        <f>IF(INVENTARIO!R170="","",INVENTARIO!R170)</f>
        <v>Subdirección de Subsidio Familiar de Vivienda</v>
      </c>
      <c r="M168" s="80" t="str">
        <f>IF(INVENTARIO!N170="","",INVENTARIO!N170)</f>
        <v>No aplica</v>
      </c>
      <c r="N168" s="84" t="str">
        <f>IF(INVENTARIO!AH170="","",INVENTARIO!AH170)</f>
        <v xml:space="preserve">Pública </v>
      </c>
      <c r="O168" s="85" t="str">
        <f>IF(INVENTARIO!AI170="","",INVENTARIO!AI170)</f>
        <v>No aplica</v>
      </c>
      <c r="P168" s="80" t="str">
        <f>IF(INVENTARIO!AJ170="","",INVENTARIO!AJ170)</f>
        <v>No aplica</v>
      </c>
      <c r="Q168" s="80" t="str">
        <f>IF(INVENTARIO!AK170="","",INVENTARIO!AK170)</f>
        <v>No aplica</v>
      </c>
      <c r="R168" s="80" t="str">
        <f>IF(INVENTARIO!AL170="","",INVENTARIO!AL170)</f>
        <v>No aplica</v>
      </c>
      <c r="S168" s="80" t="str">
        <f>IF(INVENTARIO!AM170="","",INVENTARIO!AM170)</f>
        <v>No aplica</v>
      </c>
      <c r="T168" s="84" t="str">
        <f>IF(INVENTARIO!AN170="","",INVENTARIO!AN170)</f>
        <v>No aplica</v>
      </c>
      <c r="U168" s="89" t="str">
        <f>IF(INVENTARIO!I170="","",IF(INVENTARIO!I170="#N/A","NO","SI"))</f>
        <v>SI</v>
      </c>
      <c r="V168" s="89" t="str">
        <f>INVENTARIO!I170</f>
        <v>71220-40.20</v>
      </c>
      <c r="W168" s="89" t="str">
        <f t="shared" si="6"/>
        <v>7122</v>
      </c>
      <c r="X168" s="89" t="str">
        <f t="shared" si="7"/>
        <v>0.20</v>
      </c>
      <c r="Y168" s="89" t="str">
        <f>IF(V168="","",VLOOKUP(V168,TRD!$F$5:$G$677,2,FALSE))</f>
        <v>AG -3--AC -17</v>
      </c>
      <c r="Z168" s="89" t="str">
        <f>IF(V168="","",VLOOKUP(V168,TRD!$F$5:$T$677,5,FALSE))</f>
        <v xml:space="preserve">CT- - MT- </v>
      </c>
      <c r="AA168" s="89" t="e">
        <f>IF(V168="","",VLOOKUP(V168,TRD_ORI!$E:$S,10,FALSE))</f>
        <v>#N/A</v>
      </c>
      <c r="AB168" s="89" t="str">
        <f>IF(V168="","",VLOOKUP(V168,TRD!F166:T838,15,FALSE))</f>
        <v>PDF</v>
      </c>
    </row>
    <row r="169" spans="1:28" ht="100.8">
      <c r="A169">
        <f t="shared" si="8"/>
        <v>163</v>
      </c>
      <c r="B169" s="139" t="str">
        <f>IF(INVENTARIO!H171="","",INVENTARIO!H171)</f>
        <v>PROGRAMAS DE VIVIENDA</v>
      </c>
      <c r="C169" s="80" t="str">
        <f>IF(INVENTARIO!K171="","",INVENTARIO!K171)</f>
        <v xml:space="preserve">Documentos con las novedades de los proyectos Vipa tales como cambios de nombre, reducciones de cupos, unificación de etapas , etc., para que dichas novedades sean incluidas o ajustadas en el sistema de información </v>
      </c>
      <c r="D169" s="80" t="str">
        <f>IF(INVENTARIO!J171="","",INVENTARIO!J171)</f>
        <v>Digital</v>
      </c>
      <c r="E169" s="80" t="str">
        <f>IF(INVENTARIO!L171="","",INVENTARIO!L171)</f>
        <v>PDF</v>
      </c>
      <c r="F169" s="80" t="str">
        <f>IF(INVENTARIO!AA171="","",INVENTARIO!AA171)</f>
        <v>No aplica</v>
      </c>
      <c r="G169" s="80" t="str">
        <f>IF(INVENTARIO!M171="","",INVENTARIO!M171)</f>
        <v>Español</v>
      </c>
      <c r="H169" s="236">
        <f>INVENTARIO!AC171</f>
        <v>42543</v>
      </c>
      <c r="I169" s="235" t="str">
        <f>IF(INVENTARIO!AC171="","",CONCATENATE(TEXT(H169,"dd-mm-yyyy")," - ",INVENTARIO!AD171))</f>
        <v>22-06-2016 - A la fecha</v>
      </c>
      <c r="J169" s="80" t="str">
        <f>IF(INVENTARIO!AB171="","",INVENTARIO!AB171)</f>
        <v>Por demanda</v>
      </c>
      <c r="K169" s="80" t="str">
        <f>IF(INVENTARIO!P171="","",INVENTARIO!P171)</f>
        <v>Subdirección de Subsidio Familiar de Vivienda</v>
      </c>
      <c r="L169" s="80" t="str">
        <f>IF(INVENTARIO!R171="","",INVENTARIO!R171)</f>
        <v>Subdirección de Subsidio Familiar de Vivienda</v>
      </c>
      <c r="M169" s="80" t="str">
        <f>IF(INVENTARIO!N171="","",INVENTARIO!N171)</f>
        <v>No aplica</v>
      </c>
      <c r="N169" s="84" t="str">
        <f>IF(INVENTARIO!AH171="","",INVENTARIO!AH171)</f>
        <v xml:space="preserve">Pública </v>
      </c>
      <c r="O169" s="85" t="str">
        <f>IF(INVENTARIO!AI171="","",INVENTARIO!AI171)</f>
        <v>No aplica</v>
      </c>
      <c r="P169" s="80" t="str">
        <f>IF(INVENTARIO!AJ171="","",INVENTARIO!AJ171)</f>
        <v>No aplica</v>
      </c>
      <c r="Q169" s="80" t="str">
        <f>IF(INVENTARIO!AK171="","",INVENTARIO!AK171)</f>
        <v>No aplica</v>
      </c>
      <c r="R169" s="80" t="str">
        <f>IF(INVENTARIO!AL171="","",INVENTARIO!AL171)</f>
        <v>No aplica</v>
      </c>
      <c r="S169" s="80" t="str">
        <f>IF(INVENTARIO!AM171="","",INVENTARIO!AM171)</f>
        <v>No aplica</v>
      </c>
      <c r="T169" s="84" t="str">
        <f>IF(INVENTARIO!AN171="","",INVENTARIO!AN171)</f>
        <v>No aplica</v>
      </c>
      <c r="U169" s="89" t="str">
        <f>IF(INVENTARIO!I171="","",IF(INVENTARIO!I171="#N/A","NO","SI"))</f>
        <v>SI</v>
      </c>
      <c r="V169" s="89" t="str">
        <f>INVENTARIO!I171</f>
        <v>71220-40.20</v>
      </c>
      <c r="W169" s="89" t="str">
        <f t="shared" si="6"/>
        <v>7122</v>
      </c>
      <c r="X169" s="89" t="str">
        <f t="shared" si="7"/>
        <v>0.20</v>
      </c>
      <c r="Y169" s="89" t="str">
        <f>IF(V169="","",VLOOKUP(V169,TRD!$F$5:$G$677,2,FALSE))</f>
        <v>AG -3--AC -17</v>
      </c>
      <c r="Z169" s="89" t="str">
        <f>IF(V169="","",VLOOKUP(V169,TRD!$F$5:$T$677,5,FALSE))</f>
        <v xml:space="preserve">CT- - MT- </v>
      </c>
      <c r="AA169" s="89" t="e">
        <f>IF(V169="","",VLOOKUP(V169,TRD_ORI!$E:$S,10,FALSE))</f>
        <v>#N/A</v>
      </c>
      <c r="AB169" s="89" t="str">
        <f>IF(V169="","",VLOOKUP(V169,TRD!F167:T839,15,FALSE))</f>
        <v>PDF</v>
      </c>
    </row>
    <row r="170" spans="1:28" ht="86.4">
      <c r="A170">
        <f t="shared" si="8"/>
        <v>164</v>
      </c>
      <c r="B170" s="139" t="str">
        <f>IF(INVENTARIO!H172="","",INVENTARIO!H172)</f>
        <v>PROGRAMAS DE VIVIENDA</v>
      </c>
      <c r="C170" s="80" t="str">
        <f>IF(INVENTARIO!K172="","",INVENTARIO!K172)</f>
        <v>Documento que determina la fuente de recursos para la asignación del Subsidio Familiar Vivienda ya sea Cajas de Compensación Familiar o Fonvivienda</v>
      </c>
      <c r="D170" s="80" t="str">
        <f>IF(INVENTARIO!J172="","",INVENTARIO!J172)</f>
        <v>Digital</v>
      </c>
      <c r="E170" s="80" t="str">
        <f>IF(INVENTARIO!L172="","",INVENTARIO!L172)</f>
        <v>PDF</v>
      </c>
      <c r="F170" s="80" t="str">
        <f>IF(INVENTARIO!AA172="","",INVENTARIO!AA172)</f>
        <v>No aplica</v>
      </c>
      <c r="G170" s="80" t="str">
        <f>IF(INVENTARIO!M172="","",INVENTARIO!M172)</f>
        <v>Español</v>
      </c>
      <c r="H170" s="236">
        <f>INVENTARIO!AC172</f>
        <v>41993</v>
      </c>
      <c r="I170" s="235" t="str">
        <f>IF(INVENTARIO!AC172="","",CONCATENATE(TEXT(H170,"dd-mm-yyyy")," - ",INVENTARIO!AD172))</f>
        <v>20-12-2014 - A la fecha</v>
      </c>
      <c r="J170" s="80" t="str">
        <f>IF(INVENTARIO!AB172="","",INVENTARIO!AB172)</f>
        <v>Por demanda</v>
      </c>
      <c r="K170" s="80" t="str">
        <f>IF(INVENTARIO!P172="","",INVENTARIO!P172)</f>
        <v>Subdirección de Subsidio Familiar de Vivienda</v>
      </c>
      <c r="L170" s="80" t="str">
        <f>IF(INVENTARIO!R172="","",INVENTARIO!R172)</f>
        <v>Subdirección de Subsidio Familiar de Vivienda</v>
      </c>
      <c r="M170" s="80" t="str">
        <f>IF(INVENTARIO!N172="","",INVENTARIO!N172)</f>
        <v>No aplica</v>
      </c>
      <c r="N170" s="84" t="str">
        <f>IF(INVENTARIO!AH172="","",INVENTARIO!AH172)</f>
        <v xml:space="preserve">Pública </v>
      </c>
      <c r="O170" s="85" t="str">
        <f>IF(INVENTARIO!AI172="","",INVENTARIO!AI172)</f>
        <v>No aplica</v>
      </c>
      <c r="P170" s="80" t="str">
        <f>IF(INVENTARIO!AJ172="","",INVENTARIO!AJ172)</f>
        <v>No aplica</v>
      </c>
      <c r="Q170" s="80" t="str">
        <f>IF(INVENTARIO!AK172="","",INVENTARIO!AK172)</f>
        <v>No aplica</v>
      </c>
      <c r="R170" s="80" t="str">
        <f>IF(INVENTARIO!AL172="","",INVENTARIO!AL172)</f>
        <v>No aplica</v>
      </c>
      <c r="S170" s="80" t="str">
        <f>IF(INVENTARIO!AM172="","",INVENTARIO!AM172)</f>
        <v>No aplica</v>
      </c>
      <c r="T170" s="84" t="str">
        <f>IF(INVENTARIO!AN172="","",INVENTARIO!AN172)</f>
        <v>No aplica</v>
      </c>
      <c r="U170" s="89" t="str">
        <f>IF(INVENTARIO!I172="","",IF(INVENTARIO!I172="#N/A","NO","SI"))</f>
        <v>SI</v>
      </c>
      <c r="V170" s="89" t="str">
        <f>INVENTARIO!I172</f>
        <v>71220-40.20</v>
      </c>
      <c r="W170" s="89" t="str">
        <f t="shared" si="6"/>
        <v>7122</v>
      </c>
      <c r="X170" s="89" t="str">
        <f t="shared" si="7"/>
        <v>0.20</v>
      </c>
      <c r="Y170" s="89" t="str">
        <f>IF(V170="","",VLOOKUP(V170,TRD!$F$5:$G$677,2,FALSE))</f>
        <v>AG -3--AC -17</v>
      </c>
      <c r="Z170" s="89" t="str">
        <f>IF(V170="","",VLOOKUP(V170,TRD!$F$5:$T$677,5,FALSE))</f>
        <v xml:space="preserve">CT- - MT- </v>
      </c>
      <c r="AA170" s="89" t="e">
        <f>IF(V170="","",VLOOKUP(V170,TRD_ORI!$E:$S,10,FALSE))</f>
        <v>#N/A</v>
      </c>
      <c r="AB170" s="89" t="str">
        <f>IF(V170="","",VLOOKUP(V170,TRD!F168:T840,15,FALSE))</f>
        <v>PDF</v>
      </c>
    </row>
    <row r="171" spans="1:28" ht="129.6">
      <c r="A171">
        <f t="shared" si="8"/>
        <v>165</v>
      </c>
      <c r="B171" s="139" t="str">
        <f>IF(INVENTARIO!H173="","",INVENTARIO!H173)</f>
        <v>PROGRAMAS DE VIVIENDA</v>
      </c>
      <c r="C171" s="80" t="str">
        <f>IF(INVENTARIO!K173="","",INVENTARIO!K173)</f>
        <v>Memorando en el cual se indica la asignacion o rechazo del Subsidio Familiar de Vivienda.</v>
      </c>
      <c r="D171" s="80" t="str">
        <f>IF(INVENTARIO!J173="","",INVENTARIO!J173)</f>
        <v>Digital</v>
      </c>
      <c r="E171" s="80" t="str">
        <f>IF(INVENTARIO!L173="","",INVENTARIO!L173)</f>
        <v>Excel, Word, PDF, PowerPoint</v>
      </c>
      <c r="F171" s="80" t="str">
        <f>IF(INVENTARIO!AA173="","",INVENTARIO!AA173)</f>
        <v>https://minvivienda.gov.co/normativa?f%5B0%5D=tipo_normativa%3AResoluci%C3%B3n#views-exposed-form-normativa-block-1</v>
      </c>
      <c r="G171" s="80" t="str">
        <f>IF(INVENTARIO!M173="","",INVENTARIO!M173)</f>
        <v>Español</v>
      </c>
      <c r="H171" s="236">
        <f>INVENTARIO!AC173</f>
        <v>41974</v>
      </c>
      <c r="I171" s="235" t="str">
        <f>IF(INVENTARIO!AC173="","",CONCATENATE(TEXT(H171,"dd-mm-yyyy")," - ",INVENTARIO!AD173))</f>
        <v>01-12-2014 - A la fecha</v>
      </c>
      <c r="J171" s="80" t="str">
        <f>IF(INVENTARIO!AB173="","",INVENTARIO!AB173)</f>
        <v>Por demanda</v>
      </c>
      <c r="K171" s="80" t="str">
        <f>IF(INVENTARIO!P173="","",INVENTARIO!P173)</f>
        <v>Subdirección de Subsidio Familiar de Vivienda</v>
      </c>
      <c r="L171" s="80" t="str">
        <f>IF(INVENTARIO!R173="","",INVENTARIO!R173)</f>
        <v>Subdirección de Subsidio Familiar de Vivienda</v>
      </c>
      <c r="M171" s="80" t="str">
        <f>IF(INVENTARIO!N173="","",INVENTARIO!N173)</f>
        <v>No aplica</v>
      </c>
      <c r="N171" s="84" t="str">
        <f>IF(INVENTARIO!AH173="","",INVENTARIO!AH173)</f>
        <v xml:space="preserve">Pública </v>
      </c>
      <c r="O171" s="85" t="str">
        <f>IF(INVENTARIO!AI173="","",INVENTARIO!AI173)</f>
        <v>No aplica</v>
      </c>
      <c r="P171" s="80" t="str">
        <f>IF(INVENTARIO!AJ173="","",INVENTARIO!AJ173)</f>
        <v>No aplica</v>
      </c>
      <c r="Q171" s="80" t="str">
        <f>IF(INVENTARIO!AK173="","",INVENTARIO!AK173)</f>
        <v>No aplica</v>
      </c>
      <c r="R171" s="80" t="str">
        <f>IF(INVENTARIO!AL173="","",INVENTARIO!AL173)</f>
        <v>No aplica</v>
      </c>
      <c r="S171" s="80" t="str">
        <f>IF(INVENTARIO!AM173="","",INVENTARIO!AM173)</f>
        <v>No aplica</v>
      </c>
      <c r="T171" s="84" t="str">
        <f>IF(INVENTARIO!AN173="","",INVENTARIO!AN173)</f>
        <v>No aplica</v>
      </c>
      <c r="U171" s="89" t="str">
        <f>IF(INVENTARIO!I173="","",IF(INVENTARIO!I173="#N/A","NO","SI"))</f>
        <v>SI</v>
      </c>
      <c r="V171" s="89" t="str">
        <f>INVENTARIO!I173</f>
        <v>71220-40.20</v>
      </c>
      <c r="W171" s="89" t="str">
        <f t="shared" si="6"/>
        <v>7122</v>
      </c>
      <c r="X171" s="89" t="str">
        <f t="shared" si="7"/>
        <v>0.20</v>
      </c>
      <c r="Y171" s="89" t="str">
        <f>IF(V171="","",VLOOKUP(V171,TRD!$F$5:$G$677,2,FALSE))</f>
        <v>AG -3--AC -17</v>
      </c>
      <c r="Z171" s="89" t="str">
        <f>IF(V171="","",VLOOKUP(V171,TRD!$F$5:$T$677,5,FALSE))</f>
        <v xml:space="preserve">CT- - MT- </v>
      </c>
      <c r="AA171" s="89" t="e">
        <f>IF(V171="","",VLOOKUP(V171,TRD_ORI!$E:$S,10,FALSE))</f>
        <v>#N/A</v>
      </c>
      <c r="AB171" s="89" t="str">
        <f>IF(V171="","",VLOOKUP(V171,TRD!F169:T841,15,FALSE))</f>
        <v>PDF</v>
      </c>
    </row>
    <row r="172" spans="1:28" ht="86.4">
      <c r="A172">
        <f t="shared" si="8"/>
        <v>166</v>
      </c>
      <c r="B172" s="139" t="str">
        <f>IF(INVENTARIO!H174="","",INVENTARIO!H174)</f>
        <v>DERECHOS DE PETICIÓN</v>
      </c>
      <c r="C172" s="80" t="str">
        <f>IF(INVENTARIO!K174="","",INVENTARIO!K174)</f>
        <v>Se atienden consultas, peticiones y reclamaciones de los oferentes, cajas de compensación familiar y ciudadanía en general sobre temas relacionados con Vipa</v>
      </c>
      <c r="D172" s="80" t="str">
        <f>IF(INVENTARIO!J174="","",INVENTARIO!J174)</f>
        <v>Físico-Digital</v>
      </c>
      <c r="E172" s="80" t="str">
        <f>IF(INVENTARIO!L174="","",INVENTARIO!L174)</f>
        <v>Excel, Word, PDF, PowerPoint</v>
      </c>
      <c r="F172" s="80" t="str">
        <f>IF(INVENTARIO!AA174="","",INVENTARIO!AA174)</f>
        <v>No aplica</v>
      </c>
      <c r="G172" s="80" t="str">
        <f>IF(INVENTARIO!M174="","",INVENTARIO!M174)</f>
        <v>Español</v>
      </c>
      <c r="H172" s="236">
        <f>INVENTARIO!AC174</f>
        <v>42002</v>
      </c>
      <c r="I172" s="235" t="str">
        <f>IF(INVENTARIO!AC174="","",CONCATENATE(TEXT(H172,"dd-mm-yyyy")," - ",INVENTARIO!AD174))</f>
        <v>29-12-2014 - A la fecha</v>
      </c>
      <c r="J172" s="80" t="str">
        <f>IF(INVENTARIO!AB174="","",INVENTARIO!AB174)</f>
        <v>Diaria</v>
      </c>
      <c r="K172" s="80" t="str">
        <f>IF(INVENTARIO!P174="","",INVENTARIO!P174)</f>
        <v>Subdirección de Subsidio Familiar de Vivienda</v>
      </c>
      <c r="L172" s="80" t="str">
        <f>IF(INVENTARIO!R174="","",INVENTARIO!R174)</f>
        <v>Subdirección de Subsidio Familiar de Vivienda</v>
      </c>
      <c r="M172" s="80" t="str">
        <f>IF(INVENTARIO!N174="","",INVENTARIO!N174)</f>
        <v>No aplica</v>
      </c>
      <c r="N172" s="84" t="str">
        <f>IF(INVENTARIO!AH174="","",INVENTARIO!AH174)</f>
        <v xml:space="preserve">Pública </v>
      </c>
      <c r="O172" s="85" t="str">
        <f>IF(INVENTARIO!AI174="","",INVENTARIO!AI174)</f>
        <v>No aplica</v>
      </c>
      <c r="P172" s="80" t="str">
        <f>IF(INVENTARIO!AJ174="","",INVENTARIO!AJ174)</f>
        <v>No aplica</v>
      </c>
      <c r="Q172" s="80" t="str">
        <f>IF(INVENTARIO!AK174="","",INVENTARIO!AK174)</f>
        <v>No aplica</v>
      </c>
      <c r="R172" s="80" t="str">
        <f>IF(INVENTARIO!AL174="","",INVENTARIO!AL174)</f>
        <v>No aplica</v>
      </c>
      <c r="S172" s="80" t="str">
        <f>IF(INVENTARIO!AM174="","",INVENTARIO!AM174)</f>
        <v>No aplica</v>
      </c>
      <c r="T172" s="84" t="str">
        <f>IF(INVENTARIO!AN174="","",INVENTARIO!AN174)</f>
        <v>No aplica</v>
      </c>
      <c r="U172" s="89" t="str">
        <f>IF(INVENTARIO!I174="","",IF(INVENTARIO!I174="#N/A","NO","SI"))</f>
        <v>SI</v>
      </c>
      <c r="V172" s="89" t="str">
        <f>INVENTARIO!I174</f>
        <v>71220-17</v>
      </c>
      <c r="W172" s="89" t="str">
        <f t="shared" si="6"/>
        <v>7122</v>
      </c>
      <c r="X172" s="89" t="str">
        <f t="shared" si="7"/>
        <v>0-17</v>
      </c>
      <c r="Y172" s="89" t="str">
        <f>IF(V172="","",VLOOKUP(V172,TRD!$F$5:$G$677,2,FALSE))</f>
        <v>AG -3--AC -8</v>
      </c>
      <c r="Z172" s="89" t="str">
        <f>IF(V172="","",VLOOKUP(V172,TRD!$F$5:$T$677,5,FALSE))</f>
        <v>- - MT- S</v>
      </c>
      <c r="AA172" s="89" t="e">
        <f>IF(V172="","",VLOOKUP(V172,TRD_ORI!$E:$S,10,FALSE))</f>
        <v>#N/A</v>
      </c>
      <c r="AB172" s="89" t="str">
        <f>IF(V172="","",VLOOKUP(V172,TRD!F170:T842,15,FALSE))</f>
        <v>PDF</v>
      </c>
    </row>
    <row r="173" spans="1:28" ht="129.6">
      <c r="A173">
        <f t="shared" si="8"/>
        <v>167</v>
      </c>
      <c r="B173" s="139" t="str">
        <f>IF(INVENTARIO!H175="","",INVENTARIO!H175)</f>
        <v>PROGRAMAS DE VIVIENDA</v>
      </c>
      <c r="C173" s="80" t="str">
        <f>IF(INVENTARIO!K175="","",INVENTARIO!K175)</f>
        <v>Resolución de correción de información incluida en las resoluciones de asignación de Subsidio Familiar de Vivienda de Vipa</v>
      </c>
      <c r="D173" s="80" t="str">
        <f>IF(INVENTARIO!J175="","",INVENTARIO!J175)</f>
        <v>Físico-Digital</v>
      </c>
      <c r="E173" s="80" t="str">
        <f>IF(INVENTARIO!L175="","",INVENTARIO!L175)</f>
        <v>PDF</v>
      </c>
      <c r="F173" s="80" t="str">
        <f>IF(INVENTARIO!AA175="","",INVENTARIO!AA175)</f>
        <v>https://minvivienda.gov.co/normativa?f%5B0%5D=tipo_normativa%3AResoluci%C3%B3n#views-exposed-form-normativa-block-1</v>
      </c>
      <c r="G173" s="80" t="str">
        <f>IF(INVENTARIO!M175="","",INVENTARIO!M175)</f>
        <v>Español</v>
      </c>
      <c r="H173" s="236">
        <f>INVENTARIO!AC175</f>
        <v>42186</v>
      </c>
      <c r="I173" s="235" t="str">
        <f>IF(INVENTARIO!AC175="","",CONCATENATE(TEXT(H173,"dd-mm-yyyy")," - ",INVENTARIO!AD175))</f>
        <v>01-07-2015 - A la fecha</v>
      </c>
      <c r="J173" s="80" t="str">
        <f>IF(INVENTARIO!AB175="","",INVENTARIO!AB175)</f>
        <v>Por demanda</v>
      </c>
      <c r="K173" s="80" t="str">
        <f>IF(INVENTARIO!P175="","",INVENTARIO!P175)</f>
        <v>Subdirección de Subsidio Familiar de Vivienda</v>
      </c>
      <c r="L173" s="80" t="str">
        <f>IF(INVENTARIO!R175="","",INVENTARIO!R175)</f>
        <v>Subdirección de Subsidio Familiar de Vivienda</v>
      </c>
      <c r="M173" s="80" t="str">
        <f>IF(INVENTARIO!N175="","",INVENTARIO!N175)</f>
        <v>No aplica</v>
      </c>
      <c r="N173" s="84" t="str">
        <f>IF(INVENTARIO!AH175="","",INVENTARIO!AH175)</f>
        <v xml:space="preserve">Pública </v>
      </c>
      <c r="O173" s="85" t="str">
        <f>IF(INVENTARIO!AI175="","",INVENTARIO!AI175)</f>
        <v>No aplica</v>
      </c>
      <c r="P173" s="80" t="str">
        <f>IF(INVENTARIO!AJ175="","",INVENTARIO!AJ175)</f>
        <v>No aplica</v>
      </c>
      <c r="Q173" s="80" t="str">
        <f>IF(INVENTARIO!AK175="","",INVENTARIO!AK175)</f>
        <v>No aplica</v>
      </c>
      <c r="R173" s="80" t="str">
        <f>IF(INVENTARIO!AL175="","",INVENTARIO!AL175)</f>
        <v>No aplica</v>
      </c>
      <c r="S173" s="80" t="str">
        <f>IF(INVENTARIO!AM175="","",INVENTARIO!AM175)</f>
        <v>No aplica</v>
      </c>
      <c r="T173" s="84" t="str">
        <f>IF(INVENTARIO!AN175="","",INVENTARIO!AN175)</f>
        <v>No aplica</v>
      </c>
      <c r="U173" s="89" t="str">
        <f>IF(INVENTARIO!I175="","",IF(INVENTARIO!I175="#N/A","NO","SI"))</f>
        <v>SI</v>
      </c>
      <c r="V173" s="89" t="str">
        <f>INVENTARIO!I175</f>
        <v>71220-40.20</v>
      </c>
      <c r="W173" s="89" t="str">
        <f t="shared" si="6"/>
        <v>7122</v>
      </c>
      <c r="X173" s="89" t="str">
        <f t="shared" si="7"/>
        <v>0.20</v>
      </c>
      <c r="Y173" s="89" t="str">
        <f>IF(V173="","",VLOOKUP(V173,TRD!$F$5:$G$677,2,FALSE))</f>
        <v>AG -3--AC -17</v>
      </c>
      <c r="Z173" s="89" t="str">
        <f>IF(V173="","",VLOOKUP(V173,TRD!$F$5:$T$677,5,FALSE))</f>
        <v xml:space="preserve">CT- - MT- </v>
      </c>
      <c r="AA173" s="89" t="e">
        <f>IF(V173="","",VLOOKUP(V173,TRD_ORI!$E:$S,10,FALSE))</f>
        <v>#N/A</v>
      </c>
      <c r="AB173" s="89" t="str">
        <f>IF(V173="","",VLOOKUP(V173,TRD!F171:T843,15,FALSE))</f>
        <v>PDF</v>
      </c>
    </row>
    <row r="174" spans="1:28" ht="129.6">
      <c r="A174">
        <f t="shared" si="8"/>
        <v>168</v>
      </c>
      <c r="B174" s="139" t="str">
        <f>IF(INVENTARIO!H176="","",INVENTARIO!H176)</f>
        <v>PROCESOS ADMINISTRATIVO SANCIONATORIO-SUBSIDIO NO LEGALIZADO Y DE RECHAZO</v>
      </c>
      <c r="C174" s="80" t="str">
        <f>IF(INVENTARIO!K176="","",INVENTARIO!K176)</f>
        <v>Documentacion que se emite para desvincular a los hogares que inicialmente fueron asignados y no cumplieron con los plazos establecidos por los oferentes del programa Vipa</v>
      </c>
      <c r="D174" s="80" t="str">
        <f>IF(INVENTARIO!J176="","",INVENTARIO!J176)</f>
        <v>Físico-Digital</v>
      </c>
      <c r="E174" s="80" t="str">
        <f>IF(INVENTARIO!L176="","",INVENTARIO!L176)</f>
        <v>PDF</v>
      </c>
      <c r="F174" s="80" t="str">
        <f>IF(INVENTARIO!AA176="","",INVENTARIO!AA176)</f>
        <v>https://minvivienda.gov.co/normativa?f%5B0%5D=tipo_normativa%3AResoluci%C3%B3n#views-exposed-form-normativa-block-1</v>
      </c>
      <c r="G174" s="80" t="str">
        <f>IF(INVENTARIO!M176="","",INVENTARIO!M176)</f>
        <v>Español</v>
      </c>
      <c r="H174" s="236">
        <f>INVENTARIO!AC176</f>
        <v>42766</v>
      </c>
      <c r="I174" s="235" t="str">
        <f>IF(INVENTARIO!AC176="","",CONCATENATE(TEXT(H174,"dd-mm-yyyy")," - ",INVENTARIO!AD176))</f>
        <v>31-01-2017 - A la fecha</v>
      </c>
      <c r="J174" s="80" t="str">
        <f>IF(INVENTARIO!AB176="","",INVENTARIO!AB176)</f>
        <v>Por demanda</v>
      </c>
      <c r="K174" s="80" t="str">
        <f>IF(INVENTARIO!P176="","",INVENTARIO!P176)</f>
        <v>Subdirección de Subsidio Familiar de Vivienda</v>
      </c>
      <c r="L174" s="80" t="str">
        <f>IF(INVENTARIO!R176="","",INVENTARIO!R176)</f>
        <v>Subdirección de Subsidio Familiar de Vivienda</v>
      </c>
      <c r="M174" s="80" t="str">
        <f>IF(INVENTARIO!N176="","",INVENTARIO!N176)</f>
        <v>No aplica</v>
      </c>
      <c r="N174" s="84" t="str">
        <f>IF(INVENTARIO!AH176="","",INVENTARIO!AH176)</f>
        <v xml:space="preserve">Pública </v>
      </c>
      <c r="O174" s="85" t="str">
        <f>IF(INVENTARIO!AI176="","",INVENTARIO!AI176)</f>
        <v>No aplica</v>
      </c>
      <c r="P174" s="80" t="str">
        <f>IF(INVENTARIO!AJ176="","",INVENTARIO!AJ176)</f>
        <v>No aplica</v>
      </c>
      <c r="Q174" s="80" t="str">
        <f>IF(INVENTARIO!AK176="","",INVENTARIO!AK176)</f>
        <v>No aplica</v>
      </c>
      <c r="R174" s="80" t="str">
        <f>IF(INVENTARIO!AL176="","",INVENTARIO!AL176)</f>
        <v>No aplica</v>
      </c>
      <c r="S174" s="80" t="str">
        <f>IF(INVENTARIO!AM176="","",INVENTARIO!AM176)</f>
        <v>No aplica</v>
      </c>
      <c r="T174" s="84" t="str">
        <f>IF(INVENTARIO!AN176="","",INVENTARIO!AN176)</f>
        <v>No aplica</v>
      </c>
      <c r="U174" s="89" t="str">
        <f>IF(INVENTARIO!I176="","",IF(INVENTARIO!I176="#N/A","NO","SI"))</f>
        <v>SI</v>
      </c>
      <c r="V174" s="89" t="str">
        <f>INVENTARIO!I176</f>
        <v>71220-38.2</v>
      </c>
      <c r="W174" s="89" t="str">
        <f t="shared" si="6"/>
        <v>7122</v>
      </c>
      <c r="X174" s="89" t="str">
        <f t="shared" si="7"/>
        <v>38.2</v>
      </c>
      <c r="Y174" s="89" t="str">
        <f>IF(V174="","",VLOOKUP(V174,TRD!$F$5:$G$677,2,FALSE))</f>
        <v>AG -3--AC -17</v>
      </c>
      <c r="Z174" s="89" t="str">
        <f>IF(V174="","",VLOOKUP(V174,TRD!$F$5:$T$677,5,FALSE))</f>
        <v>- - MT- S</v>
      </c>
      <c r="AA174" s="89" t="e">
        <f>IF(V174="","",VLOOKUP(V174,TRD_ORI!$E:$S,10,FALSE))</f>
        <v>#N/A</v>
      </c>
      <c r="AB174" s="89" t="str">
        <f>IF(V174="","",VLOOKUP(V174,TRD!F172:T844,15,FALSE))</f>
        <v>PDF</v>
      </c>
    </row>
    <row r="175" spans="1:28" ht="86.4">
      <c r="A175">
        <f t="shared" si="8"/>
        <v>169</v>
      </c>
      <c r="B175" s="139" t="str">
        <f>IF(INVENTARIO!H177="","",INVENTARIO!H177)</f>
        <v>PROGRAMAS DE VIVIENDA</v>
      </c>
      <c r="C175" s="80" t="str">
        <f>IF(INVENTARIO!K177="","",INVENTARIO!K177)</f>
        <v>- Listados en Excel de las devoluciones de correspondencia a la SSFV
Notificaciones de devoluciones</v>
      </c>
      <c r="D175" s="80" t="str">
        <f>IF(INVENTARIO!J177="","",INVENTARIO!J177)</f>
        <v>Físico-Digital</v>
      </c>
      <c r="E175" s="80" t="str">
        <f>IF(INVENTARIO!L177="","",INVENTARIO!L177)</f>
        <v>Excel</v>
      </c>
      <c r="F175" s="80" t="str">
        <f>IF(INVENTARIO!AA177="","",INVENTARIO!AA177)</f>
        <v>https://minvivienda.gov.co/tramites-y-servicios/citaciones-y-notificaciones</v>
      </c>
      <c r="G175" s="80" t="str">
        <f>IF(INVENTARIO!M177="","",INVENTARIO!M177)</f>
        <v>Español</v>
      </c>
      <c r="H175" s="236">
        <f>INVENTARIO!AC177</f>
        <v>42371</v>
      </c>
      <c r="I175" s="235" t="str">
        <f>IF(INVENTARIO!AC177="","",CONCATENATE(TEXT(H175,"dd-mm-yyyy")," - ",INVENTARIO!AD177))</f>
        <v>02-01-2016 - A la fecha</v>
      </c>
      <c r="J175" s="80" t="str">
        <f>IF(INVENTARIO!AB177="","",INVENTARIO!AB177)</f>
        <v>Por demanda</v>
      </c>
      <c r="K175" s="80" t="str">
        <f>IF(INVENTARIO!P177="","",INVENTARIO!P177)</f>
        <v>Subdirección de Subsidio Familiar de Vivienda</v>
      </c>
      <c r="L175" s="80" t="str">
        <f>IF(INVENTARIO!R177="","",INVENTARIO!R177)</f>
        <v>Subdirección de Subsidio Familiar de Vivienda</v>
      </c>
      <c r="M175" s="80" t="str">
        <f>IF(INVENTARIO!N177="","",INVENTARIO!N177)</f>
        <v>No aplica</v>
      </c>
      <c r="N175" s="84" t="str">
        <f>IF(INVENTARIO!AH177="","",INVENTARIO!AH177)</f>
        <v xml:space="preserve">Pública </v>
      </c>
      <c r="O175" s="85" t="str">
        <f>IF(INVENTARIO!AI177="","",INVENTARIO!AI177)</f>
        <v>No aplica</v>
      </c>
      <c r="P175" s="80" t="str">
        <f>IF(INVENTARIO!AJ177="","",INVENTARIO!AJ177)</f>
        <v>No aplica</v>
      </c>
      <c r="Q175" s="80" t="str">
        <f>IF(INVENTARIO!AK177="","",INVENTARIO!AK177)</f>
        <v>No aplica</v>
      </c>
      <c r="R175" s="80" t="str">
        <f>IF(INVENTARIO!AL177="","",INVENTARIO!AL177)</f>
        <v>No aplica</v>
      </c>
      <c r="S175" s="80" t="str">
        <f>IF(INVENTARIO!AM177="","",INVENTARIO!AM177)</f>
        <v>No aplica</v>
      </c>
      <c r="T175" s="84" t="str">
        <f>IF(INVENTARIO!AN177="","",INVENTARIO!AN177)</f>
        <v>No aplica</v>
      </c>
      <c r="U175" s="89" t="str">
        <f>IF(INVENTARIO!I177="","",IF(INVENTARIO!I177="#N/A","NO","SI"))</f>
        <v>SI</v>
      </c>
      <c r="V175" s="89" t="str">
        <f>INVENTARIO!I177</f>
        <v>71220-40.20</v>
      </c>
      <c r="W175" s="89" t="str">
        <f t="shared" si="6"/>
        <v>7122</v>
      </c>
      <c r="X175" s="89" t="str">
        <f t="shared" si="7"/>
        <v>0.20</v>
      </c>
      <c r="Y175" s="89" t="str">
        <f>IF(V175="","",VLOOKUP(V175,TRD!$F$5:$G$677,2,FALSE))</f>
        <v>AG -3--AC -17</v>
      </c>
      <c r="Z175" s="89" t="str">
        <f>IF(V175="","",VLOOKUP(V175,TRD!$F$5:$T$677,5,FALSE))</f>
        <v xml:space="preserve">CT- - MT- </v>
      </c>
      <c r="AA175" s="89" t="e">
        <f>IF(V175="","",VLOOKUP(V175,TRD_ORI!$E:$S,10,FALSE))</f>
        <v>#N/A</v>
      </c>
      <c r="AB175" s="89" t="str">
        <f>IF(V175="","",VLOOKUP(V175,TRD!F173:T845,15,FALSE))</f>
        <v>PDF</v>
      </c>
    </row>
    <row r="176" spans="1:28" ht="57.6">
      <c r="A176">
        <f t="shared" si="8"/>
        <v>170</v>
      </c>
      <c r="B176" s="139" t="str">
        <f>IF(INVENTARIO!H178="","",INVENTARIO!H178)</f>
        <v>PROGRAMAS DE VIVIENDA</v>
      </c>
      <c r="C176" s="80" t="str">
        <f>IF(INVENTARIO!K178="","",INVENTARIO!K178)</f>
        <v>Insumos necesarios para asignación de SFVE</v>
      </c>
      <c r="D176" s="80" t="str">
        <f>IF(INVENTARIO!J178="","",INVENTARIO!J178)</f>
        <v>Digital</v>
      </c>
      <c r="E176" s="80" t="str">
        <f>IF(INVENTARIO!L178="","",INVENTARIO!L178)</f>
        <v>PDF</v>
      </c>
      <c r="F176" s="80" t="str">
        <f>IF(INVENTARIO!AA178="","",INVENTARIO!AA178)</f>
        <v>https://minvivienda.gov.co/normativa/resolucion-3691-2020</v>
      </c>
      <c r="G176" s="80" t="str">
        <f>IF(INVENTARIO!M178="","",INVENTARIO!M178)</f>
        <v>Español</v>
      </c>
      <c r="H176" s="236">
        <f>INVENTARIO!AC178</f>
        <v>41640</v>
      </c>
      <c r="I176" s="235" t="str">
        <f>IF(INVENTARIO!AC178="","",CONCATENATE(TEXT(H176,"dd-mm-yyyy")," - ",INVENTARIO!AD178))</f>
        <v>01-01-2014 - A la fecha</v>
      </c>
      <c r="J176" s="80" t="str">
        <f>IF(INVENTARIO!AB178="","",INVENTARIO!AB178)</f>
        <v>Por demanda</v>
      </c>
      <c r="K176" s="80" t="str">
        <f>IF(INVENTARIO!P178="","",INVENTARIO!P178)</f>
        <v>Subdirección de Subsidio Familiar de Vivienda</v>
      </c>
      <c r="L176" s="80" t="str">
        <f>IF(INVENTARIO!R178="","",INVENTARIO!R178)</f>
        <v>Subdirección de Subsidio Familiar de Vivienda</v>
      </c>
      <c r="M176" s="80" t="str">
        <f>IF(INVENTARIO!N178="","",INVENTARIO!N178)</f>
        <v>No aplica</v>
      </c>
      <c r="N176" s="84" t="str">
        <f>IF(INVENTARIO!AH178="","",INVENTARIO!AH178)</f>
        <v xml:space="preserve">Pública </v>
      </c>
      <c r="O176" s="85" t="str">
        <f>IF(INVENTARIO!AI178="","",INVENTARIO!AI178)</f>
        <v>No aplica</v>
      </c>
      <c r="P176" s="80" t="str">
        <f>IF(INVENTARIO!AJ178="","",INVENTARIO!AJ178)</f>
        <v>No aplica</v>
      </c>
      <c r="Q176" s="80" t="str">
        <f>IF(INVENTARIO!AK178="","",INVENTARIO!AK178)</f>
        <v>No aplica</v>
      </c>
      <c r="R176" s="80" t="str">
        <f>IF(INVENTARIO!AL178="","",INVENTARIO!AL178)</f>
        <v>No aplica</v>
      </c>
      <c r="S176" s="80" t="str">
        <f>IF(INVENTARIO!AM178="","",INVENTARIO!AM178)</f>
        <v>No aplica</v>
      </c>
      <c r="T176" s="84" t="str">
        <f>IF(INVENTARIO!AN178="","",INVENTARIO!AN178)</f>
        <v>No aplica</v>
      </c>
      <c r="U176" s="89" t="str">
        <f>IF(INVENTARIO!I178="","",IF(INVENTARIO!I178="#N/A","NO","SI"))</f>
        <v>SI</v>
      </c>
      <c r="V176" s="89" t="str">
        <f>INVENTARIO!I178</f>
        <v>71220-40.20</v>
      </c>
      <c r="W176" s="89" t="str">
        <f t="shared" si="6"/>
        <v>7122</v>
      </c>
      <c r="X176" s="89" t="str">
        <f t="shared" si="7"/>
        <v>0.20</v>
      </c>
      <c r="Y176" s="89" t="str">
        <f>IF(V176="","",VLOOKUP(V176,TRD!$F$5:$G$677,2,FALSE))</f>
        <v>AG -3--AC -17</v>
      </c>
      <c r="Z176" s="89" t="str">
        <f>IF(V176="","",VLOOKUP(V176,TRD!$F$5:$T$677,5,FALSE))</f>
        <v xml:space="preserve">CT- - MT- </v>
      </c>
      <c r="AA176" s="89" t="e">
        <f>IF(V176="","",VLOOKUP(V176,TRD_ORI!$E:$S,10,FALSE))</f>
        <v>#N/A</v>
      </c>
      <c r="AB176" s="89" t="str">
        <f>IF(V176="","",VLOOKUP(V176,TRD!F174:T846,15,FALSE))</f>
        <v>PDF</v>
      </c>
    </row>
    <row r="177" spans="1:28" ht="129.6">
      <c r="A177">
        <f t="shared" si="8"/>
        <v>171</v>
      </c>
      <c r="B177" s="139" t="str">
        <f>IF(INVENTARIO!H179="","",INVENTARIO!H179)</f>
        <v>PROGRAMAS DE VIVIENDA</v>
      </c>
      <c r="C177" s="80" t="str">
        <f>IF(INVENTARIO!K179="","",INVENTARIO!K179)</f>
        <v xml:space="preserve">La base de datos contiene información relevante sobre el incumplimiento que presentan los beneficiarios del programa de vivienda gratuita (PVG1 y PVG2) o las novedades que se presenten que impiden que se les pueda escriturar la vivienda asignada. </v>
      </c>
      <c r="D177" s="80" t="str">
        <f>IF(INVENTARIO!J179="","",INVENTARIO!J179)</f>
        <v>Digital</v>
      </c>
      <c r="E177" s="80" t="str">
        <f>IF(INVENTARIO!L179="","",INVENTARIO!L179)</f>
        <v>Excel</v>
      </c>
      <c r="F177" s="80" t="str">
        <f>IF(INVENTARIO!AA179="","",INVENTARIO!AA179)</f>
        <v>No aplica</v>
      </c>
      <c r="G177" s="80" t="str">
        <f>IF(INVENTARIO!M179="","",INVENTARIO!M179)</f>
        <v>Español</v>
      </c>
      <c r="H177" s="236">
        <f>INVENTARIO!AC179</f>
        <v>40929</v>
      </c>
      <c r="I177" s="235" t="str">
        <f>IF(INVENTARIO!AC179="","",CONCATENATE(TEXT(H177,"dd-mm-yyyy")," - ",INVENTARIO!AD179))</f>
        <v>21-01-2012 - a la fecha</v>
      </c>
      <c r="J177" s="80" t="str">
        <f>IF(INVENTARIO!AB179="","",INVENTARIO!AB179)</f>
        <v>Diaria</v>
      </c>
      <c r="K177" s="80" t="str">
        <f>IF(INVENTARIO!P179="","",INVENTARIO!P179)</f>
        <v>Subdirección de Subsidio Familiar de Vivienda</v>
      </c>
      <c r="L177" s="80" t="str">
        <f>IF(INVENTARIO!R179="","",INVENTARIO!R179)</f>
        <v>Subdirección de Subsidio Familiar de Vivienda</v>
      </c>
      <c r="M177" s="80" t="str">
        <f>IF(INVENTARIO!N179="","",INVENTARIO!N179)</f>
        <v>No aplica</v>
      </c>
      <c r="N177" s="84" t="str">
        <f>IF(INVENTARIO!AH179="","",INVENTARIO!AH179)</f>
        <v xml:space="preserve">Pública </v>
      </c>
      <c r="O177" s="85" t="str">
        <f>IF(INVENTARIO!AI179="","",INVENTARIO!AI179)</f>
        <v>No aplica</v>
      </c>
      <c r="P177" s="80" t="str">
        <f>IF(INVENTARIO!AJ179="","",INVENTARIO!AJ179)</f>
        <v>No aplica</v>
      </c>
      <c r="Q177" s="80" t="str">
        <f>IF(INVENTARIO!AK179="","",INVENTARIO!AK179)</f>
        <v>No aplica</v>
      </c>
      <c r="R177" s="80" t="str">
        <f>IF(INVENTARIO!AL179="","",INVENTARIO!AL179)</f>
        <v>No aplica</v>
      </c>
      <c r="S177" s="80" t="str">
        <f>IF(INVENTARIO!AM179="","",INVENTARIO!AM179)</f>
        <v>No aplica</v>
      </c>
      <c r="T177" s="84" t="str">
        <f>IF(INVENTARIO!AN179="","",INVENTARIO!AN179)</f>
        <v>No aplica</v>
      </c>
      <c r="U177" s="89" t="str">
        <f>IF(INVENTARIO!I179="","",IF(INVENTARIO!I179="#N/A","NO","SI"))</f>
        <v>SI</v>
      </c>
      <c r="V177" s="89" t="str">
        <f>INVENTARIO!I179</f>
        <v>71220-40.20</v>
      </c>
      <c r="W177" s="89" t="str">
        <f t="shared" si="6"/>
        <v>7122</v>
      </c>
      <c r="X177" s="89" t="str">
        <f t="shared" si="7"/>
        <v>0.20</v>
      </c>
      <c r="Y177" s="89" t="str">
        <f>IF(V177="","",VLOOKUP(V177,TRD!$F$5:$G$677,2,FALSE))</f>
        <v>AG -3--AC -17</v>
      </c>
      <c r="Z177" s="89" t="str">
        <f>IF(V177="","",VLOOKUP(V177,TRD!$F$5:$T$677,5,FALSE))</f>
        <v xml:space="preserve">CT- - MT- </v>
      </c>
      <c r="AA177" s="89" t="e">
        <f>IF(V177="","",VLOOKUP(V177,TRD_ORI!$E:$S,10,FALSE))</f>
        <v>#N/A</v>
      </c>
      <c r="AB177" s="89" t="str">
        <f>IF(V177="","",VLOOKUP(V177,TRD!F175:T847,15,FALSE))</f>
        <v>PDF</v>
      </c>
    </row>
    <row r="178" spans="1:28" ht="216">
      <c r="A178">
        <f t="shared" si="8"/>
        <v>172</v>
      </c>
      <c r="B178" s="139" t="str">
        <f>IF(INVENTARIO!H180="","",INVENTARIO!H180)</f>
        <v>PROCESOS ADMINISTRATIVO SANCIONATORIO-SUBSIDIO NO LEGALIZADO Y DE RECHAZO</v>
      </c>
      <c r="C178" s="80" t="str">
        <f>IF(INVENTARIO!K180="","",INVENTARIO!K180)</f>
        <v>Denuncias proporcionadas por entidades municipales, territoriales y terceros implicados en el proceso de escrituración, a través de documentos físicos o correos electrónicos proporcionados a los jefes de departamento, los cuales son trasladados al área de novedades para validar la veracidad de la información e indicar si procede el aperturar los procesos administrativos sancionatorios respectivos por incumplimiento de obligaciones.</v>
      </c>
      <c r="D178" s="80" t="str">
        <f>IF(INVENTARIO!J180="","",INVENTARIO!J180)</f>
        <v>Físico-Digital</v>
      </c>
      <c r="E178" s="80" t="str">
        <f>IF(INVENTARIO!L180="","",INVENTARIO!L180)</f>
        <v>Excel, Word, PDF, PowerPoint</v>
      </c>
      <c r="F178" s="80" t="str">
        <f>IF(INVENTARIO!AA180="","",INVENTARIO!AA180)</f>
        <v>No aplica</v>
      </c>
      <c r="G178" s="80" t="str">
        <f>IF(INVENTARIO!M180="","",INVENTARIO!M180)</f>
        <v>Español</v>
      </c>
      <c r="H178" s="236">
        <f>INVENTARIO!AC180</f>
        <v>40929</v>
      </c>
      <c r="I178" s="235" t="str">
        <f>IF(INVENTARIO!AC180="","",CONCATENATE(TEXT(H178,"dd-mm-yyyy")," - ",INVENTARIO!AD180))</f>
        <v>21-01-2012 - a la fecha</v>
      </c>
      <c r="J178" s="80" t="str">
        <f>IF(INVENTARIO!AB180="","",INVENTARIO!AB180)</f>
        <v>Por demanda</v>
      </c>
      <c r="K178" s="80" t="str">
        <f>IF(INVENTARIO!P180="","",INVENTARIO!P180)</f>
        <v>Subdirección de Subsidio Familiar de Vivienda</v>
      </c>
      <c r="L178" s="80" t="str">
        <f>IF(INVENTARIO!R180="","",INVENTARIO!R180)</f>
        <v>Subdirección de Subsidio Familiar de Vivienda</v>
      </c>
      <c r="M178" s="80" t="str">
        <f>IF(INVENTARIO!N180="","",INVENTARIO!N180)</f>
        <v>Municipal</v>
      </c>
      <c r="N178" s="84" t="str">
        <f>IF(INVENTARIO!AH180="","",INVENTARIO!AH180)</f>
        <v xml:space="preserve">Pública </v>
      </c>
      <c r="O178" s="85" t="str">
        <f>IF(INVENTARIO!AI180="","",INVENTARIO!AI180)</f>
        <v>No aplica</v>
      </c>
      <c r="P178" s="80" t="str">
        <f>IF(INVENTARIO!AJ180="","",INVENTARIO!AJ180)</f>
        <v>No aplica</v>
      </c>
      <c r="Q178" s="80" t="str">
        <f>IF(INVENTARIO!AK180="","",INVENTARIO!AK180)</f>
        <v>No aplica</v>
      </c>
      <c r="R178" s="80" t="str">
        <f>IF(INVENTARIO!AL180="","",INVENTARIO!AL180)</f>
        <v>No aplica</v>
      </c>
      <c r="S178" s="80" t="str">
        <f>IF(INVENTARIO!AM180="","",INVENTARIO!AM180)</f>
        <v>No aplica</v>
      </c>
      <c r="T178" s="84" t="str">
        <f>IF(INVENTARIO!AN180="","",INVENTARIO!AN180)</f>
        <v>No aplica</v>
      </c>
      <c r="U178" s="89" t="str">
        <f>IF(INVENTARIO!I180="","",IF(INVENTARIO!I180="#N/A","NO","SI"))</f>
        <v>SI</v>
      </c>
      <c r="V178" s="89" t="str">
        <f>INVENTARIO!I180</f>
        <v>71220-38.2</v>
      </c>
      <c r="W178" s="89" t="str">
        <f t="shared" si="6"/>
        <v>7122</v>
      </c>
      <c r="X178" s="89" t="str">
        <f t="shared" si="7"/>
        <v>38.2</v>
      </c>
      <c r="Y178" s="89" t="str">
        <f>IF(V178="","",VLOOKUP(V178,TRD!$F$5:$G$677,2,FALSE))</f>
        <v>AG -3--AC -17</v>
      </c>
      <c r="Z178" s="89" t="str">
        <f>IF(V178="","",VLOOKUP(V178,TRD!$F$5:$T$677,5,FALSE))</f>
        <v>- - MT- S</v>
      </c>
      <c r="AA178" s="89" t="e">
        <f>IF(V178="","",VLOOKUP(V178,TRD_ORI!$E:$S,10,FALSE))</f>
        <v>#N/A</v>
      </c>
      <c r="AB178" s="89" t="e">
        <f>IF(V178="","",VLOOKUP(V178,TRD!F176:T848,15,FALSE))</f>
        <v>#N/A</v>
      </c>
    </row>
    <row r="179" spans="1:28" ht="409.6">
      <c r="A179">
        <f t="shared" si="8"/>
        <v>173</v>
      </c>
      <c r="B179" s="139" t="str">
        <f>IF(INVENTARIO!H181="","",INVENTARIO!H181)</f>
        <v>CONVOCATORIAS PARA BOLSAS DE OLA INVERNAL</v>
      </c>
      <c r="C179" s="80" t="str">
        <f>IF(INVENTARIO!K181="","",INVENTARIO!K181)</f>
        <v>Información de las diferentes etapas de los diferentes procesos de Fenómeno de la Niña</v>
      </c>
      <c r="D179" s="80" t="str">
        <f>IF(INVENTARIO!J181="","",INVENTARIO!J181)</f>
        <v>Digital</v>
      </c>
      <c r="E179" s="80" t="str">
        <f>IF(INVENTARIO!L181="","",INVENTARIO!L181)</f>
        <v>Excel, Word, PDF, PowerPoint</v>
      </c>
      <c r="F179" s="80" t="str">
        <f>IF(INVENTARIO!AA181="","",INVENTARIO!AA181)</f>
        <v>https://minvivienda.gov.co/normativa?f%5B0%5D=tematica%3A1772#views-exposed-form-normativa-block-1</v>
      </c>
      <c r="G179" s="80" t="str">
        <f>IF(INVENTARIO!M181="","",INVENTARIO!M181)</f>
        <v>Español</v>
      </c>
      <c r="H179" s="236">
        <f>INVENTARIO!AC181</f>
        <v>42516</v>
      </c>
      <c r="I179" s="235" t="str">
        <f>IF(INVENTARIO!AC181="","",CONCATENATE(TEXT(H179,"dd-mm-yyyy")," - ",INVENTARIO!AD181))</f>
        <v>26-05-2016 - A la fecha</v>
      </c>
      <c r="J179" s="80" t="str">
        <f>IF(INVENTARIO!AB181="","",INVENTARIO!AB181)</f>
        <v>Por demanda</v>
      </c>
      <c r="K179" s="80" t="str">
        <f>IF(INVENTARIO!P181="","",INVENTARIO!P181)</f>
        <v>Subdirección de Subsidio Familiar de Vivienda</v>
      </c>
      <c r="L179" s="80" t="str">
        <f>IF(INVENTARIO!R181="","",INVENTARIO!R181)</f>
        <v>Subdirección de Subsidio Familiar de Vivienda</v>
      </c>
      <c r="M179" s="80" t="str">
        <f>IF(INVENTARIO!N181="","",INVENTARIO!N181)</f>
        <v>No aplica</v>
      </c>
      <c r="N179" s="84" t="str">
        <f>IF(INVENTARIO!AH181="","",INVENTARIO!AH181)</f>
        <v>Reservada</v>
      </c>
      <c r="O179" s="85" t="str">
        <f>IF(INVENTARIO!AI181="","",INVENTARIO!AI181)</f>
        <v>Ley 1712 Articulo 18</v>
      </c>
      <c r="P179" s="80" t="str">
        <f>IF(INVENTARIO!AJ181="","",INVENTARIO!AJ181)</f>
        <v>la Ley 1581 de 2012, artículo 13</v>
      </c>
      <c r="Q179" s="80" t="str">
        <f>IF(INVENTARIO!AK181="","",INVENTARIO!AK181)</f>
        <v>la Ley 1581 de 2012, artículo 14</v>
      </c>
      <c r="R179" s="80" t="str">
        <f>IF(INVENTARIO!AL181="","",INVENTARIO!AL181)</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79" s="80" t="str">
        <f>IF(INVENTARIO!AM181="","",INVENTARIO!AM181)</f>
        <v>Permanente</v>
      </c>
      <c r="T179" s="84" t="str">
        <f>IF(INVENTARIO!AN181="","",INVENTARIO!AN181)</f>
        <v>Permanente</v>
      </c>
      <c r="U179" s="89" t="str">
        <f>IF(INVENTARIO!I181="","",IF(INVENTARIO!I181="#N/A","NO","SI"))</f>
        <v>SI</v>
      </c>
      <c r="V179" s="89" t="str">
        <f>INVENTARIO!I181</f>
        <v>71220-15.9</v>
      </c>
      <c r="W179" s="89" t="str">
        <f t="shared" si="6"/>
        <v>7122</v>
      </c>
      <c r="X179" s="89" t="str">
        <f t="shared" si="7"/>
        <v>15.9</v>
      </c>
      <c r="Y179" s="89" t="str">
        <f>IF(V179="","",VLOOKUP(V179,TRD!$F$5:$G$677,2,FALSE))</f>
        <v>AG -3--AC -17</v>
      </c>
      <c r="Z179" s="89" t="str">
        <f>IF(V179="","",VLOOKUP(V179,TRD!$F$5:$T$677,5,FALSE))</f>
        <v xml:space="preserve">CT- - MT- </v>
      </c>
      <c r="AA179" s="89" t="e">
        <f>IF(V179="","",VLOOKUP(V179,TRD_ORI!$E:$S,10,FALSE))</f>
        <v>#N/A</v>
      </c>
      <c r="AB179" s="89" t="e">
        <f>IF(V179="","",VLOOKUP(V179,TRD!F177:T849,15,FALSE))</f>
        <v>#N/A</v>
      </c>
    </row>
    <row r="180" spans="1:28" ht="409.6">
      <c r="A180">
        <f t="shared" si="8"/>
        <v>174</v>
      </c>
      <c r="B180" s="139" t="str">
        <f>IF(INVENTARIO!H182="","",INVENTARIO!H182)</f>
        <v>PROGRAMAS DE VIVIENDA</v>
      </c>
      <c r="C180" s="80" t="str">
        <f>IF(INVENTARIO!K182="","",INVENTARIO!K182)</f>
        <v>Excel con la información de las diferentes etapas del proceso de asignación de los SFV Macroproyectos, Desastres naturales, Atentados Terroristas, esfuerzo territorial y Bolsa desplazados POD (Promoción Oferta y Demanda)</v>
      </c>
      <c r="D180" s="80" t="str">
        <f>IF(INVENTARIO!J182="","",INVENTARIO!J182)</f>
        <v>Físico-Digital</v>
      </c>
      <c r="E180" s="80" t="str">
        <f>IF(INVENTARIO!L182="","",INVENTARIO!L182)</f>
        <v>Excel, Word, PDF, PowerPoint</v>
      </c>
      <c r="F180" s="80" t="str">
        <f>IF(INVENTARIO!AA182="","",INVENTARIO!AA182)</f>
        <v>https://minvivienda.gov.co/normativa?f%5B0%5D=tematica%3A1772#views-exposed-form-normativa-block-1</v>
      </c>
      <c r="G180" s="80" t="str">
        <f>IF(INVENTARIO!M182="","",INVENTARIO!M182)</f>
        <v>Español</v>
      </c>
      <c r="H180" s="236">
        <f>INVENTARIO!AC182</f>
        <v>41269</v>
      </c>
      <c r="I180" s="235" t="str">
        <f>IF(INVENTARIO!AC182="","",CONCATENATE(TEXT(H180,"dd-mm-yyyy")," - ",INVENTARIO!AD182))</f>
        <v>26-12-2012 - A la fecha</v>
      </c>
      <c r="J180" s="80" t="str">
        <f>IF(INVENTARIO!AB182="","",INVENTARIO!AB182)</f>
        <v>Por demanda</v>
      </c>
      <c r="K180" s="80" t="str">
        <f>IF(INVENTARIO!P182="","",INVENTARIO!P182)</f>
        <v>Subdirección de Subsidio Familiar de Vivienda</v>
      </c>
      <c r="L180" s="80" t="str">
        <f>IF(INVENTARIO!R182="","",INVENTARIO!R182)</f>
        <v>Subdirección de Subsidio Familiar de Vivienda</v>
      </c>
      <c r="M180" s="80" t="str">
        <f>IF(INVENTARIO!N182="","",INVENTARIO!N182)</f>
        <v>Municipal</v>
      </c>
      <c r="N180" s="84" t="str">
        <f>IF(INVENTARIO!AH182="","",INVENTARIO!AH182)</f>
        <v>Reservada</v>
      </c>
      <c r="O180" s="85" t="str">
        <f>IF(INVENTARIO!AI182="","",INVENTARIO!AI182)</f>
        <v>Ley 1712 Articulo 18</v>
      </c>
      <c r="P180" s="80" t="str">
        <f>IF(INVENTARIO!AJ182="","",INVENTARIO!AJ182)</f>
        <v>la Ley 1581 de 2012, artículo 13</v>
      </c>
      <c r="Q180" s="80" t="str">
        <f>IF(INVENTARIO!AK182="","",INVENTARIO!AK182)</f>
        <v>la Ley 1581 de 2012, artículo 14</v>
      </c>
      <c r="R180" s="80" t="str">
        <f>IF(INVENTARIO!AL182="","",INVENTARIO!AL182)</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0" s="80" t="str">
        <f>IF(INVENTARIO!AM182="","",INVENTARIO!AM182)</f>
        <v>Permanente</v>
      </c>
      <c r="T180" s="84" t="str">
        <f>IF(INVENTARIO!AN182="","",INVENTARIO!AN182)</f>
        <v>Permanente</v>
      </c>
      <c r="U180" s="89" t="str">
        <f>IF(INVENTARIO!I182="","",IF(INVENTARIO!I182="#N/A","NO","SI"))</f>
        <v>SI</v>
      </c>
      <c r="V180" s="89" t="str">
        <f>INVENTARIO!I182</f>
        <v>71220-40.20</v>
      </c>
      <c r="W180" s="89" t="str">
        <f t="shared" si="6"/>
        <v>7122</v>
      </c>
      <c r="X180" s="89" t="str">
        <f t="shared" si="7"/>
        <v>0.20</v>
      </c>
      <c r="Y180" s="89" t="str">
        <f>IF(V180="","",VLOOKUP(V180,TRD!$F$5:$G$677,2,FALSE))</f>
        <v>AG -3--AC -17</v>
      </c>
      <c r="Z180" s="89" t="str">
        <f>IF(V180="","",VLOOKUP(V180,TRD!$F$5:$T$677,5,FALSE))</f>
        <v xml:space="preserve">CT- - MT- </v>
      </c>
      <c r="AA180" s="89" t="e">
        <f>IF(V180="","",VLOOKUP(V180,TRD_ORI!$E:$S,10,FALSE))</f>
        <v>#N/A</v>
      </c>
      <c r="AB180" s="89" t="str">
        <f>IF(V180="","",VLOOKUP(V180,TRD!F178:T850,15,FALSE))</f>
        <v>PDF</v>
      </c>
    </row>
    <row r="181" spans="1:28" ht="129.6">
      <c r="A181">
        <f t="shared" si="8"/>
        <v>175</v>
      </c>
      <c r="B181" s="139" t="str">
        <f>IF(INVENTARIO!H183="","",INVENTARIO!H183)</f>
        <v>PROGRAMAS DE VIVIENDA</v>
      </c>
      <c r="C181" s="80" t="str">
        <f>IF(INVENTARIO!K183="","",INVENTARIO!K183)</f>
        <v>Convocatoria para la asignación del subsidio</v>
      </c>
      <c r="D181" s="80" t="str">
        <f>IF(INVENTARIO!J183="","",INVENTARIO!J183)</f>
        <v>Digital</v>
      </c>
      <c r="E181" s="80" t="str">
        <f>IF(INVENTARIO!L183="","",INVENTARIO!L183)</f>
        <v>Excel, Word, PDF, PowerPoint</v>
      </c>
      <c r="F181" s="80" t="str">
        <f>IF(INVENTARIO!AA183="","",INVENTARIO!AA183)</f>
        <v>https://minvivienda.gov.co/normativa?f%5B0%5D=tipo_normativa%3AResoluci%C3%B3n#views-exposed-form-normativa-block-1</v>
      </c>
      <c r="G181" s="80" t="str">
        <f>IF(INVENTARIO!M183="","",INVENTARIO!M183)</f>
        <v>Español</v>
      </c>
      <c r="H181" s="236">
        <f>INVENTARIO!AC183</f>
        <v>42846</v>
      </c>
      <c r="I181" s="235" t="str">
        <f>IF(INVENTARIO!AC183="","",CONCATENATE(TEXT(H181,"dd-mm-yyyy")," - ",INVENTARIO!AD183))</f>
        <v>21-04-2017 - a la fecha</v>
      </c>
      <c r="J181" s="80" t="str">
        <f>IF(INVENTARIO!AB183="","",INVENTARIO!AB183)</f>
        <v>Semanal</v>
      </c>
      <c r="K181" s="80" t="str">
        <f>IF(INVENTARIO!P183="","",INVENTARIO!P183)</f>
        <v>Subdirección de Subsidio Familiar de Vivienda</v>
      </c>
      <c r="L181" s="80" t="str">
        <f>IF(INVENTARIO!R183="","",INVENTARIO!R183)</f>
        <v>Subdirección de Subsidio Familiar de Vivienda</v>
      </c>
      <c r="M181" s="80" t="str">
        <f>IF(INVENTARIO!N183="","",INVENTARIO!N183)</f>
        <v>No aplica</v>
      </c>
      <c r="N181" s="84" t="str">
        <f>IF(INVENTARIO!AH183="","",INVENTARIO!AH183)</f>
        <v xml:space="preserve">Pública </v>
      </c>
      <c r="O181" s="85" t="str">
        <f>IF(INVENTARIO!AI183="","",INVENTARIO!AI183)</f>
        <v>No aplica</v>
      </c>
      <c r="P181" s="80" t="str">
        <f>IF(INVENTARIO!AJ183="","",INVENTARIO!AJ183)</f>
        <v>No aplica</v>
      </c>
      <c r="Q181" s="80" t="str">
        <f>IF(INVENTARIO!AK183="","",INVENTARIO!AK183)</f>
        <v>No aplica</v>
      </c>
      <c r="R181" s="80" t="str">
        <f>IF(INVENTARIO!AL183="","",INVENTARIO!AL183)</f>
        <v>No aplica</v>
      </c>
      <c r="S181" s="80" t="str">
        <f>IF(INVENTARIO!AM183="","",INVENTARIO!AM183)</f>
        <v>No aplica</v>
      </c>
      <c r="T181" s="84" t="str">
        <f>IF(INVENTARIO!AN183="","",INVENTARIO!AN183)</f>
        <v>No aplica</v>
      </c>
      <c r="U181" s="89" t="str">
        <f>IF(INVENTARIO!I183="","",IF(INVENTARIO!I183="#N/A","NO","SI"))</f>
        <v>SI</v>
      </c>
      <c r="V181" s="89" t="str">
        <f>INVENTARIO!I183</f>
        <v>71220-40.20</v>
      </c>
      <c r="W181" s="89" t="str">
        <f t="shared" si="6"/>
        <v>7122</v>
      </c>
      <c r="X181" s="89" t="str">
        <f t="shared" si="7"/>
        <v>0.20</v>
      </c>
      <c r="Y181" s="89" t="str">
        <f>IF(V181="","",VLOOKUP(V181,TRD!$F$5:$G$677,2,FALSE))</f>
        <v>AG -3--AC -17</v>
      </c>
      <c r="Z181" s="89" t="str">
        <f>IF(V181="","",VLOOKUP(V181,TRD!$F$5:$T$677,5,FALSE))</f>
        <v xml:space="preserve">CT- - MT- </v>
      </c>
      <c r="AA181" s="89" t="e">
        <f>IF(V181="","",VLOOKUP(V181,TRD_ORI!$E:$S,10,FALSE))</f>
        <v>#N/A</v>
      </c>
      <c r="AB181" s="89" t="str">
        <f>IF(V181="","",VLOOKUP(V181,TRD!F179:T851,15,FALSE))</f>
        <v>PDF</v>
      </c>
    </row>
    <row r="182" spans="1:28" ht="43.2">
      <c r="A182">
        <f t="shared" si="8"/>
        <v>176</v>
      </c>
      <c r="B182" s="139" t="str">
        <f>IF(INVENTARIO!H184="","",INVENTARIO!H184)</f>
        <v>PROGRAMAS DE VIVIENDA</v>
      </c>
      <c r="C182" s="80" t="str">
        <f>IF(INVENTARIO!K184="","",INVENTARIO!K184)</f>
        <v xml:space="preserve">Informes entes de control e Informes de Gestión </v>
      </c>
      <c r="D182" s="80" t="str">
        <f>IF(INVENTARIO!J184="","",INVENTARIO!J184)</f>
        <v>Físico-Digital</v>
      </c>
      <c r="E182" s="80" t="str">
        <f>IF(INVENTARIO!L184="","",INVENTARIO!L184)</f>
        <v>No Aplica</v>
      </c>
      <c r="F182" s="80" t="str">
        <f>IF(INVENTARIO!AA184="","",INVENTARIO!AA184)</f>
        <v>No aplica</v>
      </c>
      <c r="G182" s="80" t="str">
        <f>IF(INVENTARIO!M184="","",INVENTARIO!M184)</f>
        <v>Español</v>
      </c>
      <c r="H182" s="236" t="str">
        <f>INVENTARIO!AC184</f>
        <v>N/D</v>
      </c>
      <c r="I182" s="235" t="str">
        <f>IF(INVENTARIO!AC184="","",CONCATENATE(TEXT(H182,"dd-mm-yyyy")," - ",INVENTARIO!AD184))</f>
        <v>N/D - a la fecha</v>
      </c>
      <c r="J182" s="80" t="str">
        <f>IF(INVENTARIO!AB184="","",INVENTARIO!AB184)</f>
        <v>Diaria</v>
      </c>
      <c r="K182" s="80" t="str">
        <f>IF(INVENTARIO!P184="","",INVENTARIO!P184)</f>
        <v>Subdirección de Subsidio Familiar de Vivienda</v>
      </c>
      <c r="L182" s="80" t="str">
        <f>IF(INVENTARIO!R184="","",INVENTARIO!R184)</f>
        <v>Subdirección de Subsidio Familiar de Vivienda</v>
      </c>
      <c r="M182" s="80" t="str">
        <f>IF(INVENTARIO!N184="","",INVENTARIO!N184)</f>
        <v>No aplica</v>
      </c>
      <c r="N182" s="84" t="str">
        <f>IF(INVENTARIO!AH184="","",INVENTARIO!AH184)</f>
        <v xml:space="preserve">Pública </v>
      </c>
      <c r="O182" s="85" t="str">
        <f>IF(INVENTARIO!AI184="","",INVENTARIO!AI184)</f>
        <v>No aplica</v>
      </c>
      <c r="P182" s="80" t="str">
        <f>IF(INVENTARIO!AJ184="","",INVENTARIO!AJ184)</f>
        <v>No aplica</v>
      </c>
      <c r="Q182" s="80" t="str">
        <f>IF(INVENTARIO!AK184="","",INVENTARIO!AK184)</f>
        <v>No aplica</v>
      </c>
      <c r="R182" s="80" t="str">
        <f>IF(INVENTARIO!AL184="","",INVENTARIO!AL184)</f>
        <v>No aplica</v>
      </c>
      <c r="S182" s="80" t="str">
        <f>IF(INVENTARIO!AM184="","",INVENTARIO!AM184)</f>
        <v>No aplica</v>
      </c>
      <c r="T182" s="84" t="str">
        <f>IF(INVENTARIO!AN184="","",INVENTARIO!AN184)</f>
        <v>No aplica</v>
      </c>
      <c r="U182" s="89" t="str">
        <f>IF(INVENTARIO!I184="","",IF(INVENTARIO!I184="#N/A","NO","SI"))</f>
        <v>SI</v>
      </c>
      <c r="V182" s="89" t="str">
        <f>INVENTARIO!I184</f>
        <v>71220-40.20</v>
      </c>
      <c r="W182" s="89" t="str">
        <f t="shared" si="6"/>
        <v>7122</v>
      </c>
      <c r="X182" s="89" t="str">
        <f t="shared" si="7"/>
        <v>0.20</v>
      </c>
      <c r="Y182" s="89" t="str">
        <f>IF(V182="","",VLOOKUP(V182,TRD!$F$5:$G$677,2,FALSE))</f>
        <v>AG -3--AC -17</v>
      </c>
      <c r="Z182" s="89" t="str">
        <f>IF(V182="","",VLOOKUP(V182,TRD!$F$5:$T$677,5,FALSE))</f>
        <v xml:space="preserve">CT- - MT- </v>
      </c>
      <c r="AA182" s="89" t="e">
        <f>IF(V182="","",VLOOKUP(V182,TRD_ORI!$E:$S,10,FALSE))</f>
        <v>#N/A</v>
      </c>
      <c r="AB182" s="89" t="str">
        <f>IF(V182="","",VLOOKUP(V182,TRD!F180:T852,15,FALSE))</f>
        <v>PDF</v>
      </c>
    </row>
    <row r="183" spans="1:28" ht="43.2">
      <c r="A183">
        <f t="shared" si="8"/>
        <v>177</v>
      </c>
      <c r="B183" s="139" t="str">
        <f>IF(INVENTARIO!H185="","",INVENTARIO!H185)</f>
        <v>PROGRAMAS DE VIVIENDA</v>
      </c>
      <c r="C183" s="80" t="str">
        <f>IF(INVENTARIO!K185="","",INVENTARIO!K185)</f>
        <v>Solicitudes y enajenaciones de Vivienda de Interés Social</v>
      </c>
      <c r="D183" s="80" t="str">
        <f>IF(INVENTARIO!J185="","",INVENTARIO!J185)</f>
        <v>Físico</v>
      </c>
      <c r="E183" s="80" t="str">
        <f>IF(INVENTARIO!L185="","",INVENTARIO!L185)</f>
        <v>No Aplica</v>
      </c>
      <c r="F183" s="80" t="str">
        <f>IF(INVENTARIO!AA185="","",INVENTARIO!AA185)</f>
        <v>No aplica</v>
      </c>
      <c r="G183" s="80" t="str">
        <f>IF(INVENTARIO!M185="","",INVENTARIO!M185)</f>
        <v>Español</v>
      </c>
      <c r="H183" s="236">
        <f>INVENTARIO!AC185</f>
        <v>42002</v>
      </c>
      <c r="I183" s="235" t="str">
        <f>IF(INVENTARIO!AC185="","",CONCATENATE(TEXT(H183,"dd-mm-yyyy")," - ",INVENTARIO!AD185))</f>
        <v>29-12-2014 - a la fecha</v>
      </c>
      <c r="J183" s="80" t="str">
        <f>IF(INVENTARIO!AB185="","",INVENTARIO!AB185)</f>
        <v>Por demanda</v>
      </c>
      <c r="K183" s="80" t="str">
        <f>IF(INVENTARIO!P185="","",INVENTARIO!P185)</f>
        <v>Subdirección de Subsidio Familiar de Vivienda</v>
      </c>
      <c r="L183" s="80" t="str">
        <f>IF(INVENTARIO!R185="","",INVENTARIO!R185)</f>
        <v>Subdirección de Subsidio Familiar de Vivienda</v>
      </c>
      <c r="M183" s="80" t="str">
        <f>IF(INVENTARIO!N185="","",INVENTARIO!N185)</f>
        <v>No aplica</v>
      </c>
      <c r="N183" s="84" t="str">
        <f>IF(INVENTARIO!AH185="","",INVENTARIO!AH185)</f>
        <v xml:space="preserve">Pública </v>
      </c>
      <c r="O183" s="85" t="str">
        <f>IF(INVENTARIO!AI185="","",INVENTARIO!AI185)</f>
        <v>No aplica</v>
      </c>
      <c r="P183" s="80" t="str">
        <f>IF(INVENTARIO!AJ185="","",INVENTARIO!AJ185)</f>
        <v>No aplica</v>
      </c>
      <c r="Q183" s="80" t="str">
        <f>IF(INVENTARIO!AK185="","",INVENTARIO!AK185)</f>
        <v>No aplica</v>
      </c>
      <c r="R183" s="80" t="str">
        <f>IF(INVENTARIO!AL185="","",INVENTARIO!AL185)</f>
        <v>No aplica</v>
      </c>
      <c r="S183" s="80" t="str">
        <f>IF(INVENTARIO!AM185="","",INVENTARIO!AM185)</f>
        <v>No aplica</v>
      </c>
      <c r="T183" s="84" t="str">
        <f>IF(INVENTARIO!AN185="","",INVENTARIO!AN185)</f>
        <v>No aplica</v>
      </c>
      <c r="U183" s="89" t="str">
        <f>IF(INVENTARIO!I185="","",IF(INVENTARIO!I185="#N/A","NO","SI"))</f>
        <v>SI</v>
      </c>
      <c r="V183" s="89" t="str">
        <f>INVENTARIO!I185</f>
        <v>71220-40.20</v>
      </c>
      <c r="W183" s="89" t="str">
        <f t="shared" si="6"/>
        <v>7122</v>
      </c>
      <c r="X183" s="89" t="str">
        <f t="shared" si="7"/>
        <v>0.20</v>
      </c>
      <c r="Y183" s="89" t="str">
        <f>IF(V183="","",VLOOKUP(V183,TRD!$F$5:$G$677,2,FALSE))</f>
        <v>AG -3--AC -17</v>
      </c>
      <c r="Z183" s="89" t="str">
        <f>IF(V183="","",VLOOKUP(V183,TRD!$F$5:$T$677,5,FALSE))</f>
        <v xml:space="preserve">CT- - MT- </v>
      </c>
      <c r="AA183" s="89" t="e">
        <f>IF(V183="","",VLOOKUP(V183,TRD_ORI!$E:$S,10,FALSE))</f>
        <v>#N/A</v>
      </c>
      <c r="AB183" s="89" t="e">
        <f>IF(V183="","",VLOOKUP(V183,TRD!F181:T853,15,FALSE))</f>
        <v>#N/A</v>
      </c>
    </row>
    <row r="184" spans="1:28" ht="409.6">
      <c r="A184">
        <f t="shared" si="8"/>
        <v>178</v>
      </c>
      <c r="B184" s="139" t="str">
        <f>IF(INVENTARIO!H186="","",INVENTARIO!H186)</f>
        <v>PROGRAMAS DE VIVIENDA</v>
      </c>
      <c r="C184" s="80" t="str">
        <f>IF(INVENTARIO!K186="","",INVENTARIO!K186)</f>
        <v>Información entregada por Registraduría, Supernotariado, Vivanto, Censos para validación de condiciones de los hogares postulantes</v>
      </c>
      <c r="D184" s="80" t="str">
        <f>IF(INVENTARIO!J186="","",INVENTARIO!J186)</f>
        <v>Digital</v>
      </c>
      <c r="E184" s="80" t="str">
        <f>IF(INVENTARIO!L186="","",INVENTARIO!L186)</f>
        <v>Excel, Word, PDF, PowerPoint</v>
      </c>
      <c r="F184" s="80" t="str">
        <f>IF(INVENTARIO!AA186="","",INVENTARIO!AA186)</f>
        <v>No aplica</v>
      </c>
      <c r="G184" s="80" t="str">
        <f>IF(INVENTARIO!M186="","",INVENTARIO!M186)</f>
        <v>Español</v>
      </c>
      <c r="H184" s="236">
        <f>INVENTARIO!AC186</f>
        <v>41276</v>
      </c>
      <c r="I184" s="235" t="str">
        <f>IF(INVENTARIO!AC186="","",CONCATENATE(TEXT(H184,"dd-mm-yyyy")," - ",INVENTARIO!AD186))</f>
        <v>02-01-2013 -  a la fecha</v>
      </c>
      <c r="J184" s="80" t="str">
        <f>IF(INVENTARIO!AB186="","",INVENTARIO!AB186)</f>
        <v>Por demanda</v>
      </c>
      <c r="K184" s="80" t="str">
        <f>IF(INVENTARIO!P186="","",INVENTARIO!P186)</f>
        <v>Subdirección de Subsidio Familiar de Vivienda</v>
      </c>
      <c r="L184" s="80" t="str">
        <f>IF(INVENTARIO!R186="","",INVENTARIO!R186)</f>
        <v>Subdirección de Subsidio Familiar de Vivienda</v>
      </c>
      <c r="M184" s="80" t="str">
        <f>IF(INVENTARIO!N186="","",INVENTARIO!N186)</f>
        <v>No aplica</v>
      </c>
      <c r="N184" s="84" t="str">
        <f>IF(INVENTARIO!AH186="","",INVENTARIO!AH186)</f>
        <v>Reservada</v>
      </c>
      <c r="O184" s="85" t="str">
        <f>IF(INVENTARIO!AI186="","",INVENTARIO!AI186)</f>
        <v>Ley 1712 Articulo 18</v>
      </c>
      <c r="P184" s="80" t="str">
        <f>IF(INVENTARIO!AJ186="","",INVENTARIO!AJ186)</f>
        <v>la Ley 1581 de 2012, artículo 13</v>
      </c>
      <c r="Q184" s="80" t="str">
        <f>IF(INVENTARIO!AK186="","",INVENTARIO!AK186)</f>
        <v>la Ley 1581 de 2012, artículo 14</v>
      </c>
      <c r="R184" s="80" t="str">
        <f>IF(INVENTARIO!AL186="","",INVENTARIO!AL186)</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4" s="80" t="str">
        <f>IF(INVENTARIO!AM186="","",INVENTARIO!AM186)</f>
        <v>Permanente</v>
      </c>
      <c r="T184" s="84" t="str">
        <f>IF(INVENTARIO!AN186="","",INVENTARIO!AN186)</f>
        <v>Permanente</v>
      </c>
      <c r="U184" s="89" t="str">
        <f>IF(INVENTARIO!I186="","",IF(INVENTARIO!I186="#N/A","NO","SI"))</f>
        <v>SI</v>
      </c>
      <c r="V184" s="89" t="str">
        <f>INVENTARIO!I186</f>
        <v>71220-40.20</v>
      </c>
      <c r="W184" s="89" t="str">
        <f t="shared" si="6"/>
        <v>7122</v>
      </c>
      <c r="X184" s="89" t="str">
        <f t="shared" si="7"/>
        <v>0.20</v>
      </c>
      <c r="Y184" s="89" t="str">
        <f>IF(V184="","",VLOOKUP(V184,TRD!$F$5:$G$677,2,FALSE))</f>
        <v>AG -3--AC -17</v>
      </c>
      <c r="Z184" s="89" t="str">
        <f>IF(V184="","",VLOOKUP(V184,TRD!$F$5:$T$677,5,FALSE))</f>
        <v xml:space="preserve">CT- - MT- </v>
      </c>
      <c r="AA184" s="89" t="e">
        <f>IF(V184="","",VLOOKUP(V184,TRD_ORI!$E:$S,10,FALSE))</f>
        <v>#N/A</v>
      </c>
      <c r="AB184" s="89" t="e">
        <f>IF(V184="","",VLOOKUP(V184,TRD!F182:T854,15,FALSE))</f>
        <v>#N/A</v>
      </c>
    </row>
    <row r="185" spans="1:28" ht="409.6">
      <c r="A185">
        <f t="shared" si="8"/>
        <v>179</v>
      </c>
      <c r="B185" s="139" t="str">
        <f>IF(INVENTARIO!H187="","",INVENTARIO!H187)</f>
        <v>PROCESOS DE AUTORIZACIÓN PAGOS</v>
      </c>
      <c r="C185" s="80" t="str">
        <f>IF(INVENTARIO!K187="","",INVENTARIO!K187)</f>
        <v>Información entregada por las fiduciarias, o áreas correspondientes sobre pagos y/o legalizaciones según corresponda al programa</v>
      </c>
      <c r="D185" s="80" t="str">
        <f>IF(INVENTARIO!J187="","",INVENTARIO!J187)</f>
        <v>Digital</v>
      </c>
      <c r="E185" s="80" t="str">
        <f>IF(INVENTARIO!L187="","",INVENTARIO!L187)</f>
        <v>Excel</v>
      </c>
      <c r="F185" s="80" t="str">
        <f>IF(INVENTARIO!AA187="","",INVENTARIO!AA187)</f>
        <v>No aplica</v>
      </c>
      <c r="G185" s="80" t="str">
        <f>IF(INVENTARIO!M187="","",INVENTARIO!M187)</f>
        <v>Español</v>
      </c>
      <c r="H185" s="236">
        <f>INVENTARIO!AC187</f>
        <v>42356</v>
      </c>
      <c r="I185" s="235" t="str">
        <f>IF(INVENTARIO!AC187="","",CONCATENATE(TEXT(H185,"dd-mm-yyyy")," - ",INVENTARIO!AD187))</f>
        <v>18-12-2015 -  a la fecha</v>
      </c>
      <c r="J185" s="80" t="str">
        <f>IF(INVENTARIO!AB187="","",INVENTARIO!AB187)</f>
        <v>Por demanda</v>
      </c>
      <c r="K185" s="80" t="str">
        <f>IF(INVENTARIO!P187="","",INVENTARIO!P187)</f>
        <v>Subdirección de Subsidio Familiar de Vivienda</v>
      </c>
      <c r="L185" s="80" t="str">
        <f>IF(INVENTARIO!R187="","",INVENTARIO!R187)</f>
        <v>Subdirección de Subsidio Familiar de Vivienda</v>
      </c>
      <c r="M185" s="80" t="str">
        <f>IF(INVENTARIO!N187="","",INVENTARIO!N187)</f>
        <v>No aplica</v>
      </c>
      <c r="N185" s="84" t="str">
        <f>IF(INVENTARIO!AH187="","",INVENTARIO!AH187)</f>
        <v>Reservada</v>
      </c>
      <c r="O185" s="85" t="str">
        <f>IF(INVENTARIO!AI187="","",INVENTARIO!AI187)</f>
        <v>Ley 1712 Articulo 18</v>
      </c>
      <c r="P185" s="80" t="str">
        <f>IF(INVENTARIO!AJ187="","",INVENTARIO!AJ187)</f>
        <v>la Ley 1581 de 2012, artículo 13</v>
      </c>
      <c r="Q185" s="80" t="str">
        <f>IF(INVENTARIO!AK187="","",INVENTARIO!AK187)</f>
        <v>la Ley 1581 de 2012, artículo 14</v>
      </c>
      <c r="R185" s="80" t="str">
        <f>IF(INVENTARIO!AL187="","",INVENTARIO!AL187)</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5" s="80" t="str">
        <f>IF(INVENTARIO!AM187="","",INVENTARIO!AM187)</f>
        <v>Permanente</v>
      </c>
      <c r="T185" s="84" t="str">
        <f>IF(INVENTARIO!AN187="","",INVENTARIO!AN187)</f>
        <v>Permanente</v>
      </c>
      <c r="U185" s="89" t="str">
        <f>IF(INVENTARIO!I187="","",IF(INVENTARIO!I187="#N/A","NO","SI"))</f>
        <v>SI</v>
      </c>
      <c r="V185" s="89" t="str">
        <f>INVENTARIO!I187</f>
        <v>71220-38.8</v>
      </c>
      <c r="W185" s="89" t="str">
        <f t="shared" si="6"/>
        <v>7122</v>
      </c>
      <c r="X185" s="89" t="str">
        <f t="shared" si="7"/>
        <v>38.8</v>
      </c>
      <c r="Y185" s="89" t="str">
        <f>IF(V185="","",VLOOKUP(V185,TRD!$F$5:$G$677,2,FALSE))</f>
        <v>AG -3--AC -17</v>
      </c>
      <c r="Z185" s="89" t="str">
        <f>IF(V185="","",VLOOKUP(V185,TRD!$F$5:$T$677,5,FALSE))</f>
        <v xml:space="preserve">CT- - MT- </v>
      </c>
      <c r="AA185" s="89" t="e">
        <f>IF(V185="","",VLOOKUP(V185,TRD_ORI!$E:$S,10,FALSE))</f>
        <v>#N/A</v>
      </c>
      <c r="AB185" s="89" t="e">
        <f>IF(V185="","",VLOOKUP(V185,TRD!F183:T855,15,FALSE))</f>
        <v>#N/A</v>
      </c>
    </row>
    <row r="186" spans="1:28" ht="409.6">
      <c r="A186">
        <f t="shared" si="8"/>
        <v>180</v>
      </c>
      <c r="B186" s="139" t="str">
        <f>IF(INVENTARIO!H188="","",INVENTARIO!H188)</f>
        <v>PROGRAMAS DE VIVIENDA</v>
      </c>
      <c r="C186" s="80" t="str">
        <f>IF(INVENTARIO!K188="","",INVENTARIO!K188)</f>
        <v>Información entregada por las autoridades Catastrales, Igac, Sisben, Unidad para la Atención y Reparación Integral a las Víctimas, Reunidos, Registro Ola Invernal 2010-2011, Registro Crisis Fronteriza</v>
      </c>
      <c r="D186" s="80" t="str">
        <f>IF(INVENTARIO!J188="","",INVENTARIO!J188)</f>
        <v>Digital</v>
      </c>
      <c r="E186" s="80" t="str">
        <f>IF(INVENTARIO!L188="","",INVENTARIO!L188)</f>
        <v>Excel, Word, PDF, PowerPoint</v>
      </c>
      <c r="F186" s="80" t="str">
        <f>IF(INVENTARIO!AA188="","",INVENTARIO!AA188)</f>
        <v>No aplica</v>
      </c>
      <c r="G186" s="80" t="str">
        <f>IF(INVENTARIO!M188="","",INVENTARIO!M188)</f>
        <v>Español</v>
      </c>
      <c r="H186" s="236" t="str">
        <f>INVENTARIO!AC188</f>
        <v>Se desconoce</v>
      </c>
      <c r="I186" s="235" t="str">
        <f>IF(INVENTARIO!AC188="","",CONCATENATE(TEXT(H186,"dd-mm-yyyy")," - ",INVENTARIO!AD188))</f>
        <v>Se desconoce -  a la fecha</v>
      </c>
      <c r="J186" s="80" t="str">
        <f>IF(INVENTARIO!AB188="","",INVENTARIO!AB188)</f>
        <v>Por demanda</v>
      </c>
      <c r="K186" s="80" t="str">
        <f>IF(INVENTARIO!P188="","",INVENTARIO!P188)</f>
        <v>Subdirección de Subsidio Familiar de Vivienda</v>
      </c>
      <c r="L186" s="80" t="str">
        <f>IF(INVENTARIO!R188="","",INVENTARIO!R188)</f>
        <v>Subdirección de Subsidio Familiar de Vivienda</v>
      </c>
      <c r="M186" s="80" t="str">
        <f>IF(INVENTARIO!N188="","",INVENTARIO!N188)</f>
        <v>No aplica</v>
      </c>
      <c r="N186" s="84" t="str">
        <f>IF(INVENTARIO!AH188="","",INVENTARIO!AH188)</f>
        <v>Reservada</v>
      </c>
      <c r="O186" s="85" t="str">
        <f>IF(INVENTARIO!AI188="","",INVENTARIO!AI188)</f>
        <v>Ley 1712 Articulo 18</v>
      </c>
      <c r="P186" s="80" t="str">
        <f>IF(INVENTARIO!AJ188="","",INVENTARIO!AJ188)</f>
        <v>la Ley 1581 de 2012, artículo 13</v>
      </c>
      <c r="Q186" s="80" t="str">
        <f>IF(INVENTARIO!AK188="","",INVENTARIO!AK188)</f>
        <v>la Ley 1581 de 2012, artículo 14</v>
      </c>
      <c r="R186" s="80" t="str">
        <f>IF(INVENTARIO!AL188="","",INVENTARIO!AL188)</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6" s="80" t="str">
        <f>IF(INVENTARIO!AM188="","",INVENTARIO!AM188)</f>
        <v>Permanente</v>
      </c>
      <c r="T186" s="84" t="str">
        <f>IF(INVENTARIO!AN188="","",INVENTARIO!AN188)</f>
        <v>Permanente</v>
      </c>
      <c r="U186" s="89" t="str">
        <f>IF(INVENTARIO!I188="","",IF(INVENTARIO!I188="#N/A","NO","SI"))</f>
        <v>SI</v>
      </c>
      <c r="V186" s="89" t="str">
        <f>INVENTARIO!I188</f>
        <v>71220-40.20</v>
      </c>
      <c r="W186" s="89" t="str">
        <f t="shared" si="6"/>
        <v>7122</v>
      </c>
      <c r="X186" s="89" t="str">
        <f t="shared" si="7"/>
        <v>0.20</v>
      </c>
      <c r="Y186" s="89" t="str">
        <f>IF(V186="","",VLOOKUP(V186,TRD!$F$5:$G$677,2,FALSE))</f>
        <v>AG -3--AC -17</v>
      </c>
      <c r="Z186" s="89" t="str">
        <f>IF(V186="","",VLOOKUP(V186,TRD!$F$5:$T$677,5,FALSE))</f>
        <v xml:space="preserve">CT- - MT- </v>
      </c>
      <c r="AA186" s="89" t="e">
        <f>IF(V186="","",VLOOKUP(V186,TRD_ORI!$E:$S,10,FALSE))</f>
        <v>#N/A</v>
      </c>
      <c r="AB186" s="89" t="e">
        <f>IF(V186="","",VLOOKUP(V186,TRD!F184:T856,15,FALSE))</f>
        <v>#N/A</v>
      </c>
    </row>
    <row r="187" spans="1:28" ht="409.6">
      <c r="A187">
        <f t="shared" si="8"/>
        <v>181</v>
      </c>
      <c r="B187" s="139" t="str">
        <f>IF(INVENTARIO!H189="","",INVENTARIO!H189)</f>
        <v>PROCESOS DE POSTULACIÓN A SUBSIDIO FAMILIAR DE VIVIENDA RURAL NUEVA</v>
      </c>
      <c r="C187" s="80" t="str">
        <f>IF(INVENTARIO!K189="","",INVENTARIO!K189)</f>
        <v>PROCESOS DE POSTULACIÓN A SUBSIDIO FAMILIAR DE VIVIENDA RURAL NUEVA</v>
      </c>
      <c r="D187" s="80" t="str">
        <f>IF(INVENTARIO!J189="","",INVENTARIO!J189)</f>
        <v>Digital</v>
      </c>
      <c r="E187" s="80" t="str">
        <f>IF(INVENTARIO!L189="","",INVENTARIO!L189)</f>
        <v>Excel, Word, PDF, PowerPoint</v>
      </c>
      <c r="F187" s="80" t="str">
        <f>IF(INVENTARIO!AA189="","",INVENTARIO!AA189)</f>
        <v>No aplica</v>
      </c>
      <c r="G187" s="80" t="str">
        <f>IF(INVENTARIO!M189="","",INVENTARIO!M189)</f>
        <v>Español</v>
      </c>
      <c r="H187" s="236" t="str">
        <f>INVENTARIO!AC189</f>
        <v>30/07/2021</v>
      </c>
      <c r="I187" s="235" t="str">
        <f>IF(INVENTARIO!AC189="","",CONCATENATE(TEXT(H187,"dd-mm-yyyy")," - ",INVENTARIO!AD189))</f>
        <v>30-07-2021 -  a la fecha</v>
      </c>
      <c r="J187" s="80" t="str">
        <f>IF(INVENTARIO!AB189="","",INVENTARIO!AB189)</f>
        <v>Por demanda</v>
      </c>
      <c r="K187" s="80" t="str">
        <f>IF(INVENTARIO!P189="","",INVENTARIO!P189)</f>
        <v>Subdirección de Subsidio y Ejecución de Vivienda Rural</v>
      </c>
      <c r="L187" s="80" t="str">
        <f>IF(INVENTARIO!R189="","",INVENTARIO!R189)</f>
        <v>Subdirección de Subsidio y Ejecución de Vivienda Rural</v>
      </c>
      <c r="M187" s="80" t="str">
        <f>IF(INVENTARIO!N189="","",INVENTARIO!N189)</f>
        <v>Municipal</v>
      </c>
      <c r="N187" s="84" t="str">
        <f>IF(INVENTARIO!AH189="","",INVENTARIO!AH189)</f>
        <v>Clasificada</v>
      </c>
      <c r="O187" s="85" t="str">
        <f>IF(INVENTARIO!AI189="","",INVENTARIO!AI189)</f>
        <v>Ley 1712 Articulo 18</v>
      </c>
      <c r="P187" s="80" t="str">
        <f>IF(INVENTARIO!AJ189="","",INVENTARIO!AJ189)</f>
        <v>la Ley 1581 de 2012, artículo 13</v>
      </c>
      <c r="Q187" s="80" t="str">
        <f>IF(INVENTARIO!AK189="","",INVENTARIO!AK189)</f>
        <v>la Ley 1581 de 2012, artículo 14</v>
      </c>
      <c r="R187" s="80" t="str">
        <f>IF(INVENTARIO!AL189="","",INVENTARIO!AL189)</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7" s="80" t="str">
        <f>IF(INVENTARIO!AM189="","",INVENTARIO!AM189)</f>
        <v>Permanente</v>
      </c>
      <c r="T187" s="84" t="str">
        <f>IF(INVENTARIO!AN189="","",INVENTARIO!AN189)</f>
        <v>Permanente</v>
      </c>
      <c r="U187" s="89" t="str">
        <f>IF(INVENTARIO!I189="","",IF(INVENTARIO!I189="#N/A","NO","SI"))</f>
        <v>SI</v>
      </c>
      <c r="V187" s="89" t="str">
        <f>INVENTARIO!I189</f>
        <v>71230-38.37</v>
      </c>
      <c r="W187" s="89" t="str">
        <f t="shared" si="6"/>
        <v>7123</v>
      </c>
      <c r="X187" s="89" t="str">
        <f t="shared" si="7"/>
        <v>8.37</v>
      </c>
      <c r="Y187" s="89" t="str">
        <f>IF(V187="","",VLOOKUP(V187,TRD!$F$5:$G$677,2,FALSE))</f>
        <v>AG -3--AC -17</v>
      </c>
      <c r="Z187" s="89" t="str">
        <f>IF(V187="","",VLOOKUP(V187,TRD!$F$5:$T$677,5,FALSE))</f>
        <v xml:space="preserve">CT- - MT- </v>
      </c>
      <c r="AA187" s="89" t="e">
        <f>IF(V187="","",VLOOKUP(V187,TRD_ORI!$E:$S,10,FALSE))</f>
        <v>#N/A</v>
      </c>
      <c r="AB187" s="89" t="str">
        <f>IF(V187="","",VLOOKUP(V187,TRD!F185:T857,15,FALSE))</f>
        <v>PDF</v>
      </c>
    </row>
    <row r="188" spans="1:28" ht="409.6">
      <c r="A188">
        <f t="shared" si="8"/>
        <v>182</v>
      </c>
      <c r="B188" s="139" t="str">
        <f>IF(INVENTARIO!H190="","",INVENTARIO!H190)</f>
        <v>PROCESOS DE POSTULACIÓN A SUBSIDIO FAMILIAR DE VIVIENDA RURAL MEJORAMIENTO</v>
      </c>
      <c r="C188" s="80" t="str">
        <f>IF(INVENTARIO!K190="","",INVENTARIO!K190)</f>
        <v>PROCESOS DE POSTULACIÓN A SUBSIDIO FAMILIAR DE VIVIENDA RURAL MEJORADA</v>
      </c>
      <c r="D188" s="80" t="str">
        <f>IF(INVENTARIO!J190="","",INVENTARIO!J190)</f>
        <v>Digital</v>
      </c>
      <c r="E188" s="80" t="str">
        <f>IF(INVENTARIO!L190="","",INVENTARIO!L190)</f>
        <v>Excel, Word, PDF, PowerPoint</v>
      </c>
      <c r="F188" s="80" t="str">
        <f>IF(INVENTARIO!AA190="","",INVENTARIO!AA190)</f>
        <v>No aplica</v>
      </c>
      <c r="G188" s="80" t="str">
        <f>IF(INVENTARIO!M190="","",INVENTARIO!M190)</f>
        <v>Español</v>
      </c>
      <c r="H188" s="236">
        <f>INVENTARIO!AC190</f>
        <v>44616</v>
      </c>
      <c r="I188" s="235" t="str">
        <f>IF(INVENTARIO!AC190="","",CONCATENATE(TEXT(H188,"dd-mm-yyyy")," - ",INVENTARIO!AD190))</f>
        <v>24-02-2022 -  a la fecha</v>
      </c>
      <c r="J188" s="80" t="str">
        <f>IF(INVENTARIO!AB190="","",INVENTARIO!AB190)</f>
        <v>Por demanda</v>
      </c>
      <c r="K188" s="80" t="str">
        <f>IF(INVENTARIO!P190="","",INVENTARIO!P190)</f>
        <v>Subdirección de Subsidio y Ejecución de Vivienda Rural</v>
      </c>
      <c r="L188" s="80" t="str">
        <f>IF(INVENTARIO!R190="","",INVENTARIO!R190)</f>
        <v>Subdirección de Subsidio y Ejecución de Vivienda Rural</v>
      </c>
      <c r="M188" s="80" t="str">
        <f>IF(INVENTARIO!N190="","",INVENTARIO!N190)</f>
        <v>Municipal</v>
      </c>
      <c r="N188" s="84" t="str">
        <f>IF(INVENTARIO!AH190="","",INVENTARIO!AH190)</f>
        <v>Clasificada</v>
      </c>
      <c r="O188" s="85" t="str">
        <f>IF(INVENTARIO!AI190="","",INVENTARIO!AI190)</f>
        <v>Ley 1712 Articulo 18</v>
      </c>
      <c r="P188" s="80" t="str">
        <f>IF(INVENTARIO!AJ190="","",INVENTARIO!AJ190)</f>
        <v>la Ley 1581 de 2012, artículo 13</v>
      </c>
      <c r="Q188" s="80" t="str">
        <f>IF(INVENTARIO!AK190="","",INVENTARIO!AK190)</f>
        <v>la Ley 1581 de 2012, artículo 14</v>
      </c>
      <c r="R188" s="80" t="str">
        <f>IF(INVENTARIO!AL190="","",INVENTARIO!AL190)</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8" s="80" t="str">
        <f>IF(INVENTARIO!AM190="","",INVENTARIO!AM190)</f>
        <v>Permanente</v>
      </c>
      <c r="T188" s="84" t="str">
        <f>IF(INVENTARIO!AN190="","",INVENTARIO!AN190)</f>
        <v>Permanente</v>
      </c>
      <c r="U188" s="89" t="str">
        <f>IF(INVENTARIO!I190="","",IF(INVENTARIO!I190="#N/A","NO","SI"))</f>
        <v>SI</v>
      </c>
      <c r="V188" s="89" t="str">
        <f>INVENTARIO!I190</f>
        <v>71230-38.38</v>
      </c>
      <c r="W188" s="89" t="str">
        <f t="shared" si="6"/>
        <v>7123</v>
      </c>
      <c r="X188" s="89" t="str">
        <f t="shared" si="7"/>
        <v>8.38</v>
      </c>
      <c r="Y188" s="89" t="str">
        <f>IF(V188="","",VLOOKUP(V188,TRD!$F$5:$G$677,2,FALSE))</f>
        <v>AG -3--AC -17</v>
      </c>
      <c r="Z188" s="89" t="str">
        <f>IF(V188="","",VLOOKUP(V188,TRD!$F$5:$T$677,5,FALSE))</f>
        <v xml:space="preserve">CT- - MT- </v>
      </c>
      <c r="AA188" s="89" t="e">
        <f>IF(V188="","",VLOOKUP(V188,TRD_ORI!$E:$S,10,FALSE))</f>
        <v>#N/A</v>
      </c>
      <c r="AB188" s="89" t="str">
        <f>IF(V188="","",VLOOKUP(V188,TRD!F186:T858,15,FALSE))</f>
        <v>PDF</v>
      </c>
    </row>
    <row r="189" spans="1:28" ht="409.6">
      <c r="A189">
        <f t="shared" si="8"/>
        <v>183</v>
      </c>
      <c r="B189" s="139" t="str">
        <f>IF(INVENTARIO!H191="","",INVENTARIO!H191)</f>
        <v>Aplicativo de postulación Fonvivienda</v>
      </c>
      <c r="C189" s="80" t="str">
        <f>IF(INVENTARIO!K191="","",INVENTARIO!K191)</f>
        <v xml:space="preserve">Sistema de información que permite realizar la postulación de los hogares a los diferentes esquemas de vivienda rural. </v>
      </c>
      <c r="D189" s="80" t="str">
        <f>IF(INVENTARIO!J191="","",INVENTARIO!J191)</f>
        <v>Digital</v>
      </c>
      <c r="E189" s="80" t="str">
        <f>IF(INVENTARIO!L191="","",INVENTARIO!L191)</f>
        <v xml:space="preserve">Sistema de Información del Ministerio   </v>
      </c>
      <c r="F189" s="80" t="str">
        <f>IF(INVENTARIO!AA191="","",INVENTARIO!AA191)</f>
        <v>No aplica</v>
      </c>
      <c r="G189" s="80" t="str">
        <f>IF(INVENTARIO!M191="","",INVENTARIO!M191)</f>
        <v>Español</v>
      </c>
      <c r="H189" s="236" t="str">
        <f>INVENTARIO!AC191</f>
        <v>30/07/2021</v>
      </c>
      <c r="I189" s="235" t="str">
        <f>IF(INVENTARIO!AC191="","",CONCATENATE(TEXT(H189,"dd-mm-yyyy")," - ",INVENTARIO!AD191))</f>
        <v>30-07-2021 -  a la fecha</v>
      </c>
      <c r="J189" s="80" t="str">
        <f>IF(INVENTARIO!AB191="","",INVENTARIO!AB191)</f>
        <v>Por demanda</v>
      </c>
      <c r="K189" s="80" t="str">
        <f>IF(INVENTARIO!P191="","",INVENTARIO!P191)</f>
        <v>Subdirección de Subsidio y Ejecución de Vivienda Rural</v>
      </c>
      <c r="L189" s="80" t="str">
        <f>IF(INVENTARIO!R191="","",INVENTARIO!R191)</f>
        <v>Subdirección de Subsidio y Ejecución de Vivienda Rural</v>
      </c>
      <c r="M189" s="80" t="str">
        <f>IF(INVENTARIO!N191="","",INVENTARIO!N191)</f>
        <v>Municipal</v>
      </c>
      <c r="N189" s="84" t="str">
        <f>IF(INVENTARIO!AH191="","",INVENTARIO!AH191)</f>
        <v>Clasificada</v>
      </c>
      <c r="O189" s="85" t="str">
        <f>IF(INVENTARIO!AI191="","",INVENTARIO!AI191)</f>
        <v>Ley 1712 Articulo 18</v>
      </c>
      <c r="P189" s="80" t="str">
        <f>IF(INVENTARIO!AJ191="","",INVENTARIO!AJ191)</f>
        <v>la Ley 1581 de 2012, artículo 13</v>
      </c>
      <c r="Q189" s="80" t="str">
        <f>IF(INVENTARIO!AK191="","",INVENTARIO!AK191)</f>
        <v>la Ley 1581 de 2012, artículo 14</v>
      </c>
      <c r="R189" s="80" t="str">
        <f>IF(INVENTARIO!AL191="","",INVENTARIO!AL191)</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89" s="80" t="str">
        <f>IF(INVENTARIO!AM191="","",INVENTARIO!AM191)</f>
        <v>Permanente</v>
      </c>
      <c r="T189" s="84" t="str">
        <f>IF(INVENTARIO!AN191="","",INVENTARIO!AN191)</f>
        <v>Permanente</v>
      </c>
      <c r="U189" s="89" t="e">
        <f>IF(INVENTARIO!I191="","",IF(INVENTARIO!I191="#N/A","NO","SI"))</f>
        <v>#N/A</v>
      </c>
      <c r="V189" s="89" t="e">
        <f>INVENTARIO!I191</f>
        <v>#N/A</v>
      </c>
      <c r="W189" s="89" t="e">
        <f t="shared" si="6"/>
        <v>#N/A</v>
      </c>
      <c r="X189" s="89" t="e">
        <f t="shared" si="7"/>
        <v>#N/A</v>
      </c>
      <c r="Y189" s="89" t="e">
        <f>IF(V189="","",VLOOKUP(V189,TRD!$F$5:$G$677,2,FALSE))</f>
        <v>#N/A</v>
      </c>
      <c r="Z189" s="89" t="e">
        <f>IF(V189="","",VLOOKUP(V189,TRD!$F$5:$T$677,5,FALSE))</f>
        <v>#N/A</v>
      </c>
      <c r="AA189" s="89" t="e">
        <f>IF(V189="","",VLOOKUP(V189,TRD_ORI!$E:$S,10,FALSE))</f>
        <v>#N/A</v>
      </c>
      <c r="AB189" s="89" t="e">
        <f>IF(V189="","",VLOOKUP(V189,TRD!F187:T859,15,FALSE))</f>
        <v>#N/A</v>
      </c>
    </row>
    <row r="190" spans="1:28" ht="409.6">
      <c r="A190">
        <f t="shared" si="8"/>
        <v>184</v>
      </c>
      <c r="B190" s="139" t="str">
        <f>IF(INVENTARIO!H192="","",INVENTARIO!H192)</f>
        <v>PROCESOS DE CONVOCATORIA DE SUBSIDIO DE VIVIENDA INTERÉS SOCIAL RURAL</v>
      </c>
      <c r="C190" s="80" t="str">
        <f>IF(INVENTARIO!K192="","",INVENTARIO!K192)</f>
        <v>Seguimiento de las asistencias e hitos de cada una de las entidades territoriales con las cuales se tiene convenio en vivienda nueva en el Mi Casa en el Campo</v>
      </c>
      <c r="D190" s="80" t="str">
        <f>IF(INVENTARIO!J192="","",INVENTARIO!J192)</f>
        <v>Digital</v>
      </c>
      <c r="E190" s="80" t="str">
        <f>IF(INVENTARIO!L192="","",INVENTARIO!L192)</f>
        <v>Excel</v>
      </c>
      <c r="F190" s="80" t="str">
        <f>IF(INVENTARIO!AA192="","",INVENTARIO!AA192)</f>
        <v>No aplica</v>
      </c>
      <c r="G190" s="80" t="str">
        <f>IF(INVENTARIO!M192="","",INVENTARIO!M192)</f>
        <v>Español</v>
      </c>
      <c r="H190" s="236">
        <f>INVENTARIO!AC192</f>
        <v>44392</v>
      </c>
      <c r="I190" s="235" t="str">
        <f>IF(INVENTARIO!AC192="","",CONCATENATE(TEXT(H190,"dd-mm-yyyy")," - ",INVENTARIO!AD192))</f>
        <v>15-07-2021 - A la fecha</v>
      </c>
      <c r="J190" s="80" t="str">
        <f>IF(INVENTARIO!AB192="","",INVENTARIO!AB192)</f>
        <v>Semanal</v>
      </c>
      <c r="K190" s="80" t="str">
        <f>IF(INVENTARIO!P192="","",INVENTARIO!P192)</f>
        <v>Subdirección de Política y Apoyo Técnico</v>
      </c>
      <c r="L190" s="80" t="str">
        <f>IF(INVENTARIO!R192="","",INVENTARIO!R192)</f>
        <v>Dirección de Vivienda Rural</v>
      </c>
      <c r="M190" s="80" t="str">
        <f>IF(INVENTARIO!N192="","",INVENTARIO!N192)</f>
        <v>Municipal</v>
      </c>
      <c r="N190" s="84" t="str">
        <f>IF(INVENTARIO!AH192="","",INVENTARIO!AH192)</f>
        <v>Reservada</v>
      </c>
      <c r="O190" s="85" t="str">
        <f>IF(INVENTARIO!AI192="","",INVENTARIO!AI192)</f>
        <v>Ley 1712 Articulo 18</v>
      </c>
      <c r="P190" s="80" t="str">
        <f>IF(INVENTARIO!AJ192="","",INVENTARIO!AJ192)</f>
        <v>la Ley 1581 de 2012, artículo 13</v>
      </c>
      <c r="Q190" s="80" t="str">
        <f>IF(INVENTARIO!AK192="","",INVENTARIO!AK192)</f>
        <v>la Ley 1581 de 2012, artículo 14</v>
      </c>
      <c r="R190" s="80" t="str">
        <f>IF(INVENTARIO!AL192="","",INVENTARIO!AL192)</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0" s="80" t="str">
        <f>IF(INVENTARIO!AM192="","",INVENTARIO!AM192)</f>
        <v>Permanente</v>
      </c>
      <c r="T190" s="84" t="str">
        <f>IF(INVENTARIO!AN192="","",INVENTARIO!AN192)</f>
        <v>Permanente</v>
      </c>
      <c r="U190" s="89" t="str">
        <f>IF(INVENTARIO!I192="","",IF(INVENTARIO!I192="#N/A","NO","SI"))</f>
        <v>SI</v>
      </c>
      <c r="V190" s="89" t="str">
        <f>INVENTARIO!I192</f>
        <v>71410-38.36</v>
      </c>
      <c r="W190" s="89" t="str">
        <f t="shared" si="6"/>
        <v>7141</v>
      </c>
      <c r="X190" s="89" t="str">
        <f t="shared" si="7"/>
        <v>8.36</v>
      </c>
      <c r="Y190" s="89" t="str">
        <f>IF(V190="","",VLOOKUP(V190,TRD!$F$5:$G$677,2,FALSE))</f>
        <v>AG -3--AC -17</v>
      </c>
      <c r="Z190" s="89" t="str">
        <f>IF(V190="","",VLOOKUP(V190,TRD!$F$5:$T$677,5,FALSE))</f>
        <v xml:space="preserve">CT- - MT- </v>
      </c>
      <c r="AA190" s="89" t="e">
        <f>IF(V190="","",VLOOKUP(V190,TRD_ORI!$E:$S,10,FALSE))</f>
        <v>#N/A</v>
      </c>
      <c r="AB190" s="89" t="str">
        <f>IF(V190="","",VLOOKUP(V190,TRD!F188:T860,15,FALSE))</f>
        <v>PDF</v>
      </c>
    </row>
    <row r="191" spans="1:28" ht="409.6">
      <c r="A191">
        <f t="shared" si="8"/>
        <v>185</v>
      </c>
      <c r="B191" s="139" t="str">
        <f>IF(INVENTARIO!H193="","",INVENTARIO!H193)</f>
        <v>PROCESOS DE CONVOCATORIA DE SUBSIDIO DE VIVIENDA INTERÉS SOCIAL RURAL</v>
      </c>
      <c r="C191" s="80" t="str">
        <f>IF(INVENTARIO!K193="","",INVENTARIO!K193)</f>
        <v>Listados de poteciales beneficiarios identificados y entregados a los municipios con cartografia de hogares localizados y veredas priorizadas generados por la SPAT,  en el marco de Mi casa en el Campo.</v>
      </c>
      <c r="D191" s="80" t="str">
        <f>IF(INVENTARIO!J193="","",INVENTARIO!J193)</f>
        <v>Digital</v>
      </c>
      <c r="E191" s="80" t="str">
        <f>IF(INVENTARIO!L193="","",INVENTARIO!L193)</f>
        <v>Excel</v>
      </c>
      <c r="F191" s="80" t="str">
        <f>IF(INVENTARIO!AA193="","",INVENTARIO!AA193)</f>
        <v>No aplica</v>
      </c>
      <c r="G191" s="80" t="str">
        <f>IF(INVENTARIO!M193="","",INVENTARIO!M193)</f>
        <v>Español</v>
      </c>
      <c r="H191" s="236">
        <f>INVENTARIO!AC193</f>
        <v>44229</v>
      </c>
      <c r="I191" s="235" t="str">
        <f>IF(INVENTARIO!AC193="","",CONCATENATE(TEXT(H191,"dd-mm-yyyy")," - ",INVENTARIO!AD193))</f>
        <v>02-02-2021 - 45055</v>
      </c>
      <c r="J191" s="80" t="str">
        <f>IF(INVENTARIO!AB193="","",INVENTARIO!AB193)</f>
        <v>Por demanda</v>
      </c>
      <c r="K191" s="80" t="str">
        <f>IF(INVENTARIO!P193="","",INVENTARIO!P193)</f>
        <v>Subdirección de Política y Apoyo Técnico</v>
      </c>
      <c r="L191" s="80" t="str">
        <f>IF(INVENTARIO!R193="","",INVENTARIO!R193)</f>
        <v>Dirección de Vivienda Rural</v>
      </c>
      <c r="M191" s="80" t="str">
        <f>IF(INVENTARIO!N193="","",INVENTARIO!N193)</f>
        <v>Municipal</v>
      </c>
      <c r="N191" s="84" t="str">
        <f>IF(INVENTARIO!AH193="","",INVENTARIO!AH193)</f>
        <v>Reservada</v>
      </c>
      <c r="O191" s="85" t="str">
        <f>IF(INVENTARIO!AI193="","",INVENTARIO!AI193)</f>
        <v>Ley 1712 Articulo 18</v>
      </c>
      <c r="P191" s="80" t="str">
        <f>IF(INVENTARIO!AJ193="","",INVENTARIO!AJ193)</f>
        <v>la Ley 1581 de 2012, artículo 13</v>
      </c>
      <c r="Q191" s="80" t="str">
        <f>IF(INVENTARIO!AK193="","",INVENTARIO!AK193)</f>
        <v>la Ley 1581 de 2012, artículo 14</v>
      </c>
      <c r="R191" s="80" t="str">
        <f>IF(INVENTARIO!AL193="","",INVENTARIO!AL193)</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1" s="80" t="str">
        <f>IF(INVENTARIO!AM193="","",INVENTARIO!AM193)</f>
        <v>Permanente</v>
      </c>
      <c r="T191" s="84" t="str">
        <f>IF(INVENTARIO!AN193="","",INVENTARIO!AN193)</f>
        <v>Permanente</v>
      </c>
      <c r="U191" s="89" t="str">
        <f>IF(INVENTARIO!I193="","",IF(INVENTARIO!I193="#N/A","NO","SI"))</f>
        <v>SI</v>
      </c>
      <c r="V191" s="89" t="str">
        <f>INVENTARIO!I193</f>
        <v>71410-38.36</v>
      </c>
      <c r="W191" s="89" t="str">
        <f t="shared" si="6"/>
        <v>7141</v>
      </c>
      <c r="X191" s="89" t="str">
        <f t="shared" si="7"/>
        <v>8.36</v>
      </c>
      <c r="Y191" s="89" t="str">
        <f>IF(V191="","",VLOOKUP(V191,TRD!$F$5:$G$677,2,FALSE))</f>
        <v>AG -3--AC -17</v>
      </c>
      <c r="Z191" s="89" t="str">
        <f>IF(V191="","",VLOOKUP(V191,TRD!$F$5:$T$677,5,FALSE))</f>
        <v xml:space="preserve">CT- - MT- </v>
      </c>
      <c r="AA191" s="89" t="e">
        <f>IF(V191="","",VLOOKUP(V191,TRD_ORI!$E:$S,10,FALSE))</f>
        <v>#N/A</v>
      </c>
      <c r="AB191" s="89" t="str">
        <f>IF(V191="","",VLOOKUP(V191,TRD!F189:T861,15,FALSE))</f>
        <v>PDF</v>
      </c>
    </row>
    <row r="192" spans="1:28" ht="409.6">
      <c r="A192">
        <f t="shared" si="8"/>
        <v>186</v>
      </c>
      <c r="B192" s="139" t="str">
        <f>IF(INVENTARIO!H194="","",INVENTARIO!H194)</f>
        <v>PROCESOS DE CONVOCATORIA DE SUBSIDIO DE VIVIENDA INTERÉS SOCIAL RURAL</v>
      </c>
      <c r="C192" s="80" t="str">
        <f>IF(INVENTARIO!K194="","",INVENTARIO!K194)</f>
        <v>Listados beneficiarios potenciales validados y enviados a TICS para su cargue en postulación, en el marco de Mi casa en el Campo.</v>
      </c>
      <c r="D192" s="80" t="str">
        <f>IF(INVENTARIO!J194="","",INVENTARIO!J194)</f>
        <v>Digital</v>
      </c>
      <c r="E192" s="80" t="str">
        <f>IF(INVENTARIO!L194="","",INVENTARIO!L194)</f>
        <v>Excel</v>
      </c>
      <c r="F192" s="80" t="str">
        <f>IF(INVENTARIO!AA194="","",INVENTARIO!AA194)</f>
        <v>No aplica</v>
      </c>
      <c r="G192" s="80" t="str">
        <f>IF(INVENTARIO!M194="","",INVENTARIO!M194)</f>
        <v>Español</v>
      </c>
      <c r="H192" s="236">
        <f>INVENTARIO!AC194</f>
        <v>44229</v>
      </c>
      <c r="I192" s="235" t="str">
        <f>IF(INVENTARIO!AC194="","",CONCATENATE(TEXT(H192,"dd-mm-yyyy")," - ",INVENTARIO!AD194))</f>
        <v>02-02-2021 - 45055</v>
      </c>
      <c r="J192" s="80" t="str">
        <f>IF(INVENTARIO!AB194="","",INVENTARIO!AB194)</f>
        <v>Por demanda</v>
      </c>
      <c r="K192" s="80" t="str">
        <f>IF(INVENTARIO!P194="","",INVENTARIO!P194)</f>
        <v>Subdirección de Política y Apoyo Técnico</v>
      </c>
      <c r="L192" s="80" t="str">
        <f>IF(INVENTARIO!R194="","",INVENTARIO!R194)</f>
        <v>Dirección de Vivienda Rural</v>
      </c>
      <c r="M192" s="80" t="str">
        <f>IF(INVENTARIO!N194="","",INVENTARIO!N194)</f>
        <v>Municipal</v>
      </c>
      <c r="N192" s="84" t="str">
        <f>IF(INVENTARIO!AH194="","",INVENTARIO!AH194)</f>
        <v>Reservada</v>
      </c>
      <c r="O192" s="85" t="str">
        <f>IF(INVENTARIO!AI194="","",INVENTARIO!AI194)</f>
        <v>Ley 1712 Articulo 18</v>
      </c>
      <c r="P192" s="80" t="str">
        <f>IF(INVENTARIO!AJ194="","",INVENTARIO!AJ194)</f>
        <v>la Ley 1581 de 2012, artículo 13</v>
      </c>
      <c r="Q192" s="80" t="str">
        <f>IF(INVENTARIO!AK194="","",INVENTARIO!AK194)</f>
        <v>la Ley 1581 de 2012, artículo 14</v>
      </c>
      <c r="R192" s="80" t="str">
        <f>IF(INVENTARIO!AL194="","",INVENTARIO!AL194)</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2" s="80" t="str">
        <f>IF(INVENTARIO!AM194="","",INVENTARIO!AM194)</f>
        <v>Permanente</v>
      </c>
      <c r="T192" s="84" t="str">
        <f>IF(INVENTARIO!AN194="","",INVENTARIO!AN194)</f>
        <v>Permanente</v>
      </c>
      <c r="U192" s="89" t="str">
        <f>IF(INVENTARIO!I194="","",IF(INVENTARIO!I194="#N/A","NO","SI"))</f>
        <v>SI</v>
      </c>
      <c r="V192" s="89" t="str">
        <f>INVENTARIO!I194</f>
        <v>71410-38.36</v>
      </c>
      <c r="W192" s="89" t="str">
        <f t="shared" si="6"/>
        <v>7141</v>
      </c>
      <c r="X192" s="89" t="str">
        <f t="shared" si="7"/>
        <v>8.36</v>
      </c>
      <c r="Y192" s="89" t="str">
        <f>IF(V192="","",VLOOKUP(V192,TRD!$F$5:$G$677,2,FALSE))</f>
        <v>AG -3--AC -17</v>
      </c>
      <c r="Z192" s="89" t="str">
        <f>IF(V192="","",VLOOKUP(V192,TRD!$F$5:$T$677,5,FALSE))</f>
        <v xml:space="preserve">CT- - MT- </v>
      </c>
      <c r="AA192" s="89" t="e">
        <f>IF(V192="","",VLOOKUP(V192,TRD_ORI!$E:$S,10,FALSE))</f>
        <v>#N/A</v>
      </c>
      <c r="AB192" s="89" t="str">
        <f>IF(V192="","",VLOOKUP(V192,TRD!F190:T862,15,FALSE))</f>
        <v>PDF</v>
      </c>
    </row>
    <row r="193" spans="1:28" ht="409.6">
      <c r="A193">
        <f t="shared" si="8"/>
        <v>187</v>
      </c>
      <c r="B193" s="139" t="str">
        <f>IF(INVENTARIO!H195="","",INVENTARIO!H195)</f>
        <v>PROCESOS DE CONVOCATORIA DE SUBSIDIO DE VIVIENDA INTERÉS SOCIAL RURAL</v>
      </c>
      <c r="C193" s="80" t="str">
        <f>IF(INVENTARIO!K195="","",INVENTARIO!K195)</f>
        <v>Listados priorizados de beneficarios potenciales para atención por parte de MVCT y Entidades territoriales de acuerdo a los hogares postulados habilitados y asignados en el marco de Mi Casa en el Campo.</v>
      </c>
      <c r="D193" s="80" t="str">
        <f>IF(INVENTARIO!J195="","",INVENTARIO!J195)</f>
        <v>Digital</v>
      </c>
      <c r="E193" s="80" t="str">
        <f>IF(INVENTARIO!L195="","",INVENTARIO!L195)</f>
        <v>Excel</v>
      </c>
      <c r="F193" s="80" t="str">
        <f>IF(INVENTARIO!AA195="","",INVENTARIO!AA195)</f>
        <v>No aplica</v>
      </c>
      <c r="G193" s="80" t="str">
        <f>IF(INVENTARIO!M195="","",INVENTARIO!M195)</f>
        <v>Español</v>
      </c>
      <c r="H193" s="236">
        <f>INVENTARIO!AC195</f>
        <v>44624</v>
      </c>
      <c r="I193" s="235" t="str">
        <f>IF(INVENTARIO!AC195="","",CONCATENATE(TEXT(H193,"dd-mm-yyyy")," - ",INVENTARIO!AD195))</f>
        <v>04-03-2022 - 45055</v>
      </c>
      <c r="J193" s="80" t="str">
        <f>IF(INVENTARIO!AB195="","",INVENTARIO!AB195)</f>
        <v>Por demanda</v>
      </c>
      <c r="K193" s="80" t="str">
        <f>IF(INVENTARIO!P195="","",INVENTARIO!P195)</f>
        <v>Subdirección de Política y Apoyo Técnico</v>
      </c>
      <c r="L193" s="80" t="str">
        <f>IF(INVENTARIO!R195="","",INVENTARIO!R195)</f>
        <v>Dirección de Vivienda Rural</v>
      </c>
      <c r="M193" s="80" t="str">
        <f>IF(INVENTARIO!N195="","",INVENTARIO!N195)</f>
        <v>Municipal</v>
      </c>
      <c r="N193" s="84" t="str">
        <f>IF(INVENTARIO!AH195="","",INVENTARIO!AH195)</f>
        <v>Reservada</v>
      </c>
      <c r="O193" s="85" t="str">
        <f>IF(INVENTARIO!AI195="","",INVENTARIO!AI195)</f>
        <v>Ley 1712 Articulo 18</v>
      </c>
      <c r="P193" s="80" t="str">
        <f>IF(INVENTARIO!AJ195="","",INVENTARIO!AJ195)</f>
        <v>la Ley 1581 de 2012, artículo 13</v>
      </c>
      <c r="Q193" s="80" t="str">
        <f>IF(INVENTARIO!AK195="","",INVENTARIO!AK195)</f>
        <v>la Ley 1581 de 2012, artículo 14</v>
      </c>
      <c r="R193" s="80" t="str">
        <f>IF(INVENTARIO!AL195="","",INVENTARIO!AL195)</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3" s="80" t="str">
        <f>IF(INVENTARIO!AM195="","",INVENTARIO!AM195)</f>
        <v>Permanente</v>
      </c>
      <c r="T193" s="84" t="str">
        <f>IF(INVENTARIO!AN195="","",INVENTARIO!AN195)</f>
        <v>Permanente</v>
      </c>
      <c r="U193" s="89" t="str">
        <f>IF(INVENTARIO!I195="","",IF(INVENTARIO!I195="#N/A","NO","SI"))</f>
        <v>SI</v>
      </c>
      <c r="V193" s="89" t="str">
        <f>INVENTARIO!I195</f>
        <v>71410-38.36</v>
      </c>
      <c r="W193" s="89" t="str">
        <f t="shared" si="6"/>
        <v>7141</v>
      </c>
      <c r="X193" s="89" t="str">
        <f t="shared" si="7"/>
        <v>8.36</v>
      </c>
      <c r="Y193" s="89" t="str">
        <f>IF(V193="","",VLOOKUP(V193,TRD!$F$5:$G$677,2,FALSE))</f>
        <v>AG -3--AC -17</v>
      </c>
      <c r="Z193" s="89" t="str">
        <f>IF(V193="","",VLOOKUP(V193,TRD!$F$5:$T$677,5,FALSE))</f>
        <v xml:space="preserve">CT- - MT- </v>
      </c>
      <c r="AA193" s="89" t="e">
        <f>IF(V193="","",VLOOKUP(V193,TRD_ORI!$E:$S,10,FALSE))</f>
        <v>#N/A</v>
      </c>
      <c r="AB193" s="89" t="str">
        <f>IF(V193="","",VLOOKUP(V193,TRD!F191:T863,15,FALSE))</f>
        <v>PDF</v>
      </c>
    </row>
    <row r="194" spans="1:28" ht="409.6">
      <c r="A194">
        <f t="shared" si="8"/>
        <v>188</v>
      </c>
      <c r="B194" s="139" t="str">
        <f>IF(INVENTARIO!H196="","",INVENTARIO!H196)</f>
        <v>PROCESOS DE CONVOCATORIA DE SUBSIDIO DE VIVIENDA INTERÉS SOCIAL RURAL</v>
      </c>
      <c r="C194" s="80" t="str">
        <f>IF(INVENTARIO!K196="","",INVENTARIO!K196)</f>
        <v>Listados verificados por SPAT de los listados enviados por las comunidades en los compromisos del MVCT</v>
      </c>
      <c r="D194" s="80" t="str">
        <f>IF(INVENTARIO!J196="","",INVENTARIO!J196)</f>
        <v>Digital</v>
      </c>
      <c r="E194" s="80" t="str">
        <f>IF(INVENTARIO!L196="","",INVENTARIO!L196)</f>
        <v>Excel</v>
      </c>
      <c r="F194" s="80" t="str">
        <f>IF(INVENTARIO!AA196="","",INVENTARIO!AA196)</f>
        <v>No aplica</v>
      </c>
      <c r="G194" s="80" t="str">
        <f>IF(INVENTARIO!M196="","",INVENTARIO!M196)</f>
        <v>Español</v>
      </c>
      <c r="H194" s="236">
        <f>INVENTARIO!AC196</f>
        <v>43881</v>
      </c>
      <c r="I194" s="235" t="str">
        <f>IF(INVENTARIO!AC196="","",CONCATENATE(TEXT(H194,"dd-mm-yyyy")," - ",INVENTARIO!AD196))</f>
        <v>20-02-2020 - 45055</v>
      </c>
      <c r="J194" s="80" t="str">
        <f>IF(INVENTARIO!AB196="","",INVENTARIO!AB196)</f>
        <v>Por demanda</v>
      </c>
      <c r="K194" s="80" t="str">
        <f>IF(INVENTARIO!P196="","",INVENTARIO!P196)</f>
        <v>Subdirección de Política y Apoyo Técnico</v>
      </c>
      <c r="L194" s="80" t="str">
        <f>IF(INVENTARIO!R196="","",INVENTARIO!R196)</f>
        <v>Dirección de Vivienda Rural</v>
      </c>
      <c r="M194" s="80" t="str">
        <f>IF(INVENTARIO!N196="","",INVENTARIO!N196)</f>
        <v>Municipal</v>
      </c>
      <c r="N194" s="84" t="str">
        <f>IF(INVENTARIO!AH196="","",INVENTARIO!AH196)</f>
        <v>Reservada</v>
      </c>
      <c r="O194" s="85" t="str">
        <f>IF(INVENTARIO!AI196="","",INVENTARIO!AI196)</f>
        <v>Ley 1712 Articulo 18</v>
      </c>
      <c r="P194" s="80" t="str">
        <f>IF(INVENTARIO!AJ196="","",INVENTARIO!AJ196)</f>
        <v>la Ley 1581 de 2012, artículo 13</v>
      </c>
      <c r="Q194" s="80" t="str">
        <f>IF(INVENTARIO!AK196="","",INVENTARIO!AK196)</f>
        <v>la Ley 1581 de 2012, artículo 14</v>
      </c>
      <c r="R194" s="80" t="str">
        <f>IF(INVENTARIO!AL196="","",INVENTARIO!AL196)</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4" s="80" t="str">
        <f>IF(INVENTARIO!AM196="","",INVENTARIO!AM196)</f>
        <v>Permanente</v>
      </c>
      <c r="T194" s="84" t="str">
        <f>IF(INVENTARIO!AN196="","",INVENTARIO!AN196)</f>
        <v>Permanente</v>
      </c>
      <c r="U194" s="89" t="str">
        <f>IF(INVENTARIO!I196="","",IF(INVENTARIO!I196="#N/A","NO","SI"))</f>
        <v>SI</v>
      </c>
      <c r="V194" s="89" t="str">
        <f>INVENTARIO!I196</f>
        <v>71410-38.36</v>
      </c>
      <c r="W194" s="89" t="str">
        <f t="shared" si="6"/>
        <v>7141</v>
      </c>
      <c r="X194" s="89" t="str">
        <f t="shared" si="7"/>
        <v>8.36</v>
      </c>
      <c r="Y194" s="89" t="str">
        <f>IF(V194="","",VLOOKUP(V194,TRD!$F$5:$G$677,2,FALSE))</f>
        <v>AG -3--AC -17</v>
      </c>
      <c r="Z194" s="89" t="str">
        <f>IF(V194="","",VLOOKUP(V194,TRD!$F$5:$T$677,5,FALSE))</f>
        <v xml:space="preserve">CT- - MT- </v>
      </c>
      <c r="AA194" s="89" t="e">
        <f>IF(V194="","",VLOOKUP(V194,TRD_ORI!$E:$S,10,FALSE))</f>
        <v>#N/A</v>
      </c>
      <c r="AB194" s="89" t="str">
        <f>IF(V194="","",VLOOKUP(V194,TRD!F192:T864,15,FALSE))</f>
        <v>PDF</v>
      </c>
    </row>
    <row r="195" spans="1:28" ht="409.6">
      <c r="A195">
        <f t="shared" si="8"/>
        <v>189</v>
      </c>
      <c r="B195" s="139" t="str">
        <f>IF(INVENTARIO!H197="","",INVENTARIO!H197)</f>
        <v>PROCESOS DE CONVOCATORIA DE SUBSIDIO DE VIVIENDA INTERÉS SOCIAL RURAL</v>
      </c>
      <c r="C195" s="80" t="str">
        <f>IF(INVENTARIO!K197="","",INVENTARIO!K197)</f>
        <v>Este documento es una guia para la adecuada estructuración de los proyectos de Vivienda Rural desde el diagnostico predio a predio</v>
      </c>
      <c r="D195" s="80" t="str">
        <f>IF(INVENTARIO!J197="","",INVENTARIO!J197)</f>
        <v>Digital</v>
      </c>
      <c r="E195" s="80" t="str">
        <f>IF(INVENTARIO!L197="","",INVENTARIO!L197)</f>
        <v>PDF</v>
      </c>
      <c r="F195" s="80" t="str">
        <f>IF(INVENTARIO!AA197="","",INVENTARIO!AA197)</f>
        <v>No aplica</v>
      </c>
      <c r="G195" s="80" t="str">
        <f>IF(INVENTARIO!M197="","",INVENTARIO!M197)</f>
        <v>Español</v>
      </c>
      <c r="H195" s="236">
        <f>INVENTARIO!AC197</f>
        <v>44836</v>
      </c>
      <c r="I195" s="235" t="str">
        <f>IF(INVENTARIO!AC197="","",CONCATENATE(TEXT(H195,"dd-mm-yyyy")," - ",INVENTARIO!AD197))</f>
        <v>02-10-2022 - 45002</v>
      </c>
      <c r="J195" s="80" t="str">
        <f>IF(INVENTARIO!AB197="","",INVENTARIO!AB197)</f>
        <v>Por demanda</v>
      </c>
      <c r="K195" s="80" t="str">
        <f>IF(INVENTARIO!P197="","",INVENTARIO!P197)</f>
        <v>Subdirección de Política y Apoyo Técnico</v>
      </c>
      <c r="L195" s="80" t="str">
        <f>IF(INVENTARIO!R197="","",INVENTARIO!R197)</f>
        <v>Dirección de Vivienda Rural</v>
      </c>
      <c r="M195" s="80" t="str">
        <f>IF(INVENTARIO!N197="","",INVENTARIO!N197)</f>
        <v>Municipal</v>
      </c>
      <c r="N195" s="84" t="str">
        <f>IF(INVENTARIO!AH197="","",INVENTARIO!AH197)</f>
        <v>Reservada</v>
      </c>
      <c r="O195" s="85" t="str">
        <f>IF(INVENTARIO!AI197="","",INVENTARIO!AI197)</f>
        <v>Ley 1712 Articulo 18</v>
      </c>
      <c r="P195" s="80" t="str">
        <f>IF(INVENTARIO!AJ197="","",INVENTARIO!AJ197)</f>
        <v>la Ley 1581 de 2012, artículo 13</v>
      </c>
      <c r="Q195" s="80" t="str">
        <f>IF(INVENTARIO!AK197="","",INVENTARIO!AK197)</f>
        <v>la Ley 1581 de 2012, artículo 14</v>
      </c>
      <c r="R195" s="80" t="str">
        <f>IF(INVENTARIO!AL197="","",INVENTARIO!AL197)</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5" s="80" t="str">
        <f>IF(INVENTARIO!AM197="","",INVENTARIO!AM197)</f>
        <v>Permanente</v>
      </c>
      <c r="T195" s="84" t="str">
        <f>IF(INVENTARIO!AN197="","",INVENTARIO!AN197)</f>
        <v>Permanente</v>
      </c>
      <c r="U195" s="89" t="str">
        <f>IF(INVENTARIO!I197="","",IF(INVENTARIO!I197="#N/A","NO","SI"))</f>
        <v>SI</v>
      </c>
      <c r="V195" s="89" t="str">
        <f>INVENTARIO!I197</f>
        <v>71410-38.36</v>
      </c>
      <c r="W195" s="89" t="str">
        <f t="shared" si="6"/>
        <v>7141</v>
      </c>
      <c r="X195" s="89" t="str">
        <f t="shared" si="7"/>
        <v>8.36</v>
      </c>
      <c r="Y195" s="89" t="str">
        <f>IF(V195="","",VLOOKUP(V195,TRD!$F$5:$G$677,2,FALSE))</f>
        <v>AG -3--AC -17</v>
      </c>
      <c r="Z195" s="89" t="str">
        <f>IF(V195="","",VLOOKUP(V195,TRD!$F$5:$T$677,5,FALSE))</f>
        <v xml:space="preserve">CT- - MT- </v>
      </c>
      <c r="AA195" s="89" t="e">
        <f>IF(V195="","",VLOOKUP(V195,TRD_ORI!$E:$S,10,FALSE))</f>
        <v>#N/A</v>
      </c>
      <c r="AB195" s="89" t="str">
        <f>IF(V195="","",VLOOKUP(V195,TRD!F193:T865,15,FALSE))</f>
        <v>PDF</v>
      </c>
    </row>
    <row r="196" spans="1:28" ht="409.6">
      <c r="A196">
        <f t="shared" si="8"/>
        <v>190</v>
      </c>
      <c r="B196" s="139" t="str">
        <f>IF(INVENTARIO!H198="","",INVENTARIO!H198)</f>
        <v>PROCESOS DE CONVOCATORIA DE SUBSIDIO DE VIVIENDA INTERÉS SOCIAL RURAL</v>
      </c>
      <c r="C196" s="80" t="str">
        <f>IF(INVENTARIO!K198="","",INVENTARIO!K198)</f>
        <v>Listos iniciales generados por la SPAT para envío a las entidades territoriales, de los hogares potenciales beneficiarios en el marco de Mejoramientos</v>
      </c>
      <c r="D196" s="80" t="str">
        <f>IF(INVENTARIO!J198="","",INVENTARIO!J198)</f>
        <v>Digital</v>
      </c>
      <c r="E196" s="80" t="str">
        <f>IF(INVENTARIO!L198="","",INVENTARIO!L198)</f>
        <v>Excel</v>
      </c>
      <c r="F196" s="80" t="str">
        <f>IF(INVENTARIO!AA198="","",INVENTARIO!AA198)</f>
        <v>No aplica</v>
      </c>
      <c r="G196" s="80" t="str">
        <f>IF(INVENTARIO!M198="","",INVENTARIO!M198)</f>
        <v>Español</v>
      </c>
      <c r="H196" s="236">
        <f>INVENTARIO!AC198</f>
        <v>44540</v>
      </c>
      <c r="I196" s="235" t="str">
        <f>IF(INVENTARIO!AC198="","",CONCATENATE(TEXT(H196,"dd-mm-yyyy")," - ",INVENTARIO!AD198))</f>
        <v>10-12-2021 - 45055</v>
      </c>
      <c r="J196" s="80" t="str">
        <f>IF(INVENTARIO!AB198="","",INVENTARIO!AB198)</f>
        <v>Por demanda</v>
      </c>
      <c r="K196" s="80" t="str">
        <f>IF(INVENTARIO!P198="","",INVENTARIO!P198)</f>
        <v>Subdirección de Política y Apoyo Técnico</v>
      </c>
      <c r="L196" s="80" t="str">
        <f>IF(INVENTARIO!R198="","",INVENTARIO!R198)</f>
        <v>Dirección de Vivienda Rural</v>
      </c>
      <c r="M196" s="80" t="str">
        <f>IF(INVENTARIO!N198="","",INVENTARIO!N198)</f>
        <v>Municipal</v>
      </c>
      <c r="N196" s="84" t="str">
        <f>IF(INVENTARIO!AH198="","",INVENTARIO!AH198)</f>
        <v>Reservada</v>
      </c>
      <c r="O196" s="85" t="str">
        <f>IF(INVENTARIO!AI198="","",INVENTARIO!AI198)</f>
        <v>Ley 1712 Articulo 18</v>
      </c>
      <c r="P196" s="80" t="str">
        <f>IF(INVENTARIO!AJ198="","",INVENTARIO!AJ198)</f>
        <v>la Ley 1581 de 2012, artículo 13</v>
      </c>
      <c r="Q196" s="80" t="str">
        <f>IF(INVENTARIO!AK198="","",INVENTARIO!AK198)</f>
        <v>la Ley 1581 de 2012, artículo 14</v>
      </c>
      <c r="R196" s="80" t="str">
        <f>IF(INVENTARIO!AL198="","",INVENTARIO!AL198)</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6" s="80" t="str">
        <f>IF(INVENTARIO!AM198="","",INVENTARIO!AM198)</f>
        <v>Permanente</v>
      </c>
      <c r="T196" s="84" t="str">
        <f>IF(INVENTARIO!AN198="","",INVENTARIO!AN198)</f>
        <v>Permanente</v>
      </c>
      <c r="U196" s="89" t="str">
        <f>IF(INVENTARIO!I198="","",IF(INVENTARIO!I198="#N/A","NO","SI"))</f>
        <v>SI</v>
      </c>
      <c r="V196" s="89" t="str">
        <f>INVENTARIO!I198</f>
        <v>71410-38.36</v>
      </c>
      <c r="W196" s="89" t="str">
        <f t="shared" si="6"/>
        <v>7141</v>
      </c>
      <c r="X196" s="89" t="str">
        <f t="shared" si="7"/>
        <v>8.36</v>
      </c>
      <c r="Y196" s="89" t="str">
        <f>IF(V196="","",VLOOKUP(V196,TRD!$F$5:$G$677,2,FALSE))</f>
        <v>AG -3--AC -17</v>
      </c>
      <c r="Z196" s="89" t="str">
        <f>IF(V196="","",VLOOKUP(V196,TRD!$F$5:$T$677,5,FALSE))</f>
        <v xml:space="preserve">CT- - MT- </v>
      </c>
      <c r="AA196" s="89" t="e">
        <f>IF(V196="","",VLOOKUP(V196,TRD_ORI!$E:$S,10,FALSE))</f>
        <v>#N/A</v>
      </c>
      <c r="AB196" s="89" t="str">
        <f>IF(V196="","",VLOOKUP(V196,TRD!F194:T866,15,FALSE))</f>
        <v>PDF</v>
      </c>
    </row>
    <row r="197" spans="1:28" ht="409.6">
      <c r="A197">
        <f t="shared" si="8"/>
        <v>191</v>
      </c>
      <c r="B197" s="139" t="str">
        <f>IF(INVENTARIO!H199="","",INVENTARIO!H199)</f>
        <v>INFORMES DE GESTIÓN</v>
      </c>
      <c r="C197" s="80" t="str">
        <f>IF(INVENTARIO!K199="","",INVENTARIO!K199)</f>
        <v xml:space="preserve">Este documento de consulta interna como instructivo del proceso de correspondencia </v>
      </c>
      <c r="D197" s="80" t="str">
        <f>IF(INVENTARIO!J199="","",INVENTARIO!J199)</f>
        <v>Digital</v>
      </c>
      <c r="E197" s="80" t="str">
        <f>IF(INVENTARIO!L199="","",INVENTARIO!L199)</f>
        <v>Excel</v>
      </c>
      <c r="F197" s="80" t="str">
        <f>IF(INVENTARIO!AA199="","",INVENTARIO!AA199)</f>
        <v>No aplica</v>
      </c>
      <c r="G197" s="80" t="str">
        <f>IF(INVENTARIO!M199="","",INVENTARIO!M199)</f>
        <v>Español</v>
      </c>
      <c r="H197" s="236">
        <f>INVENTARIO!AC199</f>
        <v>44571</v>
      </c>
      <c r="I197" s="235" t="str">
        <f>IF(INVENTARIO!AC199="","",CONCATENATE(TEXT(H197,"dd-mm-yyyy")," - ",INVENTARIO!AD199))</f>
        <v>10-01-2022 - 45226</v>
      </c>
      <c r="J197" s="80" t="str">
        <f>IF(INVENTARIO!AB199="","",INVENTARIO!AB199)</f>
        <v>Por demanda</v>
      </c>
      <c r="K197" s="80" t="str">
        <f>IF(INVENTARIO!P199="","",INVENTARIO!P199)</f>
        <v>Subdirección de Política y Apoyo Técnico</v>
      </c>
      <c r="L197" s="80" t="str">
        <f>IF(INVENTARIO!R199="","",INVENTARIO!R199)</f>
        <v>Dirección de Vivienda Rural</v>
      </c>
      <c r="M197" s="80" t="str">
        <f>IF(INVENTARIO!N199="","",INVENTARIO!N199)</f>
        <v>Municipal</v>
      </c>
      <c r="N197" s="84" t="str">
        <f>IF(INVENTARIO!AH199="","",INVENTARIO!AH199)</f>
        <v>Reservada</v>
      </c>
      <c r="O197" s="85" t="str">
        <f>IF(INVENTARIO!AI199="","",INVENTARIO!AI199)</f>
        <v>Ley 1712 Articulo 18</v>
      </c>
      <c r="P197" s="80" t="str">
        <f>IF(INVENTARIO!AJ199="","",INVENTARIO!AJ199)</f>
        <v>la Ley 1581 de 2012, artículo 13</v>
      </c>
      <c r="Q197" s="80" t="str">
        <f>IF(INVENTARIO!AK199="","",INVENTARIO!AK199)</f>
        <v>la Ley 1581 de 2012, artículo 14</v>
      </c>
      <c r="R197" s="80" t="str">
        <f>IF(INVENTARIO!AL199="","",INVENTARIO!AL199)</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7" s="80" t="str">
        <f>IF(INVENTARIO!AM199="","",INVENTARIO!AM199)</f>
        <v>Permanente</v>
      </c>
      <c r="T197" s="84" t="str">
        <f>IF(INVENTARIO!AN199="","",INVENTARIO!AN199)</f>
        <v>Permanente</v>
      </c>
      <c r="U197" s="89" t="str">
        <f>IF(INVENTARIO!I199="","",IF(INVENTARIO!I199="#N/A","NO","SI"))</f>
        <v>SI</v>
      </c>
      <c r="V197" s="89" t="str">
        <f>INVENTARIO!I199</f>
        <v>71410-24.12</v>
      </c>
      <c r="W197" s="89" t="str">
        <f t="shared" si="6"/>
        <v>7141</v>
      </c>
      <c r="X197" s="89" t="str">
        <f t="shared" si="7"/>
        <v>4.12</v>
      </c>
      <c r="Y197" s="89" t="str">
        <f>IF(V197="","",VLOOKUP(V197,TRD!$F$5:$G$677,2,FALSE))</f>
        <v>AG -3--AC -8</v>
      </c>
      <c r="Z197" s="89" t="str">
        <f>IF(V197="","",VLOOKUP(V197,TRD!$F$5:$T$677,5,FALSE))</f>
        <v xml:space="preserve">- E- - </v>
      </c>
      <c r="AA197" s="89" t="e">
        <f>IF(V197="","",VLOOKUP(V197,TRD_ORI!$E:$S,10,FALSE))</f>
        <v>#N/A</v>
      </c>
      <c r="AB197" s="89" t="str">
        <f>IF(V197="","",VLOOKUP(V197,TRD!F195:T867,15,FALSE))</f>
        <v>PDF</v>
      </c>
    </row>
    <row r="198" spans="1:28" ht="409.6">
      <c r="A198">
        <f t="shared" si="8"/>
        <v>192</v>
      </c>
      <c r="B198" s="139" t="str">
        <f>IF(INVENTARIO!H200="","",INVENTARIO!H200)</f>
        <v>INFORMES DE GESTIÓN</v>
      </c>
      <c r="C198" s="80" t="str">
        <f>IF(INVENTARIO!K200="","",INVENTARIO!K200)</f>
        <v>Evidencias de las capacitaciones realizadas a las entidades territoriales en Validación Social</v>
      </c>
      <c r="D198" s="80" t="str">
        <f>IF(INVENTARIO!J200="","",INVENTARIO!J200)</f>
        <v>Digital</v>
      </c>
      <c r="E198" s="80" t="str">
        <f>IF(INVENTARIO!L200="","",INVENTARIO!L200)</f>
        <v>Excel</v>
      </c>
      <c r="F198" s="80" t="str">
        <f>IF(INVENTARIO!AA200="","",INVENTARIO!AA200)</f>
        <v>No aplica</v>
      </c>
      <c r="G198" s="80" t="str">
        <f>IF(INVENTARIO!M200="","",INVENTARIO!M200)</f>
        <v>Español</v>
      </c>
      <c r="H198" s="236">
        <f>INVENTARIO!AC200</f>
        <v>44645</v>
      </c>
      <c r="I198" s="235" t="str">
        <f>IF(INVENTARIO!AC200="","",CONCATENATE(TEXT(H198,"dd-mm-yyyy")," - ",INVENTARIO!AD200))</f>
        <v>25-03-2022 - 45015</v>
      </c>
      <c r="J198" s="80" t="str">
        <f>IF(INVENTARIO!AB200="","",INVENTARIO!AB200)</f>
        <v>Por demanda</v>
      </c>
      <c r="K198" s="80" t="str">
        <f>IF(INVENTARIO!P200="","",INVENTARIO!P200)</f>
        <v>Subdirección de Acompañamiento y Evaluación</v>
      </c>
      <c r="L198" s="80" t="str">
        <f>IF(INVENTARIO!R200="","",INVENTARIO!R200)</f>
        <v>Dirección de Vivienda Rural</v>
      </c>
      <c r="M198" s="80" t="str">
        <f>IF(INVENTARIO!N200="","",INVENTARIO!N200)</f>
        <v>Municipal</v>
      </c>
      <c r="N198" s="84" t="str">
        <f>IF(INVENTARIO!AH200="","",INVENTARIO!AH200)</f>
        <v>Reservada</v>
      </c>
      <c r="O198" s="85" t="str">
        <f>IF(INVENTARIO!AI200="","",INVENTARIO!AI200)</f>
        <v>Ley 1712 Articulo 18</v>
      </c>
      <c r="P198" s="80" t="str">
        <f>IF(INVENTARIO!AJ200="","",INVENTARIO!AJ200)</f>
        <v>la Ley 1581 de 2012, artículo 13</v>
      </c>
      <c r="Q198" s="80" t="str">
        <f>IF(INVENTARIO!AK200="","",INVENTARIO!AK200)</f>
        <v>la Ley 1581 de 2012, artículo 14</v>
      </c>
      <c r="R198" s="80" t="str">
        <f>IF(INVENTARIO!AL200="","",INVENTARIO!AL200)</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8" s="80" t="str">
        <f>IF(INVENTARIO!AM200="","",INVENTARIO!AM200)</f>
        <v>Permanente</v>
      </c>
      <c r="T198" s="84" t="str">
        <f>IF(INVENTARIO!AN200="","",INVENTARIO!AN200)</f>
        <v>Permanente</v>
      </c>
      <c r="U198" s="89" t="str">
        <f>IF(INVENTARIO!I200="","",IF(INVENTARIO!I200="#N/A","NO","SI"))</f>
        <v>SI</v>
      </c>
      <c r="V198" s="89" t="str">
        <f>INVENTARIO!I200</f>
        <v>71410-24-12</v>
      </c>
      <c r="W198" s="89" t="str">
        <f t="shared" si="6"/>
        <v>7141</v>
      </c>
      <c r="X198" s="89" t="str">
        <f t="shared" si="7"/>
        <v>4-12</v>
      </c>
      <c r="Y198" s="89" t="e">
        <f>IF(V198="","",VLOOKUP(V198,TRD!$F$5:$G$677,2,FALSE))</f>
        <v>#N/A</v>
      </c>
      <c r="Z198" s="89" t="e">
        <f>IF(V198="","",VLOOKUP(V198,TRD!$F$5:$T$677,5,FALSE))</f>
        <v>#N/A</v>
      </c>
      <c r="AA198" s="89" t="e">
        <f>IF(V198="","",VLOOKUP(V198,TRD_ORI!$E:$S,10,FALSE))</f>
        <v>#N/A</v>
      </c>
      <c r="AB198" s="89" t="e">
        <f>IF(V198="","",VLOOKUP(V198,TRD!F196:T868,15,FALSE))</f>
        <v>#N/A</v>
      </c>
    </row>
    <row r="199" spans="1:28" ht="409.6">
      <c r="A199">
        <f t="shared" si="8"/>
        <v>193</v>
      </c>
      <c r="B199" s="139" t="str">
        <f>IF(INVENTARIO!H201="","",INVENTARIO!H201)</f>
        <v>Listas de comprobación validación social</v>
      </c>
      <c r="C199" s="80" t="str">
        <f>IF(INVENTARIO!K201="","",INVENTARIO!K201)</f>
        <v>Listas de comprobación validación social por municipios</v>
      </c>
      <c r="D199" s="80" t="str">
        <f>IF(INVENTARIO!J201="","",INVENTARIO!J201)</f>
        <v>Digital</v>
      </c>
      <c r="E199" s="80" t="str">
        <f>IF(INVENTARIO!L201="","",INVENTARIO!L201)</f>
        <v>Excel</v>
      </c>
      <c r="F199" s="80" t="str">
        <f>IF(INVENTARIO!AA201="","",INVENTARIO!AA201)</f>
        <v>No aplica</v>
      </c>
      <c r="G199" s="80" t="str">
        <f>IF(INVENTARIO!M201="","",INVENTARIO!M201)</f>
        <v>Español</v>
      </c>
      <c r="H199" s="236">
        <f>INVENTARIO!AC201</f>
        <v>44645</v>
      </c>
      <c r="I199" s="235" t="str">
        <f>IF(INVENTARIO!AC201="","",CONCATENATE(TEXT(H199,"dd-mm-yyyy")," - ",INVENTARIO!AD201))</f>
        <v>25-03-2022 - a la fecha</v>
      </c>
      <c r="J199" s="80" t="str">
        <f>IF(INVENTARIO!AB201="","",INVENTARIO!AB201)</f>
        <v>Por demanda</v>
      </c>
      <c r="K199" s="80" t="str">
        <f>IF(INVENTARIO!P201="","",INVENTARIO!P201)</f>
        <v>Subdirección de Acompañamiento y Evaluación</v>
      </c>
      <c r="L199" s="80" t="str">
        <f>IF(INVENTARIO!R201="","",INVENTARIO!R201)</f>
        <v>Dirección de Vivienda Rural</v>
      </c>
      <c r="M199" s="80" t="str">
        <f>IF(INVENTARIO!N201="","",INVENTARIO!N201)</f>
        <v>Municipal</v>
      </c>
      <c r="N199" s="84" t="str">
        <f>IF(INVENTARIO!AH201="","",INVENTARIO!AH201)</f>
        <v>Reservada</v>
      </c>
      <c r="O199" s="85" t="str">
        <f>IF(INVENTARIO!AI201="","",INVENTARIO!AI201)</f>
        <v>Ley 1712 Articulo 18</v>
      </c>
      <c r="P199" s="80" t="str">
        <f>IF(INVENTARIO!AJ201="","",INVENTARIO!AJ201)</f>
        <v>la Ley 1581 de 2012, artículo 13</v>
      </c>
      <c r="Q199" s="80" t="str">
        <f>IF(INVENTARIO!AK201="","",INVENTARIO!AK201)</f>
        <v>la Ley 1581 de 2012, artículo 14</v>
      </c>
      <c r="R199" s="80" t="str">
        <f>IF(INVENTARIO!AL201="","",INVENTARIO!AL201)</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199" s="80" t="str">
        <f>IF(INVENTARIO!AM201="","",INVENTARIO!AM201)</f>
        <v>Permanente</v>
      </c>
      <c r="T199" s="84" t="str">
        <f>IF(INVENTARIO!AN201="","",INVENTARIO!AN201)</f>
        <v>Permanente</v>
      </c>
      <c r="U199" s="89" t="str">
        <f>IF(INVENTARIO!I201="","",IF(INVENTARIO!I201="#N/A","NO","SI"))</f>
        <v>SI</v>
      </c>
      <c r="V199" s="89" t="str">
        <f>INVENTARIO!I201</f>
        <v>NO APLICA</v>
      </c>
      <c r="W199" s="89" t="str">
        <f t="shared" si="6"/>
        <v>NO A</v>
      </c>
      <c r="X199" s="89" t="str">
        <f t="shared" si="7"/>
        <v>LICA</v>
      </c>
      <c r="Y199" s="89" t="e">
        <f>IF(V199="","",VLOOKUP(V199,TRD!$F$5:$G$677,2,FALSE))</f>
        <v>#N/A</v>
      </c>
      <c r="Z199" s="89" t="e">
        <f>IF(V199="","",VLOOKUP(V199,TRD!$F$5:$T$677,5,FALSE))</f>
        <v>#N/A</v>
      </c>
      <c r="AA199" s="89" t="e">
        <f>IF(V199="","",VLOOKUP(V199,TRD_ORI!$E:$S,10,FALSE))</f>
        <v>#N/A</v>
      </c>
      <c r="AB199" s="89" t="e">
        <f>IF(V199="","",VLOOKUP(V199,TRD!F197:T869,15,FALSE))</f>
        <v>#N/A</v>
      </c>
    </row>
    <row r="200" spans="1:28" ht="409.6">
      <c r="A200">
        <f t="shared" si="8"/>
        <v>194</v>
      </c>
      <c r="B200" s="139" t="str">
        <f>IF(INVENTARIO!H202="","",INVENTARIO!H202)</f>
        <v>Talleres de diseño participativo</v>
      </c>
      <c r="C200" s="80" t="str">
        <f>IF(INVENTARIO!K202="","",INVENTARIO!K202)</f>
        <v>Evidencias de los talleres de diseño participativo realizados a las comunidades beneficiarias</v>
      </c>
      <c r="D200" s="80" t="str">
        <f>IF(INVENTARIO!J202="","",INVENTARIO!J202)</f>
        <v>Digital</v>
      </c>
      <c r="E200" s="80" t="str">
        <f>IF(INVENTARIO!L202="","",INVENTARIO!L202)</f>
        <v>Excel</v>
      </c>
      <c r="F200" s="80" t="str">
        <f>IF(INVENTARIO!AA202="","",INVENTARIO!AA202)</f>
        <v>No aplica</v>
      </c>
      <c r="G200" s="80" t="str">
        <f>IF(INVENTARIO!M202="","",INVENTARIO!M202)</f>
        <v>Español</v>
      </c>
      <c r="H200" s="236">
        <f>INVENTARIO!AC202</f>
        <v>44645</v>
      </c>
      <c r="I200" s="235" t="str">
        <f>IF(INVENTARIO!AC202="","",CONCATENATE(TEXT(H200,"dd-mm-yyyy")," - ",INVENTARIO!AD202))</f>
        <v>25-03-2022 - a la fecha</v>
      </c>
      <c r="J200" s="80" t="str">
        <f>IF(INVENTARIO!AB202="","",INVENTARIO!AB202)</f>
        <v>Por demanda</v>
      </c>
      <c r="K200" s="80" t="str">
        <f>IF(INVENTARIO!P202="","",INVENTARIO!P202)</f>
        <v>Subdirección de Acompañamiento y Evaluación</v>
      </c>
      <c r="L200" s="80" t="str">
        <f>IF(INVENTARIO!R202="","",INVENTARIO!R202)</f>
        <v>Dirección de Vivienda Rural</v>
      </c>
      <c r="M200" s="80" t="str">
        <f>IF(INVENTARIO!N202="","",INVENTARIO!N202)</f>
        <v>Municipal</v>
      </c>
      <c r="N200" s="84" t="str">
        <f>IF(INVENTARIO!AH202="","",INVENTARIO!AH202)</f>
        <v>Reservada</v>
      </c>
      <c r="O200" s="85" t="str">
        <f>IF(INVENTARIO!AI202="","",INVENTARIO!AI202)</f>
        <v>Ley 1712 Articulo 18</v>
      </c>
      <c r="P200" s="80" t="str">
        <f>IF(INVENTARIO!AJ202="","",INVENTARIO!AJ202)</f>
        <v>la Ley 1581 de 2012, artículo 13</v>
      </c>
      <c r="Q200" s="80" t="str">
        <f>IF(INVENTARIO!AK202="","",INVENTARIO!AK202)</f>
        <v>la Ley 1581 de 2012, artículo 14</v>
      </c>
      <c r="R200" s="80" t="str">
        <f>IF(INVENTARIO!AL202="","",INVENTARIO!AL202)</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200" s="80" t="str">
        <f>IF(INVENTARIO!AM202="","",INVENTARIO!AM202)</f>
        <v>Permanente</v>
      </c>
      <c r="T200" s="84" t="str">
        <f>IF(INVENTARIO!AN202="","",INVENTARIO!AN202)</f>
        <v>Permanente</v>
      </c>
      <c r="U200" s="89" t="str">
        <f>IF(INVENTARIO!I202="","",IF(INVENTARIO!I202="#N/A","NO","SI"))</f>
        <v>SI</v>
      </c>
      <c r="V200" s="89" t="str">
        <f>INVENTARIO!I202</f>
        <v>NO APLICA</v>
      </c>
      <c r="W200" s="89" t="str">
        <f t="shared" ref="W200:W218" si="9">LEFT(V200,4)</f>
        <v>NO A</v>
      </c>
      <c r="X200" s="89" t="str">
        <f t="shared" ref="X200:X218" si="10">RIGHT(V200,4)</f>
        <v>LICA</v>
      </c>
      <c r="Y200" s="89" t="e">
        <f>IF(V200="","",VLOOKUP(V200,TRD!$F$5:$G$677,2,FALSE))</f>
        <v>#N/A</v>
      </c>
      <c r="Z200" s="89" t="e">
        <f>IF(V200="","",VLOOKUP(V200,TRD!$F$5:$T$677,5,FALSE))</f>
        <v>#N/A</v>
      </c>
      <c r="AA200" s="89" t="e">
        <f>IF(V200="","",VLOOKUP(V200,TRD_ORI!$E:$S,10,FALSE))</f>
        <v>#N/A</v>
      </c>
      <c r="AB200" s="89" t="e">
        <f>IF(V200="","",VLOOKUP(V200,TRD!F198:T870,15,FALSE))</f>
        <v>#N/A</v>
      </c>
    </row>
    <row r="201" spans="1:28" ht="409.6">
      <c r="A201">
        <f t="shared" ref="A201:A218" si="11">A200+1</f>
        <v>195</v>
      </c>
      <c r="B201" s="139" t="str">
        <f>IF(INVENTARIO!H203="","",INVENTARIO!H203)</f>
        <v xml:space="preserve">Acompañamiento en mesas de trabajo con comunidades etnicas y campesinas </v>
      </c>
      <c r="C201" s="80" t="str">
        <f>IF(INVENTARIO!K203="","",INVENTARIO!K203)</f>
        <v>Actas de reunión</v>
      </c>
      <c r="D201" s="80" t="str">
        <f>IF(INVENTARIO!J203="","",INVENTARIO!J203)</f>
        <v>Digital</v>
      </c>
      <c r="E201" s="80" t="str">
        <f>IF(INVENTARIO!L203="","",INVENTARIO!L203)</f>
        <v>PDF</v>
      </c>
      <c r="F201" s="80" t="str">
        <f>IF(INVENTARIO!AA203="","",INVENTARIO!AA203)</f>
        <v>No aplica</v>
      </c>
      <c r="G201" s="80" t="str">
        <f>IF(INVENTARIO!M203="","",INVENTARIO!M203)</f>
        <v>Español</v>
      </c>
      <c r="H201" s="236">
        <f>INVENTARIO!AC203</f>
        <v>44987</v>
      </c>
      <c r="I201" s="235" t="str">
        <f>IF(INVENTARIO!AC203="","",CONCATENATE(TEXT(H201,"dd-mm-yyyy")," - ",INVENTARIO!AD203))</f>
        <v>02-03-2023 - a la fecha</v>
      </c>
      <c r="J201" s="80" t="str">
        <f>IF(INVENTARIO!AB203="","",INVENTARIO!AB203)</f>
        <v>Por demanda</v>
      </c>
      <c r="K201" s="80" t="str">
        <f>IF(INVENTARIO!P203="","",INVENTARIO!P203)</f>
        <v>Subdirección de Acompañamiento y Evaluación</v>
      </c>
      <c r="L201" s="80" t="str">
        <f>IF(INVENTARIO!R203="","",INVENTARIO!R203)</f>
        <v>Dirección de Vivienda Rural</v>
      </c>
      <c r="M201" s="80" t="str">
        <f>IF(INVENTARIO!N203="","",INVENTARIO!N203)</f>
        <v>Municipal</v>
      </c>
      <c r="N201" s="84" t="str">
        <f>IF(INVENTARIO!AH203="","",INVENTARIO!AH203)</f>
        <v>Reservada</v>
      </c>
      <c r="O201" s="85" t="str">
        <f>IF(INVENTARIO!AI203="","",INVENTARIO!AI203)</f>
        <v>Ley 1712 Articulo 18</v>
      </c>
      <c r="P201" s="80" t="str">
        <f>IF(INVENTARIO!AJ203="","",INVENTARIO!AJ203)</f>
        <v>la Ley 1581 de 2012, artículo 13</v>
      </c>
      <c r="Q201" s="80" t="str">
        <f>IF(INVENTARIO!AK203="","",INVENTARIO!AK203)</f>
        <v>la Ley 1581 de 2012, artículo 14</v>
      </c>
      <c r="R201" s="80" t="str">
        <f>IF(INVENTARIO!AL203="","",INVENTARIO!AL203)</f>
        <v>Artículo 13. 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v>
      </c>
      <c r="S201" s="80" t="str">
        <f>IF(INVENTARIO!AM203="","",INVENTARIO!AM203)</f>
        <v>Permanente</v>
      </c>
      <c r="T201" s="84" t="str">
        <f>IF(INVENTARIO!AN203="","",INVENTARIO!AN203)</f>
        <v>Permanente</v>
      </c>
      <c r="U201" s="89" t="str">
        <f>IF(INVENTARIO!I203="","",IF(INVENTARIO!I203="#N/A","NO","SI"))</f>
        <v>SI</v>
      </c>
      <c r="V201" s="89" t="str">
        <f>INVENTARIO!I203</f>
        <v>NO APLICA</v>
      </c>
      <c r="W201" s="89" t="str">
        <f t="shared" si="9"/>
        <v>NO A</v>
      </c>
      <c r="X201" s="89" t="str">
        <f t="shared" si="10"/>
        <v>LICA</v>
      </c>
      <c r="Y201" s="89" t="e">
        <f>IF(V201="","",VLOOKUP(V201,TRD!$F$5:$G$677,2,FALSE))</f>
        <v>#N/A</v>
      </c>
      <c r="Z201" s="89" t="e">
        <f>IF(V201="","",VLOOKUP(V201,TRD!$F$5:$T$677,5,FALSE))</f>
        <v>#N/A</v>
      </c>
      <c r="AA201" s="89" t="e">
        <f>IF(V201="","",VLOOKUP(V201,TRD_ORI!$E:$S,10,FALSE))</f>
        <v>#N/A</v>
      </c>
      <c r="AB201" s="89" t="e">
        <f>IF(V201="","",VLOOKUP(V201,TRD!F199:T871,15,FALSE))</f>
        <v>#N/A</v>
      </c>
    </row>
    <row r="202" spans="1:28" ht="409.6">
      <c r="A202">
        <f t="shared" si="11"/>
        <v>196</v>
      </c>
      <c r="B202" s="139" t="str">
        <f>IF(INVENTARIO!H204="","",INVENTARIO!H204)</f>
        <v>Tableros de control en PBI de la DVR</v>
      </c>
      <c r="C202" s="80" t="str">
        <f>IF(INVENTARIO!K204="","",INVENTARIO!K204)</f>
        <v>Tableros de control en PBI para la DVR informacion de ejecucion de los frentes de trabajo y programas de Vivienda Rural</v>
      </c>
      <c r="D202" s="80" t="str">
        <f>IF(INVENTARIO!J204="","",INVENTARIO!J204)</f>
        <v>Digital</v>
      </c>
      <c r="E202" s="80" t="str">
        <f>IF(INVENTARIO!L204="","",INVENTARIO!L204)</f>
        <v>Excel</v>
      </c>
      <c r="F202" s="80" t="str">
        <f>IF(INVENTARIO!AA204="","",INVENTARIO!AA204)</f>
        <v>https://app.powerbi.com/reportEmbed?reportId=505cd2f0-ebb1-4f97-83ec-fae29540e878&amp;autoAuth=true&amp;ctid=59f85572-2867-4480-b111-fc473309f9b3</v>
      </c>
      <c r="G202" s="80" t="str">
        <f>IF(INVENTARIO!M204="","",INVENTARIO!M204)</f>
        <v>Español</v>
      </c>
      <c r="H202" s="236" t="str">
        <f>INVENTARIO!AC204</f>
        <v>Se desconoce</v>
      </c>
      <c r="I202" s="235" t="str">
        <f>IF(INVENTARIO!AC204="","",CONCATENATE(TEXT(H202,"dd-mm-yyyy")," - ",INVENTARIO!AD204))</f>
        <v>Se desconoce - 45030</v>
      </c>
      <c r="J202" s="80" t="str">
        <f>IF(INVENTARIO!AB204="","",INVENTARIO!AB204)</f>
        <v>Mensual</v>
      </c>
      <c r="K202" s="80" t="str">
        <f>IF(INVENTARIO!P204="","",INVENTARIO!P204)</f>
        <v xml:space="preserve">Direccion de Vivienda Rural </v>
      </c>
      <c r="L202" s="80" t="str">
        <f>IF(INVENTARIO!R204="","",INVENTARIO!R204)</f>
        <v>Dirección de Vivienda Rural</v>
      </c>
      <c r="M202" s="80" t="str">
        <f>IF(INVENTARIO!N204="","",INVENTARIO!N204)</f>
        <v>No aplica</v>
      </c>
      <c r="N202" s="84" t="str">
        <f>IF(INVENTARIO!AH204="","",INVENTARIO!AH204)</f>
        <v>Reservada</v>
      </c>
      <c r="O202" s="85" t="str">
        <f>IF(INVENTARIO!AI204="","",INVENTARIO!AI204)</f>
        <v>la Ley 1581 de 2012, artículo 14</v>
      </c>
      <c r="P202" s="80" t="str">
        <f>IF(INVENTARIO!AJ204="","",INVENTARIO!AJ204)</f>
        <v>la Ley 1581 de 2012, artículo 14</v>
      </c>
      <c r="Q202" s="80" t="str">
        <f>IF(INVENTARIO!AK204="","",INVENTARIO!AK204)</f>
        <v>la Ley 1581 de 2012, artículo 14</v>
      </c>
      <c r="R202" s="80" t="str">
        <f>IF(INVENTARIO!AL204="","",INVENTARIO!AL204)</f>
        <v>Artículo 14. Consultas. Los Titulares o sus causahabientes podrán consultar la información personal del Titular que repose en cualquier base de datos, sea esta del sector público o privado. El Responsable del Tratamiento o Encargado del Tratamiento deberán suministrar a estos toda la información contenida en el registro individual o que esté vinculada con la identificación del Titular.
La consulta se formulará por el medio habilitado por el Responsable del Tratamiento o Encargado del Tratamiento, siempre y cuando se pueda mantener prueba de esta.
La consulta será atendida en un término máximo de diez (10) días hábiles contados a partir de la fecha de recibo de la misma. Cuando no fuere posible atender la consulta dentro de dicho término, se informará al interesado, expresando los motivos de la demora y señalando la fecha en que se atenderá su consulta, la cual en ningún caso podrá superar los cinco (5) días hábiles siguientes al vencimiento del primer término.</v>
      </c>
      <c r="S202" s="80" t="str">
        <f>IF(INVENTARIO!AM204="","",INVENTARIO!AM204)</f>
        <v>Permanente</v>
      </c>
      <c r="T202" s="84" t="str">
        <f>IF(INVENTARIO!AN204="","",INVENTARIO!AN204)</f>
        <v>Permanente</v>
      </c>
      <c r="U202" s="89" t="str">
        <f>IF(INVENTARIO!I204="","",IF(INVENTARIO!I204="#N/A","NO","SI"))</f>
        <v>SI</v>
      </c>
      <c r="V202" s="89" t="str">
        <f>INVENTARIO!I204</f>
        <v>NO APLICA</v>
      </c>
      <c r="W202" s="89" t="str">
        <f t="shared" si="9"/>
        <v>NO A</v>
      </c>
      <c r="X202" s="89" t="str">
        <f t="shared" si="10"/>
        <v>LICA</v>
      </c>
      <c r="Y202" s="89" t="e">
        <f>IF(V202="","",VLOOKUP(V202,TRD!$F$5:$G$677,2,FALSE))</f>
        <v>#N/A</v>
      </c>
      <c r="Z202" s="89" t="e">
        <f>IF(V202="","",VLOOKUP(V202,TRD!$F$5:$T$677,5,FALSE))</f>
        <v>#N/A</v>
      </c>
      <c r="AA202" s="89" t="e">
        <f>IF(V202="","",VLOOKUP(V202,TRD_ORI!$E:$S,10,FALSE))</f>
        <v>#N/A</v>
      </c>
      <c r="AB202" s="89" t="e">
        <f>IF(V202="","",VLOOKUP(V202,TRD!F200:T872,15,FALSE))</f>
        <v>#N/A</v>
      </c>
    </row>
    <row r="203" spans="1:28" ht="409.6">
      <c r="A203">
        <f t="shared" si="11"/>
        <v>197</v>
      </c>
      <c r="B203" s="139" t="str">
        <f>IF(INVENTARIO!H205="","",INVENTARIO!H205)</f>
        <v>BASE DE SEGUIMIENTO VIVIENDA RURAL archivo en Excel con informacion consolidada de los avances en los diferentes frentes de Vivienda Rural.</v>
      </c>
      <c r="C203" s="80" t="str">
        <f>IF(INVENTARIO!K205="","",INVENTARIO!K205)</f>
        <v>Libro de Excel que consolida informacion de ejecuion y avances de los frentes desarrollados en la DVR desde la Suibdireccion de Ejecuion</v>
      </c>
      <c r="D203" s="80" t="str">
        <f>IF(INVENTARIO!J205="","",INVENTARIO!J205)</f>
        <v>Digital</v>
      </c>
      <c r="E203" s="80" t="str">
        <f>IF(INVENTARIO!L205="","",INVENTARIO!L205)</f>
        <v>Excel</v>
      </c>
      <c r="F203" s="80" t="str">
        <f>IF(INVENTARIO!AA205="","",INVENTARIO!AA205)</f>
        <v>No aplica</v>
      </c>
      <c r="G203" s="80" t="str">
        <f>IF(INVENTARIO!M205="","",INVENTARIO!M205)</f>
        <v>Español</v>
      </c>
      <c r="H203" s="236" t="str">
        <f>INVENTARIO!AC205</f>
        <v>Se desconoce</v>
      </c>
      <c r="I203" s="235" t="str">
        <f>IF(INVENTARIO!AC205="","",CONCATENATE(TEXT(H203,"dd-mm-yyyy")," - ",INVENTARIO!AD205))</f>
        <v>Se desconoce - 45054</v>
      </c>
      <c r="J203" s="80" t="str">
        <f>IF(INVENTARIO!AB205="","",INVENTARIO!AB205)</f>
        <v>Semanal</v>
      </c>
      <c r="K203" s="80" t="str">
        <f>IF(INVENTARIO!P205="","",INVENTARIO!P205)</f>
        <v xml:space="preserve">Direccion de Vivienda Rural </v>
      </c>
      <c r="L203" s="80" t="str">
        <f>IF(INVENTARIO!R205="","",INVENTARIO!R205)</f>
        <v>Dirección de Vivienda Rural</v>
      </c>
      <c r="M203" s="80" t="str">
        <f>IF(INVENTARIO!N205="","",INVENTARIO!N205)</f>
        <v>Nacional</v>
      </c>
      <c r="N203" s="84" t="str">
        <f>IF(INVENTARIO!AH205="","",INVENTARIO!AH205)</f>
        <v>Clasificada</v>
      </c>
      <c r="O203" s="85" t="str">
        <f>IF(INVENTARIO!AI205="","",INVENTARIO!AI205)</f>
        <v>la Ley 1581 de 2012, artículo 14</v>
      </c>
      <c r="P203" s="80" t="str">
        <f>IF(INVENTARIO!AJ205="","",INVENTARIO!AJ205)</f>
        <v>la Ley 1581 de 2012, artículo 14</v>
      </c>
      <c r="Q203" s="80" t="str">
        <f>IF(INVENTARIO!AK205="","",INVENTARIO!AK205)</f>
        <v>la Ley 1581 de 2012, artículo 14</v>
      </c>
      <c r="R203" s="80" t="str">
        <f>IF(INVENTARIO!AL205="","",INVENTARIO!AL205)</f>
        <v>Artículo 14. Consultas. Los Titulares o sus causahabientes podrán consultar la información personal del Titular que repose en cualquier base de datos, sea esta del sector público o privado. El Responsable del Tratamiento o Encargado del Tratamiento deberán suministrar a estos toda la información contenida en el registro individual o que esté vinculada con la identificación del Titular.
La consulta se formulará por el medio habilitado por el Responsable del Tratamiento o Encargado del Tratamiento, siempre y cuando se pueda mantener prueba de esta.
La consulta será atendida en un término máximo de diez (10) días hábiles contados a partir de la fecha de recibo de la misma. Cuando no fuere posible atender la consulta dentro de dicho término, se informará al interesado, expresando los motivos de la demora y señalando la fecha en que se atenderá su consulta, la cual en ningún caso podrá superar los cinco (5) días hábiles siguientes al vencimiento del primer término.</v>
      </c>
      <c r="S203" s="80" t="str">
        <f>IF(INVENTARIO!AM205="","",INVENTARIO!AM205)</f>
        <v>Permanente</v>
      </c>
      <c r="T203" s="84" t="str">
        <f>IF(INVENTARIO!AN205="","",INVENTARIO!AN205)</f>
        <v>Permanente</v>
      </c>
      <c r="U203" s="89" t="str">
        <f>IF(INVENTARIO!I205="","",IF(INVENTARIO!I205="#N/A","NO","SI"))</f>
        <v>SI</v>
      </c>
      <c r="V203" s="89" t="str">
        <f>INVENTARIO!I205</f>
        <v>NO APLICA</v>
      </c>
      <c r="W203" s="89" t="str">
        <f t="shared" si="9"/>
        <v>NO A</v>
      </c>
      <c r="X203" s="89" t="str">
        <f t="shared" si="10"/>
        <v>LICA</v>
      </c>
      <c r="Y203" s="89" t="e">
        <f>IF(V203="","",VLOOKUP(V203,TRD!$F$5:$G$677,2,FALSE))</f>
        <v>#N/A</v>
      </c>
      <c r="Z203" s="89" t="e">
        <f>IF(V203="","",VLOOKUP(V203,TRD!$F$5:$T$677,5,FALSE))</f>
        <v>#N/A</v>
      </c>
      <c r="AA203" s="89" t="e">
        <f>IF(V203="","",VLOOKUP(V203,TRD_ORI!$E:$S,10,FALSE))</f>
        <v>#N/A</v>
      </c>
      <c r="AB203" s="89" t="e">
        <f>IF(V203="","",VLOOKUP(V203,TRD!F201:T873,15,FALSE))</f>
        <v>#N/A</v>
      </c>
    </row>
    <row r="204" spans="1:28" ht="409.6">
      <c r="A204">
        <f t="shared" si="11"/>
        <v>198</v>
      </c>
      <c r="B204" s="139" t="str">
        <f>IF(INVENTARIO!H206="","",INVENTARIO!H206)</f>
        <v>BASE DE  CONTROL PRESUPUESTAL</v>
      </c>
      <c r="C204" s="80" t="str">
        <f>IF(INVENTARIO!K206="","",INVENTARIO!K206)</f>
        <v>Archivo en Excel que consolida informacion del presupuesto asignado a los diferentes frentes de trabajo y programas desarrollados por la DVR, su distribucion, excedentes,pendientes , etc</v>
      </c>
      <c r="D204" s="80" t="str">
        <f>IF(INVENTARIO!J206="","",INVENTARIO!J206)</f>
        <v>Digital</v>
      </c>
      <c r="E204" s="80" t="str">
        <f>IF(INVENTARIO!L206="","",INVENTARIO!L206)</f>
        <v>Excel</v>
      </c>
      <c r="F204" s="80" t="str">
        <f>IF(INVENTARIO!AA206="","",INVENTARIO!AA206)</f>
        <v>No aplica</v>
      </c>
      <c r="G204" s="80" t="str">
        <f>IF(INVENTARIO!M206="","",INVENTARIO!M206)</f>
        <v>Español</v>
      </c>
      <c r="H204" s="236">
        <f>INVENTARIO!AC206</f>
        <v>43983</v>
      </c>
      <c r="I204" s="235" t="str">
        <f>IF(INVENTARIO!AC206="","",CONCATENATE(TEXT(H204,"dd-mm-yyyy")," - ",INVENTARIO!AD206))</f>
        <v>01-06-2020 - A LA FECHA</v>
      </c>
      <c r="J204" s="80" t="str">
        <f>IF(INVENTARIO!AB206="","",INVENTARIO!AB206)</f>
        <v>Diaria</v>
      </c>
      <c r="K204" s="80" t="str">
        <f>IF(INVENTARIO!P206="","",INVENTARIO!P206)</f>
        <v xml:space="preserve">Direccion de Vivienda Rural </v>
      </c>
      <c r="L204" s="80" t="str">
        <f>IF(INVENTARIO!R206="","",INVENTARIO!R206)</f>
        <v>Dirección de Vivienda Rural</v>
      </c>
      <c r="M204" s="80" t="str">
        <f>IF(INVENTARIO!N206="","",INVENTARIO!N206)</f>
        <v>Nacional</v>
      </c>
      <c r="N204" s="84" t="str">
        <f>IF(INVENTARIO!AH206="","",INVENTARIO!AH206)</f>
        <v>Reservada</v>
      </c>
      <c r="O204" s="85" t="str">
        <f>IF(INVENTARIO!AI206="","",INVENTARIO!AI206)</f>
        <v>la Ley 1581 de 2012, artículo 14</v>
      </c>
      <c r="P204" s="80" t="str">
        <f>IF(INVENTARIO!AJ206="","",INVENTARIO!AJ206)</f>
        <v>la Ley 1581 de 2012, artículo 14</v>
      </c>
      <c r="Q204" s="80" t="str">
        <f>IF(INVENTARIO!AK206="","",INVENTARIO!AK206)</f>
        <v>la Ley 1581 de 2012, artículo 14</v>
      </c>
      <c r="R204" s="80" t="str">
        <f>IF(INVENTARIO!AL206="","",INVENTARIO!AL206)</f>
        <v>Artículo 14. Consultas. Los Titulares o sus causahabientes podrán consultar la información personal del Titular que repose en cualquier base de datos, sea esta del sector público o privado. El Responsable del Tratamiento o Encargado del Tratamiento deberán suministrar a estos toda la información contenida en el registro individual o que esté vinculada con la identificación del Titular.
La consulta se formulará por el medio habilitado por el Responsable del Tratamiento o Encargado del Tratamiento, siempre y cuando se pueda mantener prueba de esta.
La consulta será atendida en un término máximo de diez (10) días hábiles contados a partir de la fecha de recibo de la misma. Cuando no fuere posible atender la consulta dentro de dicho término, se informará al interesado, expresando los motivos de la demora y señalando la fecha en que se atenderá su consulta, la cual en ningún caso podrá superar los cinco (5) días hábiles siguientes al vencimiento del primer término.</v>
      </c>
      <c r="S204" s="80" t="str">
        <f>IF(INVENTARIO!AM206="","",INVENTARIO!AM206)</f>
        <v>Permanente</v>
      </c>
      <c r="T204" s="84" t="str">
        <f>IF(INVENTARIO!AN206="","",INVENTARIO!AN206)</f>
        <v>Permanente</v>
      </c>
      <c r="U204" s="89" t="str">
        <f>IF(INVENTARIO!I206="","",IF(INVENTARIO!I206="#N/A","NO","SI"))</f>
        <v>SI</v>
      </c>
      <c r="V204" s="89" t="str">
        <f>INVENTARIO!I206</f>
        <v>NO APLICA</v>
      </c>
      <c r="W204" s="89" t="str">
        <f t="shared" si="9"/>
        <v>NO A</v>
      </c>
      <c r="X204" s="89" t="str">
        <f t="shared" si="10"/>
        <v>LICA</v>
      </c>
      <c r="Y204" s="89" t="e">
        <f>IF(V204="","",VLOOKUP(V204,TRD!$F$5:$G$677,2,FALSE))</f>
        <v>#N/A</v>
      </c>
      <c r="Z204" s="89" t="e">
        <f>IF(V204="","",VLOOKUP(V204,TRD!$F$5:$T$677,5,FALSE))</f>
        <v>#N/A</v>
      </c>
      <c r="AA204" s="89" t="e">
        <f>IF(V204="","",VLOOKUP(V204,TRD_ORI!$E:$S,10,FALSE))</f>
        <v>#N/A</v>
      </c>
      <c r="AB204" s="89" t="e">
        <f>IF(V204="","",VLOOKUP(V204,TRD!F202:T874,15,FALSE))</f>
        <v>#N/A</v>
      </c>
    </row>
    <row r="205" spans="1:28" ht="57.6">
      <c r="A205">
        <f t="shared" si="11"/>
        <v>199</v>
      </c>
      <c r="B205" s="139" t="str">
        <f>IF(INVENTARIO!H207="","",INVENTARIO!H207)</f>
        <v>Información del SIGEVAS</v>
      </c>
      <c r="C205" s="80" t="str">
        <f>IF(INVENTARIO!K207="","",INVENTARIO!K207)</f>
        <v>Sistema de información para la gestión y control de programas de agua y saneamiento básico</v>
      </c>
      <c r="D205" s="80" t="str">
        <f>IF(INVENTARIO!J207="","",INVENTARIO!J207)</f>
        <v>Digital</v>
      </c>
      <c r="E205" s="80" t="str">
        <f>IF(INVENTARIO!L207="","",INVENTARIO!L207)</f>
        <v xml:space="preserve">Sistema de Información del Ministerio   </v>
      </c>
      <c r="F205" s="80" t="str">
        <f>IF(INVENTARIO!AA207="","",INVENTARIO!AA207)</f>
        <v>No aplica</v>
      </c>
      <c r="G205" s="80" t="str">
        <f>IF(INVENTARIO!M207="","",INVENTARIO!M207)</f>
        <v>Español</v>
      </c>
      <c r="H205" s="236">
        <f>INVENTARIO!AC207</f>
        <v>39083</v>
      </c>
      <c r="I205" s="235" t="str">
        <f>IF(INVENTARIO!AC207="","",CONCATENATE(TEXT(H205,"dd-mm-yyyy")," - ",INVENTARIO!AD207))</f>
        <v>01-01-2007 - A la fecha</v>
      </c>
      <c r="J205" s="80" t="str">
        <f>IF(INVENTARIO!AB207="","",INVENTARIO!AB207)</f>
        <v>Diaria</v>
      </c>
      <c r="K205" s="80" t="str">
        <f>IF(INVENTARIO!P207="","",INVENTARIO!P207)</f>
        <v>Dirección de infraestructura y Desarrollo Empresarial</v>
      </c>
      <c r="L205" s="80" t="str">
        <f>IF(INVENTARIO!R207="","",INVENTARIO!R207)</f>
        <v>Dirección de infraestructura y Desarrollo Empresarial</v>
      </c>
      <c r="M205" s="80" t="str">
        <f>IF(INVENTARIO!N207="","",INVENTARIO!N207)</f>
        <v>Municipal</v>
      </c>
      <c r="N205" s="84" t="str">
        <f>IF(INVENTARIO!AH207="","",INVENTARIO!AH207)</f>
        <v xml:space="preserve">Pública </v>
      </c>
      <c r="O205" s="85" t="str">
        <f>IF(INVENTARIO!AI207="","",INVENTARIO!AI207)</f>
        <v>No aplica</v>
      </c>
      <c r="P205" s="80" t="str">
        <f>IF(INVENTARIO!AJ207="","",INVENTARIO!AJ207)</f>
        <v>No aplica</v>
      </c>
      <c r="Q205" s="80" t="str">
        <f>IF(INVENTARIO!AK207="","",INVENTARIO!AK207)</f>
        <v>No aplica</v>
      </c>
      <c r="R205" s="80" t="str">
        <f>IF(INVENTARIO!AL207="","",INVENTARIO!AL207)</f>
        <v>No aplica</v>
      </c>
      <c r="S205" s="80" t="str">
        <f>IF(INVENTARIO!AM207="","",INVENTARIO!AM207)</f>
        <v>No aplica</v>
      </c>
      <c r="T205" s="84" t="str">
        <f>IF(INVENTARIO!AN207="","",INVENTARIO!AN207)</f>
        <v>No aplica</v>
      </c>
      <c r="U205" s="89" t="e">
        <f>IF(INVENTARIO!I207="","",IF(INVENTARIO!I207="#N/A","NO","SI"))</f>
        <v>#N/A</v>
      </c>
      <c r="V205" s="89" t="e">
        <f>INVENTARIO!I207</f>
        <v>#N/A</v>
      </c>
      <c r="W205" s="89" t="e">
        <f t="shared" si="9"/>
        <v>#N/A</v>
      </c>
      <c r="X205" s="89" t="e">
        <f t="shared" si="10"/>
        <v>#N/A</v>
      </c>
      <c r="Y205" s="89" t="e">
        <f>IF(V205="","",VLOOKUP(V205,TRD!$F$5:$G$677,2,FALSE))</f>
        <v>#N/A</v>
      </c>
      <c r="Z205" s="89" t="e">
        <f>IF(V205="","",VLOOKUP(V205,TRD!$F$5:$T$677,5,FALSE))</f>
        <v>#N/A</v>
      </c>
      <c r="AA205" s="89" t="e">
        <f>IF(V205="","",VLOOKUP(V205,TRD_ORI!$E:$S,10,FALSE))</f>
        <v>#N/A</v>
      </c>
      <c r="AB205" s="89" t="e">
        <f>IF(V205="","",VLOOKUP(V205,TRD!F203:T875,15,FALSE))</f>
        <v>#N/A</v>
      </c>
    </row>
    <row r="206" spans="1:28" ht="100.8">
      <c r="A206">
        <f t="shared" si="11"/>
        <v>200</v>
      </c>
      <c r="B206" s="139" t="str">
        <f>IF(INVENTARIO!H208="","",INVENTARIO!H208)</f>
        <v>Base de Datos - Licencias del Software Integrin Adjudicadas</v>
      </c>
      <c r="C206" s="80" t="str">
        <f>IF(INVENTARIO!K208="","",INVENTARIO!K208)</f>
        <v>Base de datos archivo en Excel en la que se relaciona la información general de la licencia del Software Integrin adjudicada (Fecha de adjudicación, Tipo de Licencia, Departamento, Municipio).</v>
      </c>
      <c r="D206" s="80" t="str">
        <f>IF(INVENTARIO!J208="","",INVENTARIO!J208)</f>
        <v>Digital</v>
      </c>
      <c r="E206" s="80" t="str">
        <f>IF(INVENTARIO!L208="","",INVENTARIO!L208)</f>
        <v>Excel</v>
      </c>
      <c r="F206" s="80" t="str">
        <f>IF(INVENTARIO!AA208="","",INVENTARIO!AA208)</f>
        <v>No aplica</v>
      </c>
      <c r="G206" s="80" t="str">
        <f>IF(INVENTARIO!M208="","",INVENTARIO!M208)</f>
        <v>Español</v>
      </c>
      <c r="H206" s="236">
        <f>INVENTARIO!AC208</f>
        <v>41562</v>
      </c>
      <c r="I206" s="235" t="str">
        <f>IF(INVENTARIO!AC208="","",CONCATENATE(TEXT(H206,"dd-mm-yyyy")," - ",INVENTARIO!AD208))</f>
        <v>15-10-2013 - A la fecha</v>
      </c>
      <c r="J206" s="80" t="str">
        <f>IF(INVENTARIO!AB208="","",INVENTARIO!AB208)</f>
        <v>Por demanda</v>
      </c>
      <c r="K206" s="80" t="str">
        <f>IF(INVENTARIO!P208="","",INVENTARIO!P208)</f>
        <v>subdirección de Desarrollo Empresarial</v>
      </c>
      <c r="L206" s="80" t="str">
        <f>IF(INVENTARIO!R208="","",INVENTARIO!R208)</f>
        <v>Subdirección de Desarrollo Empresarial</v>
      </c>
      <c r="M206" s="80" t="str">
        <f>IF(INVENTARIO!N208="","",INVENTARIO!N208)</f>
        <v>No aplica</v>
      </c>
      <c r="N206" s="84" t="str">
        <f>IF(INVENTARIO!AH208="","",INVENTARIO!AH208)</f>
        <v xml:space="preserve">Pública </v>
      </c>
      <c r="O206" s="85" t="str">
        <f>IF(INVENTARIO!AI208="","",INVENTARIO!AI208)</f>
        <v>No aplica</v>
      </c>
      <c r="P206" s="80" t="str">
        <f>IF(INVENTARIO!AJ208="","",INVENTARIO!AJ208)</f>
        <v>No aplica</v>
      </c>
      <c r="Q206" s="80" t="str">
        <f>IF(INVENTARIO!AK208="","",INVENTARIO!AK208)</f>
        <v>No aplica</v>
      </c>
      <c r="R206" s="80" t="str">
        <f>IF(INVENTARIO!AL208="","",INVENTARIO!AL208)</f>
        <v>No aplica</v>
      </c>
      <c r="S206" s="80" t="str">
        <f>IF(INVENTARIO!AM208="","",INVENTARIO!AM208)</f>
        <v>No aplica</v>
      </c>
      <c r="T206" s="84" t="str">
        <f>IF(INVENTARIO!AN208="","",INVENTARIO!AN208)</f>
        <v>No aplica</v>
      </c>
      <c r="U206" s="89" t="e">
        <f>IF(INVENTARIO!I208="","",IF(INVENTARIO!I208="#N/A","NO","SI"))</f>
        <v>#N/A</v>
      </c>
      <c r="V206" s="89" t="e">
        <f>INVENTARIO!I208</f>
        <v>#N/A</v>
      </c>
      <c r="W206" s="89" t="e">
        <f t="shared" si="9"/>
        <v>#N/A</v>
      </c>
      <c r="X206" s="89" t="e">
        <f t="shared" si="10"/>
        <v>#N/A</v>
      </c>
      <c r="Y206" s="89" t="e">
        <f>IF(V206="","",VLOOKUP(V206,TRD!$F$5:$G$677,2,FALSE))</f>
        <v>#N/A</v>
      </c>
      <c r="Z206" s="89" t="e">
        <f>IF(V206="","",VLOOKUP(V206,TRD!$F$5:$T$677,5,FALSE))</f>
        <v>#N/A</v>
      </c>
      <c r="AA206" s="89" t="e">
        <f>IF(V206="","",VLOOKUP(V206,TRD_ORI!$E:$S,10,FALSE))</f>
        <v>#N/A</v>
      </c>
      <c r="AB206" s="89" t="e">
        <f>IF(V206="","",VLOOKUP(V206,TRD!F204:T876,15,FALSE))</f>
        <v>#N/A</v>
      </c>
    </row>
    <row r="207" spans="1:28" ht="57.6">
      <c r="A207">
        <f t="shared" si="11"/>
        <v>201</v>
      </c>
      <c r="B207" s="139" t="str">
        <f>IF(INVENTARIO!H209="","",INVENTARIO!H209)</f>
        <v>Estado de Planes de Aseguramiento Aprobados</v>
      </c>
      <c r="C207" s="80" t="str">
        <f>IF(INVENTARIO!K209="","",INVENTARIO!K209)</f>
        <v>Consolidado de los Planes de Aseguramiento aprobados por Departamento, número de municipios intervenidos.</v>
      </c>
      <c r="D207" s="80" t="str">
        <f>IF(INVENTARIO!J209="","",INVENTARIO!J209)</f>
        <v>Digital</v>
      </c>
      <c r="E207" s="80" t="str">
        <f>IF(INVENTARIO!L209="","",INVENTARIO!L209)</f>
        <v>Excel</v>
      </c>
      <c r="F207" s="80" t="str">
        <f>IF(INVENTARIO!AA209="","",INVENTARIO!AA209)</f>
        <v>No aplica</v>
      </c>
      <c r="G207" s="80" t="str">
        <f>IF(INVENTARIO!M209="","",INVENTARIO!M209)</f>
        <v>Español</v>
      </c>
      <c r="H207" s="236">
        <f>INVENTARIO!AC209</f>
        <v>43159</v>
      </c>
      <c r="I207" s="235" t="str">
        <f>IF(INVENTARIO!AC209="","",CONCATENATE(TEXT(H207,"dd-mm-yyyy")," - ",INVENTARIO!AD209))</f>
        <v>28-02-2018 - A la fecha</v>
      </c>
      <c r="J207" s="80" t="str">
        <f>IF(INVENTARIO!AB209="","",INVENTARIO!AB209)</f>
        <v>Por demanda</v>
      </c>
      <c r="K207" s="80" t="str">
        <f>IF(INVENTARIO!P209="","",INVENTARIO!P209)</f>
        <v>subdirección de Desarrollo Empresarial</v>
      </c>
      <c r="L207" s="80" t="str">
        <f>IF(INVENTARIO!R209="","",INVENTARIO!R209)</f>
        <v>Subdirección de Desarrollo Empresarial</v>
      </c>
      <c r="M207" s="80" t="str">
        <f>IF(INVENTARIO!N209="","",INVENTARIO!N209)</f>
        <v>Municipal</v>
      </c>
      <c r="N207" s="84" t="str">
        <f>IF(INVENTARIO!AH209="","",INVENTARIO!AH209)</f>
        <v xml:space="preserve">Pública </v>
      </c>
      <c r="O207" s="85" t="str">
        <f>IF(INVENTARIO!AI209="","",INVENTARIO!AI209)</f>
        <v>No aplica</v>
      </c>
      <c r="P207" s="80" t="str">
        <f>IF(INVENTARIO!AJ209="","",INVENTARIO!AJ209)</f>
        <v>No aplica</v>
      </c>
      <c r="Q207" s="80" t="str">
        <f>IF(INVENTARIO!AK209="","",INVENTARIO!AK209)</f>
        <v>No aplica</v>
      </c>
      <c r="R207" s="80" t="str">
        <f>IF(INVENTARIO!AL209="","",INVENTARIO!AL209)</f>
        <v>No aplica</v>
      </c>
      <c r="S207" s="80" t="str">
        <f>IF(INVENTARIO!AM209="","",INVENTARIO!AM209)</f>
        <v>No aplica</v>
      </c>
      <c r="T207" s="84" t="str">
        <f>IF(INVENTARIO!AN209="","",INVENTARIO!AN209)</f>
        <v>No aplica</v>
      </c>
      <c r="U207" s="89" t="e">
        <f>IF(INVENTARIO!I209="","",IF(INVENTARIO!I209="#N/A","NO","SI"))</f>
        <v>#N/A</v>
      </c>
      <c r="V207" s="89" t="e">
        <f>INVENTARIO!I209</f>
        <v>#N/A</v>
      </c>
      <c r="W207" s="89" t="e">
        <f t="shared" si="9"/>
        <v>#N/A</v>
      </c>
      <c r="X207" s="89" t="e">
        <f t="shared" si="10"/>
        <v>#N/A</v>
      </c>
      <c r="Y207" s="89" t="e">
        <f>IF(V207="","",VLOOKUP(V207,TRD!$F$5:$G$677,2,FALSE))</f>
        <v>#N/A</v>
      </c>
      <c r="Z207" s="89" t="e">
        <f>IF(V207="","",VLOOKUP(V207,TRD!$F$5:$T$677,5,FALSE))</f>
        <v>#N/A</v>
      </c>
      <c r="AA207" s="89" t="e">
        <f>IF(V207="","",VLOOKUP(V207,TRD_ORI!$E:$S,10,FALSE))</f>
        <v>#N/A</v>
      </c>
      <c r="AB207" s="89" t="e">
        <f>IF(V207="","",VLOOKUP(V207,TRD!F205:T877,15,FALSE))</f>
        <v>#N/A</v>
      </c>
    </row>
    <row r="208" spans="1:28" ht="100.8">
      <c r="A208">
        <f t="shared" si="11"/>
        <v>202</v>
      </c>
      <c r="B208" s="139" t="str">
        <f>IF(INVENTARIO!H210="","",INVENTARIO!H210)</f>
        <v>Cuenta Maestra</v>
      </c>
      <c r="C208" s="80" t="str">
        <f>IF(INVENTARIO!K210="","",INVENTARIO!K210)</f>
        <v>Soportes de cada una de las solicitudes realizadas</v>
      </c>
      <c r="D208" s="80" t="str">
        <f>IF(INVENTARIO!J210="","",INVENTARIO!J210)</f>
        <v>Digital</v>
      </c>
      <c r="E208" s="80" t="str">
        <f>IF(INVENTARIO!L210="","",INVENTARIO!L210)</f>
        <v>Excel, Word, PDF, PowerPoint</v>
      </c>
      <c r="F208" s="80" t="str">
        <f>IF(INVENTARIO!AA210="","",INVENTARIO!AA210)</f>
        <v>No aplica</v>
      </c>
      <c r="G208" s="80" t="str">
        <f>IF(INVENTARIO!M210="","",INVENTARIO!M210)</f>
        <v>Español</v>
      </c>
      <c r="H208" s="236">
        <f>INVENTARIO!AC210</f>
        <v>43123</v>
      </c>
      <c r="I208" s="235" t="str">
        <f>IF(INVENTARIO!AC210="","",CONCATENATE(TEXT(H208,"dd-mm-yyyy")," - ",INVENTARIO!AD210))</f>
        <v>23-01-2018 - A la fecha</v>
      </c>
      <c r="J208" s="80" t="str">
        <f>IF(INVENTARIO!AB210="","",INVENTARIO!AB210)</f>
        <v>Por demanda</v>
      </c>
      <c r="K208" s="80" t="str">
        <f>IF(INVENTARIO!P210="","",INVENTARIO!P210)</f>
        <v>Grupo de Monitoreo del Sistema General de Participaciones de Agua Potable y Saneamiento Básico</v>
      </c>
      <c r="L208" s="80" t="str">
        <f>IF(INVENTARIO!R210="","",INVENTARIO!R210)</f>
        <v>Grupo de Monitoreo del Sistema General de Participaciones de Agua Potable y Saneamiento Básico</v>
      </c>
      <c r="M208" s="80" t="str">
        <f>IF(INVENTARIO!N210="","",INVENTARIO!N210)</f>
        <v>Municipal</v>
      </c>
      <c r="N208" s="84" t="str">
        <f>IF(INVENTARIO!AH210="","",INVENTARIO!AH210)</f>
        <v xml:space="preserve">Pública </v>
      </c>
      <c r="O208" s="85" t="str">
        <f>IF(INVENTARIO!AI210="","",INVENTARIO!AI210)</f>
        <v>No aplica</v>
      </c>
      <c r="P208" s="80" t="str">
        <f>IF(INVENTARIO!AJ210="","",INVENTARIO!AJ210)</f>
        <v>No aplica</v>
      </c>
      <c r="Q208" s="80" t="str">
        <f>IF(INVENTARIO!AK210="","",INVENTARIO!AK210)</f>
        <v>No aplica</v>
      </c>
      <c r="R208" s="80" t="str">
        <f>IF(INVENTARIO!AL210="","",INVENTARIO!AL210)</f>
        <v>No aplica</v>
      </c>
      <c r="S208" s="80" t="str">
        <f>IF(INVENTARIO!AM210="","",INVENTARIO!AM210)</f>
        <v>No aplica</v>
      </c>
      <c r="T208" s="84" t="str">
        <f>IF(INVENTARIO!AN210="","",INVENTARIO!AN210)</f>
        <v>No aplica</v>
      </c>
      <c r="U208" s="89" t="e">
        <f>IF(INVENTARIO!I210="","",IF(INVENTARIO!I210="#N/A","NO","SI"))</f>
        <v>#N/A</v>
      </c>
      <c r="V208" s="89" t="e">
        <f>INVENTARIO!I210</f>
        <v>#N/A</v>
      </c>
      <c r="W208" s="89" t="e">
        <f t="shared" si="9"/>
        <v>#N/A</v>
      </c>
      <c r="X208" s="89" t="e">
        <f t="shared" si="10"/>
        <v>#N/A</v>
      </c>
      <c r="Y208" s="89" t="e">
        <f>IF(V208="","",VLOOKUP(V208,TRD!$F$5:$G$677,2,FALSE))</f>
        <v>#N/A</v>
      </c>
      <c r="Z208" s="89" t="e">
        <f>IF(V208="","",VLOOKUP(V208,TRD!$F$5:$T$677,5,FALSE))</f>
        <v>#N/A</v>
      </c>
      <c r="AA208" s="89" t="e">
        <f>IF(V208="","",VLOOKUP(V208,TRD_ORI!$E:$S,10,FALSE))</f>
        <v>#N/A</v>
      </c>
      <c r="AB208" s="89" t="e">
        <f>IF(V208="","",VLOOKUP(V208,TRD!F206:T878,15,FALSE))</f>
        <v>#N/A</v>
      </c>
    </row>
    <row r="209" spans="1:28" ht="100.8">
      <c r="A209">
        <f t="shared" si="11"/>
        <v>203</v>
      </c>
      <c r="B209" s="139" t="str">
        <f>IF(INVENTARIO!H211="","",INVENTARIO!H211)</f>
        <v>Giro Directo</v>
      </c>
      <c r="C209" s="80" t="str">
        <f>IF(INVENTARIO!K211="","",INVENTARIO!K211)</f>
        <v>Soportes de cada una de las solicitudes realizadas-  copia de los memorandos firmados</v>
      </c>
      <c r="D209" s="80" t="str">
        <f>IF(INVENTARIO!J211="","",INVENTARIO!J211)</f>
        <v>Digital</v>
      </c>
      <c r="E209" s="80" t="str">
        <f>IF(INVENTARIO!L211="","",INVENTARIO!L211)</f>
        <v>Excel, Word, PDF, PowerPoint</v>
      </c>
      <c r="F209" s="80" t="str">
        <f>IF(INVENTARIO!AA211="","",INVENTARIO!AA211)</f>
        <v>No aplica</v>
      </c>
      <c r="G209" s="80" t="str">
        <f>IF(INVENTARIO!M211="","",INVENTARIO!M211)</f>
        <v>Español</v>
      </c>
      <c r="H209" s="236">
        <f>INVENTARIO!AC211</f>
        <v>43123</v>
      </c>
      <c r="I209" s="235" t="str">
        <f>IF(INVENTARIO!AC211="","",CONCATENATE(TEXT(H209,"dd-mm-yyyy")," - ",INVENTARIO!AD211))</f>
        <v>23-01-2018 - A la fecha</v>
      </c>
      <c r="J209" s="80" t="str">
        <f>IF(INVENTARIO!AB211="","",INVENTARIO!AB211)</f>
        <v>Por demanda</v>
      </c>
      <c r="K209" s="80" t="str">
        <f>IF(INVENTARIO!P211="","",INVENTARIO!P211)</f>
        <v>Grupo de Monitoreo del Sistema General de Participaciones de Agua Potable y Saneamiento Básico</v>
      </c>
      <c r="L209" s="80" t="str">
        <f>IF(INVENTARIO!R211="","",INVENTARIO!R211)</f>
        <v>Grupo de Monitoreo del Sistema General de Participaciones de Agua Potable y Saneamiento Básico</v>
      </c>
      <c r="M209" s="80" t="str">
        <f>IF(INVENTARIO!N211="","",INVENTARIO!N211)</f>
        <v>Municipal</v>
      </c>
      <c r="N209" s="84" t="str">
        <f>IF(INVENTARIO!AH211="","",INVENTARIO!AH211)</f>
        <v xml:space="preserve">Pública </v>
      </c>
      <c r="O209" s="85" t="str">
        <f>IF(INVENTARIO!AI211="","",INVENTARIO!AI211)</f>
        <v>No aplica</v>
      </c>
      <c r="P209" s="80" t="str">
        <f>IF(INVENTARIO!AJ211="","",INVENTARIO!AJ211)</f>
        <v>No aplica</v>
      </c>
      <c r="Q209" s="80" t="str">
        <f>IF(INVENTARIO!AK211="","",INVENTARIO!AK211)</f>
        <v>No aplica</v>
      </c>
      <c r="R209" s="80" t="str">
        <f>IF(INVENTARIO!AL211="","",INVENTARIO!AL211)</f>
        <v>No aplica</v>
      </c>
      <c r="S209" s="80" t="str">
        <f>IF(INVENTARIO!AM211="","",INVENTARIO!AM211)</f>
        <v>No aplica</v>
      </c>
      <c r="T209" s="84" t="str">
        <f>IF(INVENTARIO!AN211="","",INVENTARIO!AN211)</f>
        <v>No aplica</v>
      </c>
      <c r="U209" s="89" t="e">
        <f>IF(INVENTARIO!I211="","",IF(INVENTARIO!I211="#N/A","NO","SI"))</f>
        <v>#N/A</v>
      </c>
      <c r="V209" s="89" t="e">
        <f>INVENTARIO!I211</f>
        <v>#N/A</v>
      </c>
      <c r="W209" s="89" t="e">
        <f t="shared" si="9"/>
        <v>#N/A</v>
      </c>
      <c r="X209" s="89" t="e">
        <f t="shared" si="10"/>
        <v>#N/A</v>
      </c>
      <c r="Y209" s="89" t="e">
        <f>IF(V209="","",VLOOKUP(V209,TRD!$F$5:$G$677,2,FALSE))</f>
        <v>#N/A</v>
      </c>
      <c r="Z209" s="89" t="e">
        <f>IF(V209="","",VLOOKUP(V209,TRD!$F$5:$T$677,5,FALSE))</f>
        <v>#N/A</v>
      </c>
      <c r="AA209" s="89" t="e">
        <f>IF(V209="","",VLOOKUP(V209,TRD_ORI!$E:$S,10,FALSE))</f>
        <v>#N/A</v>
      </c>
      <c r="AB209" s="89" t="e">
        <f>IF(V209="","",VLOOKUP(V209,TRD!F207:T879,15,FALSE))</f>
        <v>#N/A</v>
      </c>
    </row>
    <row r="210" spans="1:28" ht="115.2">
      <c r="A210">
        <f t="shared" si="11"/>
        <v>204</v>
      </c>
      <c r="B210" s="139" t="str">
        <f>IF(INVENTARIO!H212="","",INVENTARIO!H212)</f>
        <v>Registro Cuentas Maestras.</v>
      </c>
      <c r="C210" s="80" t="str">
        <f>IF(INVENTARIO!K212="","",INVENTARIO!K212)</f>
        <v>Relación por departamentos y municipios con solicitudes de registro aceptadas para recibir transferencia de los recursos del SGP-APSB por parte de este Ministerio y para su administración por parte de los entes territoriales (con soportes)</v>
      </c>
      <c r="D210" s="80" t="str">
        <f>IF(INVENTARIO!J212="","",INVENTARIO!J212)</f>
        <v>Digital</v>
      </c>
      <c r="E210" s="80" t="str">
        <f>IF(INVENTARIO!L212="","",INVENTARIO!L212)</f>
        <v>Excel, Word, PDF, PowerPoint</v>
      </c>
      <c r="F210" s="80" t="str">
        <f>IF(INVENTARIO!AA212="","",INVENTARIO!AA212)</f>
        <v>No aplica</v>
      </c>
      <c r="G210" s="80" t="str">
        <f>IF(INVENTARIO!M212="","",INVENTARIO!M212)</f>
        <v>Español</v>
      </c>
      <c r="H210" s="236" t="str">
        <f>INVENTARIO!AC212</f>
        <v>01/0172015</v>
      </c>
      <c r="I210" s="235" t="str">
        <f>IF(INVENTARIO!AC212="","",CONCATENATE(TEXT(H210,"dd-mm-yyyy")," - ",INVENTARIO!AD212))</f>
        <v>01/0172015 - A la fecha</v>
      </c>
      <c r="J210" s="80" t="str">
        <f>IF(INVENTARIO!AB212="","",INVENTARIO!AB212)</f>
        <v>Por demanda</v>
      </c>
      <c r="K210" s="80" t="str">
        <f>IF(INVENTARIO!P212="","",INVENTARIO!P212)</f>
        <v>Grupo de Monitoreo del Sistema General de Participaciones de Agua Potable y Saneamiento Básico</v>
      </c>
      <c r="L210" s="80" t="str">
        <f>IF(INVENTARIO!R212="","",INVENTARIO!R212)</f>
        <v>Grupo de Monitoreo del Sistema General de Participaciones de Agua Potable y Saneamiento Básico</v>
      </c>
      <c r="M210" s="80" t="str">
        <f>IF(INVENTARIO!N212="","",INVENTARIO!N212)</f>
        <v>Municipal</v>
      </c>
      <c r="N210" s="84" t="str">
        <f>IF(INVENTARIO!AH212="","",INVENTARIO!AH212)</f>
        <v xml:space="preserve">Pública </v>
      </c>
      <c r="O210" s="85" t="str">
        <f>IF(INVENTARIO!AI212="","",INVENTARIO!AI212)</f>
        <v>No aplica</v>
      </c>
      <c r="P210" s="80" t="str">
        <f>IF(INVENTARIO!AJ212="","",INVENTARIO!AJ212)</f>
        <v>No aplica</v>
      </c>
      <c r="Q210" s="80" t="str">
        <f>IF(INVENTARIO!AK212="","",INVENTARIO!AK212)</f>
        <v>No aplica</v>
      </c>
      <c r="R210" s="80" t="str">
        <f>IF(INVENTARIO!AL212="","",INVENTARIO!AL212)</f>
        <v>No aplica</v>
      </c>
      <c r="S210" s="80" t="str">
        <f>IF(INVENTARIO!AM212="","",INVENTARIO!AM212)</f>
        <v>No aplica</v>
      </c>
      <c r="T210" s="84" t="str">
        <f>IF(INVENTARIO!AN212="","",INVENTARIO!AN212)</f>
        <v>No aplica</v>
      </c>
      <c r="U210" s="89" t="e">
        <f>IF(INVENTARIO!I212="","",IF(INVENTARIO!I212="#N/A","NO","SI"))</f>
        <v>#N/A</v>
      </c>
      <c r="V210" s="89" t="e">
        <f>INVENTARIO!I212</f>
        <v>#N/A</v>
      </c>
      <c r="W210" s="89" t="e">
        <f t="shared" si="9"/>
        <v>#N/A</v>
      </c>
      <c r="X210" s="89" t="e">
        <f t="shared" si="10"/>
        <v>#N/A</v>
      </c>
      <c r="Y210" s="89" t="e">
        <f>IF(V210="","",VLOOKUP(V210,TRD!$F$5:$G$677,2,FALSE))</f>
        <v>#N/A</v>
      </c>
      <c r="Z210" s="89" t="e">
        <f>IF(V210="","",VLOOKUP(V210,TRD!$F$5:$T$677,5,FALSE))</f>
        <v>#N/A</v>
      </c>
      <c r="AA210" s="89" t="e">
        <f>IF(V210="","",VLOOKUP(V210,TRD_ORI!$E:$S,10,FALSE))</f>
        <v>#N/A</v>
      </c>
      <c r="AB210" s="89" t="e">
        <f>IF(V210="","",VLOOKUP(V210,TRD!F208:T880,15,FALSE))</f>
        <v>#N/A</v>
      </c>
    </row>
    <row r="211" spans="1:28" ht="129.6">
      <c r="A211">
        <f t="shared" si="11"/>
        <v>205</v>
      </c>
      <c r="B211" s="139" t="str">
        <f>IF(INVENTARIO!H213="","",INVENTARIO!H213)</f>
        <v>Autorizaciones Giro Directo recursos del SGP-APSB, modificación giro directo, revocatoria giro directo.</v>
      </c>
      <c r="C211" s="80" t="str">
        <f>IF(INVENTARIO!K213="","",INVENTARIO!K213)</f>
        <v>Relación por departamentos y municipios con autorizaciones de giro directo aceptadas, a Patrimonios Autónomos, otros esquemas fiduciarios o a prestadores para el pago de subsidios, de sus vigencias, modificaciones y revocatorias. (con soportes)</v>
      </c>
      <c r="D211" s="80" t="str">
        <f>IF(INVENTARIO!J213="","",INVENTARIO!J213)</f>
        <v>Digital</v>
      </c>
      <c r="E211" s="80" t="str">
        <f>IF(INVENTARIO!L213="","",INVENTARIO!L213)</f>
        <v>Excel, Word, PDF, PowerPoint</v>
      </c>
      <c r="F211" s="80" t="str">
        <f>IF(INVENTARIO!AA213="","",INVENTARIO!AA213)</f>
        <v>No aplica</v>
      </c>
      <c r="G211" s="80" t="str">
        <f>IF(INVENTARIO!M213="","",INVENTARIO!M213)</f>
        <v>Español</v>
      </c>
      <c r="H211" s="236" t="str">
        <f>INVENTARIO!AC213</f>
        <v>01/0172015</v>
      </c>
      <c r="I211" s="235" t="str">
        <f>IF(INVENTARIO!AC213="","",CONCATENATE(TEXT(H211,"dd-mm-yyyy")," - ",INVENTARIO!AD213))</f>
        <v>01/0172015 - A la fecha</v>
      </c>
      <c r="J211" s="80" t="str">
        <f>IF(INVENTARIO!AB213="","",INVENTARIO!AB213)</f>
        <v>Por demanda</v>
      </c>
      <c r="K211" s="80" t="str">
        <f>IF(INVENTARIO!P213="","",INVENTARIO!P213)</f>
        <v>Grupo de Monitoreo del Sistema General de Participaciones de Agua Potable y Saneamiento Básico</v>
      </c>
      <c r="L211" s="80" t="str">
        <f>IF(INVENTARIO!R213="","",INVENTARIO!R213)</f>
        <v>Grupo de Monitoreo del Sistema General de Participaciones de Agua Potable y Saneamiento Básico</v>
      </c>
      <c r="M211" s="80" t="str">
        <f>IF(INVENTARIO!N213="","",INVENTARIO!N213)</f>
        <v>Municipal</v>
      </c>
      <c r="N211" s="84" t="str">
        <f>IF(INVENTARIO!AH213="","",INVENTARIO!AH213)</f>
        <v xml:space="preserve">Pública </v>
      </c>
      <c r="O211" s="85" t="str">
        <f>IF(INVENTARIO!AI213="","",INVENTARIO!AI213)</f>
        <v>No aplica</v>
      </c>
      <c r="P211" s="80" t="str">
        <f>IF(INVENTARIO!AJ213="","",INVENTARIO!AJ213)</f>
        <v>No aplica</v>
      </c>
      <c r="Q211" s="80" t="str">
        <f>IF(INVENTARIO!AK213="","",INVENTARIO!AK213)</f>
        <v>No aplica</v>
      </c>
      <c r="R211" s="80" t="str">
        <f>IF(INVENTARIO!AL213="","",INVENTARIO!AL213)</f>
        <v>No aplica</v>
      </c>
      <c r="S211" s="80" t="str">
        <f>IF(INVENTARIO!AM213="","",INVENTARIO!AM213)</f>
        <v>No aplica</v>
      </c>
      <c r="T211" s="84" t="str">
        <f>IF(INVENTARIO!AN213="","",INVENTARIO!AN213)</f>
        <v>No aplica</v>
      </c>
      <c r="U211" s="89" t="e">
        <f>IF(INVENTARIO!I213="","",IF(INVENTARIO!I213="#N/A","NO","SI"))</f>
        <v>#N/A</v>
      </c>
      <c r="V211" s="89" t="e">
        <f>INVENTARIO!I213</f>
        <v>#N/A</v>
      </c>
      <c r="W211" s="89" t="e">
        <f t="shared" si="9"/>
        <v>#N/A</v>
      </c>
      <c r="X211" s="89" t="e">
        <f t="shared" si="10"/>
        <v>#N/A</v>
      </c>
      <c r="Y211" s="89" t="e">
        <f>IF(V211="","",VLOOKUP(V211,TRD!$F$5:$G$677,2,FALSE))</f>
        <v>#N/A</v>
      </c>
      <c r="Z211" s="89" t="e">
        <f>IF(V211="","",VLOOKUP(V211,TRD!$F$5:$T$677,5,FALSE))</f>
        <v>#N/A</v>
      </c>
      <c r="AA211" s="89" t="e">
        <f>IF(V211="","",VLOOKUP(V211,TRD_ORI!$E:$S,10,FALSE))</f>
        <v>#N/A</v>
      </c>
      <c r="AB211" s="89" t="e">
        <f>IF(V211="","",VLOOKUP(V211,TRD!F209:T881,15,FALSE))</f>
        <v>#N/A</v>
      </c>
    </row>
    <row r="212" spans="1:28" ht="43.2">
      <c r="A212">
        <f t="shared" si="11"/>
        <v>206</v>
      </c>
      <c r="B212" s="139" t="str">
        <f>IF(INVENTARIO!H214="","",INVENTARIO!H214)</f>
        <v>Información del sistema de información SINAS</v>
      </c>
      <c r="C212" s="80" t="str">
        <f>IF(INVENTARIO!K214="","",INVENTARIO!K214)</f>
        <v>Sistema de Inversiones en Agua Potable y Saneamiento Básico</v>
      </c>
      <c r="D212" s="80" t="str">
        <f>IF(INVENTARIO!J214="","",INVENTARIO!J214)</f>
        <v>Digital</v>
      </c>
      <c r="E212" s="80" t="str">
        <f>IF(INVENTARIO!L214="","",INVENTARIO!L214)</f>
        <v xml:space="preserve">Sistema de Información del Ministerio   </v>
      </c>
      <c r="F212" s="80" t="str">
        <f>IF(INVENTARIO!AA214="","",INVENTARIO!AA214)</f>
        <v>No aplica</v>
      </c>
      <c r="G212" s="80" t="str">
        <f>IF(INVENTARIO!M214="","",INVENTARIO!M214)</f>
        <v>Español</v>
      </c>
      <c r="H212" s="236">
        <f>INVENTARIO!AC214</f>
        <v>40179</v>
      </c>
      <c r="I212" s="235" t="str">
        <f>IF(INVENTARIO!AC214="","",CONCATENATE(TEXT(H212,"dd-mm-yyyy")," - ",INVENTARIO!AD214))</f>
        <v>01-01-2010 - A la fecha</v>
      </c>
      <c r="J212" s="80" t="str">
        <f>IF(INVENTARIO!AB214="","",INVENTARIO!AB214)</f>
        <v>Diaria</v>
      </c>
      <c r="K212" s="80" t="str">
        <f>IF(INVENTARIO!P214="","",INVENTARIO!P214)</f>
        <v>Dirección de Política y Regulación</v>
      </c>
      <c r="L212" s="80" t="str">
        <f>IF(INVENTARIO!R214="","",INVENTARIO!R214)</f>
        <v>Oficina de Tecnologías de la Información y las Comunicaciones</v>
      </c>
      <c r="M212" s="80" t="str">
        <f>IF(INVENTARIO!N214="","",INVENTARIO!N214)</f>
        <v>Municipal</v>
      </c>
      <c r="N212" s="84" t="str">
        <f>IF(INVENTARIO!AH214="","",INVENTARIO!AH214)</f>
        <v xml:space="preserve">Pública </v>
      </c>
      <c r="O212" s="85" t="str">
        <f>IF(INVENTARIO!AI214="","",INVENTARIO!AI214)</f>
        <v>No aplica</v>
      </c>
      <c r="P212" s="80" t="str">
        <f>IF(INVENTARIO!AJ214="","",INVENTARIO!AJ214)</f>
        <v>No aplica</v>
      </c>
      <c r="Q212" s="80" t="str">
        <f>IF(INVENTARIO!AK214="","",INVENTARIO!AK214)</f>
        <v>No aplica</v>
      </c>
      <c r="R212" s="80" t="str">
        <f>IF(INVENTARIO!AL214="","",INVENTARIO!AL214)</f>
        <v>No aplica</v>
      </c>
      <c r="S212" s="80" t="str">
        <f>IF(INVENTARIO!AM214="","",INVENTARIO!AM214)</f>
        <v>No aplica</v>
      </c>
      <c r="T212" s="84" t="str">
        <f>IF(INVENTARIO!AN214="","",INVENTARIO!AN214)</f>
        <v>No aplica</v>
      </c>
      <c r="U212" s="89" t="e">
        <f>IF(INVENTARIO!I214="","",IF(INVENTARIO!I214="#N/A","NO","SI"))</f>
        <v>#N/A</v>
      </c>
      <c r="V212" s="89" t="e">
        <f>INVENTARIO!I214</f>
        <v>#N/A</v>
      </c>
      <c r="W212" s="89" t="e">
        <f t="shared" si="9"/>
        <v>#N/A</v>
      </c>
      <c r="X212" s="89" t="e">
        <f t="shared" si="10"/>
        <v>#N/A</v>
      </c>
      <c r="Y212" s="89" t="e">
        <f>IF(V212="","",VLOOKUP(V212,TRD!$F$5:$G$677,2,FALSE))</f>
        <v>#N/A</v>
      </c>
      <c r="Z212" s="89" t="e">
        <f>IF(V212="","",VLOOKUP(V212,TRD!$F$5:$T$677,5,FALSE))</f>
        <v>#N/A</v>
      </c>
      <c r="AA212" s="89" t="e">
        <f>IF(V212="","",VLOOKUP(V212,TRD_ORI!$E:$S,10,FALSE))</f>
        <v>#N/A</v>
      </c>
      <c r="AB212" s="89" t="e">
        <f>IF(V212="","",VLOOKUP(V212,TRD!F210:T882,15,FALSE))</f>
        <v>#N/A</v>
      </c>
    </row>
    <row r="213" spans="1:28" ht="72">
      <c r="A213">
        <f t="shared" si="11"/>
        <v>207</v>
      </c>
      <c r="B213" s="139" t="str">
        <f>IF(INVENTARIO!H215="","",INVENTARIO!H215)</f>
        <v>PROYECTOS NORMATIVOS</v>
      </c>
      <c r="C213" s="80" t="str">
        <f>IF(INVENTARIO!K215="","",INVENTARIO!K215)</f>
        <v>Carpeta que contiene las evidencias y documentación que se desarrollan en el marco del procedimiento de elaboración de proyectos normativos</v>
      </c>
      <c r="D213" s="80" t="str">
        <f>IF(INVENTARIO!J215="","",INVENTARIO!J215)</f>
        <v>Físico-Digital</v>
      </c>
      <c r="E213" s="80" t="str">
        <f>IF(INVENTARIO!L215="","",INVENTARIO!L215)</f>
        <v>Excel, word, PDF, PowerPoint, Jpg</v>
      </c>
      <c r="F213" s="80" t="str">
        <f>IF(INVENTARIO!AA215="","",INVENTARIO!AA215)</f>
        <v>No aplica</v>
      </c>
      <c r="G213" s="80" t="str">
        <f>IF(INVENTARIO!M215="","",INVENTARIO!M215)</f>
        <v>Español</v>
      </c>
      <c r="H213" s="236" t="str">
        <f>INVENTARIO!AC215</f>
        <v>ND</v>
      </c>
      <c r="I213" s="235" t="str">
        <f>IF(INVENTARIO!AC215="","",CONCATENATE(TEXT(H213,"dd-mm-yyyy")," - ",INVENTARIO!AD215))</f>
        <v>ND - 44679</v>
      </c>
      <c r="J213" s="80" t="str">
        <f>IF(INVENTARIO!AB215="","",INVENTARIO!AB215)</f>
        <v>Por demanda</v>
      </c>
      <c r="K213" s="80" t="str">
        <f>IF(INVENTARIO!P215="","",INVENTARIO!P215)</f>
        <v>Subdirección de Políticas de Desarrollo Urbano y Territorial</v>
      </c>
      <c r="L213" s="80" t="str">
        <f>IF(INVENTARIO!R215="","",INVENTARIO!R215)</f>
        <v>Dirección de Espacio Urbano y Territorial</v>
      </c>
      <c r="M213" s="80" t="str">
        <f>IF(INVENTARIO!N215="","",INVENTARIO!N215)</f>
        <v>Nacional</v>
      </c>
      <c r="N213" s="84" t="str">
        <f>IF(INVENTARIO!AH215="","",INVENTARIO!AH215)</f>
        <v xml:space="preserve">Pública </v>
      </c>
      <c r="O213" s="85" t="str">
        <f>IF(INVENTARIO!AI215="","",INVENTARIO!AI215)</f>
        <v>No aplica</v>
      </c>
      <c r="P213" s="80" t="str">
        <f>IF(INVENTARIO!AJ215="","",INVENTARIO!AJ215)</f>
        <v>No aplica</v>
      </c>
      <c r="Q213" s="80" t="str">
        <f>IF(INVENTARIO!AK215="","",INVENTARIO!AK215)</f>
        <v>No aplica</v>
      </c>
      <c r="R213" s="80" t="str">
        <f>IF(INVENTARIO!AL215="","",INVENTARIO!AL215)</f>
        <v>No aplica</v>
      </c>
      <c r="S213" s="80" t="str">
        <f>IF(INVENTARIO!AM215="","",INVENTARIO!AM215)</f>
        <v>No aplica</v>
      </c>
      <c r="T213" s="84" t="str">
        <f>IF(INVENTARIO!AN215="","",INVENTARIO!AN215)</f>
        <v>No aplica</v>
      </c>
      <c r="U213" s="89" t="str">
        <f>IF(INVENTARIO!I215="","",IF(INVENTARIO!I215="#N/A","NO","SI"))</f>
        <v>SI</v>
      </c>
      <c r="V213" s="89" t="str">
        <f>INVENTARIO!I215</f>
        <v>71120-42.13</v>
      </c>
      <c r="W213" s="89" t="str">
        <f t="shared" si="9"/>
        <v>7112</v>
      </c>
      <c r="X213" s="89" t="str">
        <f t="shared" si="10"/>
        <v>2.13</v>
      </c>
      <c r="Y213" s="89" t="str">
        <f>IF(V213="","",VLOOKUP(V213,TRD!$F$5:$G$677,2,FALSE))</f>
        <v>AG -3--AC -8</v>
      </c>
      <c r="Z213" s="89" t="str">
        <f>IF(V213="","",VLOOKUP(V213,TRD!$F$5:$T$677,5,FALSE))</f>
        <v xml:space="preserve">CT- - MT- </v>
      </c>
      <c r="AA213" s="89" t="e">
        <f>IF(V213="","",VLOOKUP(V213,TRD_ORI!$E:$S,10,FALSE))</f>
        <v>#N/A</v>
      </c>
      <c r="AB213" s="89" t="e">
        <f>IF(V213="","",VLOOKUP(V213,TRD!F211:T883,15,FALSE))</f>
        <v>#N/A</v>
      </c>
    </row>
    <row r="214" spans="1:28" ht="129.6">
      <c r="A214">
        <f t="shared" si="11"/>
        <v>208</v>
      </c>
      <c r="B214" s="139" t="str">
        <f>IF(INVENTARIO!H216="","",INVENTARIO!H216)</f>
        <v xml:space="preserve">Documento Técnico de Soporte - DTS de la Operación Urbana Integral </v>
      </c>
      <c r="C214" s="80" t="str">
        <f>IF(INVENTARIO!K216="","",INVENTARIO!K216)</f>
        <v>Documento Técnico que contiene las estrategias de intervención, normas urbanísticas, técnicas, financieras, jurídicas, de gestión y ambientales de la operación urbana propuesta. Incluye cartografía, estudios y anexos soporte de la operación urbana.</v>
      </c>
      <c r="D214" s="80" t="str">
        <f>IF(INVENTARIO!J216="","",INVENTARIO!J216)</f>
        <v>Físico-Digital</v>
      </c>
      <c r="E214" s="80" t="str">
        <f>IF(INVENTARIO!L216="","",INVENTARIO!L216)</f>
        <v>Excel, word, PDF, PowerPoint, Jpg</v>
      </c>
      <c r="F214" s="80" t="str">
        <f>IF(INVENTARIO!AA216="","",INVENTARIO!AA216)</f>
        <v>No aplica</v>
      </c>
      <c r="G214" s="80" t="str">
        <f>IF(INVENTARIO!M216="","",INVENTARIO!M216)</f>
        <v>Español</v>
      </c>
      <c r="H214" s="236">
        <f>INVENTARIO!AC216</f>
        <v>39566</v>
      </c>
      <c r="I214" s="235" t="str">
        <f>IF(INVENTARIO!AC216="","",CONCATENATE(TEXT(H214,"dd-mm-yyyy")," - ",INVENTARIO!AD216))</f>
        <v>28-04-2008 - 44914</v>
      </c>
      <c r="J214" s="80" t="str">
        <f>IF(INVENTARIO!AB216="","",INVENTARIO!AB216)</f>
        <v>Por demanda</v>
      </c>
      <c r="K214" s="80" t="str">
        <f>IF(INVENTARIO!P216="","",INVENTARIO!P216)</f>
        <v>Dirección de Espacio Urbano y Territorial</v>
      </c>
      <c r="L214" s="80" t="str">
        <f>IF(INVENTARIO!R216="","",INVENTARIO!R216)</f>
        <v>Dirección de Espacio Urbano y Territorial</v>
      </c>
      <c r="M214" s="80" t="str">
        <f>IF(INVENTARIO!N216="","",INVENTARIO!N216)</f>
        <v>Municipal</v>
      </c>
      <c r="N214" s="84" t="str">
        <f>IF(INVENTARIO!AH216="","",INVENTARIO!AH216)</f>
        <v xml:space="preserve">Pública </v>
      </c>
      <c r="O214" s="85" t="str">
        <f>IF(INVENTARIO!AI216="","",INVENTARIO!AI216)</f>
        <v>No aplica</v>
      </c>
      <c r="P214" s="80" t="str">
        <f>IF(INVENTARIO!AJ216="","",INVENTARIO!AJ216)</f>
        <v>No aplica</v>
      </c>
      <c r="Q214" s="80" t="str">
        <f>IF(INVENTARIO!AK216="","",INVENTARIO!AK216)</f>
        <v>No aplica</v>
      </c>
      <c r="R214" s="80" t="str">
        <f>IF(INVENTARIO!AL216="","",INVENTARIO!AL216)</f>
        <v>No aplica</v>
      </c>
      <c r="S214" s="80" t="str">
        <f>IF(INVENTARIO!AM216="","",INVENTARIO!AM216)</f>
        <v>No aplica</v>
      </c>
      <c r="T214" s="84" t="str">
        <f>IF(INVENTARIO!AN216="","",INVENTARIO!AN216)</f>
        <v>No aplica</v>
      </c>
      <c r="U214" s="89" t="e">
        <f>IF(INVENTARIO!I216="","",IF(INVENTARIO!I216="#N/A","NO","SI"))</f>
        <v>#N/A</v>
      </c>
      <c r="V214" s="89" t="e">
        <f>INVENTARIO!I216</f>
        <v>#N/A</v>
      </c>
      <c r="W214" s="89" t="e">
        <f t="shared" si="9"/>
        <v>#N/A</v>
      </c>
      <c r="X214" s="89" t="e">
        <f t="shared" si="10"/>
        <v>#N/A</v>
      </c>
      <c r="Y214" s="89" t="e">
        <f>IF(V214="","",VLOOKUP(V214,TRD!$F$5:$G$677,2,FALSE))</f>
        <v>#N/A</v>
      </c>
      <c r="Z214" s="89" t="e">
        <f>IF(V214="","",VLOOKUP(V214,TRD!$F$5:$T$677,5,FALSE))</f>
        <v>#N/A</v>
      </c>
      <c r="AA214" s="89" t="e">
        <f>IF(V214="","",VLOOKUP(V214,TRD_ORI!$E:$S,10,FALSE))</f>
        <v>#N/A</v>
      </c>
      <c r="AB214" s="89" t="e">
        <f>IF(V214="","",VLOOKUP(V214,TRD!F212:T884,15,FALSE))</f>
        <v>#N/A</v>
      </c>
    </row>
    <row r="215" spans="1:28" ht="187.2">
      <c r="A215">
        <f t="shared" si="11"/>
        <v>209</v>
      </c>
      <c r="B215" s="139" t="str">
        <f>IF(INVENTARIO!H217="","",INVENTARIO!H217)</f>
        <v>Expediente de las Operaciones Urbanas Integrales</v>
      </c>
      <c r="C215" s="80" t="str">
        <f>IF(INVENTARIO!K217="","",INVENTARIO!K217)</f>
        <v>Documentos generados durante el proceso de evaluación de las Operaciones Urbanas Integrales: Ficha Técnica, Concepto de Viabilidad, Concepto Ambiental, Actas de Comité, Acto administrativo de iniciativa pública, privada o público-privada de Anuncio o Archivo, Resolución (Adopción, Modificación de Adopción o Archivo en Etapa de Formulación).</v>
      </c>
      <c r="D215" s="80" t="str">
        <f>IF(INVENTARIO!J217="","",INVENTARIO!J217)</f>
        <v>Físico-Digital</v>
      </c>
      <c r="E215" s="80" t="str">
        <f>IF(INVENTARIO!L217="","",INVENTARIO!L217)</f>
        <v>Excel, Word, PDF, PowerPoint</v>
      </c>
      <c r="F215" s="80" t="str">
        <f>IF(INVENTARIO!AA217="","",INVENTARIO!AA217)</f>
        <v>No aplica</v>
      </c>
      <c r="G215" s="80" t="str">
        <f>IF(INVENTARIO!M217="","",INVENTARIO!M217)</f>
        <v>Español</v>
      </c>
      <c r="H215" s="236">
        <f>INVENTARIO!AC217</f>
        <v>39479</v>
      </c>
      <c r="I215" s="235" t="str">
        <f>IF(INVENTARIO!AC217="","",CONCATENATE(TEXT(H215,"dd-mm-yyyy")," - ",INVENTARIO!AD217))</f>
        <v>01-02-2008 - 44883</v>
      </c>
      <c r="J215" s="80" t="str">
        <f>IF(INVENTARIO!AB217="","",INVENTARIO!AB217)</f>
        <v>Por demanda</v>
      </c>
      <c r="K215" s="80" t="str">
        <f>IF(INVENTARIO!P217="","",INVENTARIO!P217)</f>
        <v>Dirección de Espacio Urbano y Territorial</v>
      </c>
      <c r="L215" s="80" t="str">
        <f>IF(INVENTARIO!R217="","",INVENTARIO!R217)</f>
        <v>Dirección de Espacio Urbano y Territorial</v>
      </c>
      <c r="M215" s="80" t="str">
        <f>IF(INVENTARIO!N217="","",INVENTARIO!N217)</f>
        <v>Municipal</v>
      </c>
      <c r="N215" s="84" t="str">
        <f>IF(INVENTARIO!AH217="","",INVENTARIO!AH217)</f>
        <v xml:space="preserve">Pública </v>
      </c>
      <c r="O215" s="85" t="str">
        <f>IF(INVENTARIO!AI217="","",INVENTARIO!AI217)</f>
        <v>No aplica</v>
      </c>
      <c r="P215" s="80" t="str">
        <f>IF(INVENTARIO!AJ217="","",INVENTARIO!AJ217)</f>
        <v>No aplica</v>
      </c>
      <c r="Q215" s="80" t="str">
        <f>IF(INVENTARIO!AK217="","",INVENTARIO!AK217)</f>
        <v>No aplica</v>
      </c>
      <c r="R215" s="80" t="str">
        <f>IF(INVENTARIO!AL217="","",INVENTARIO!AL217)</f>
        <v>No aplica</v>
      </c>
      <c r="S215" s="80" t="str">
        <f>IF(INVENTARIO!AM217="","",INVENTARIO!AM217)</f>
        <v>No aplica</v>
      </c>
      <c r="T215" s="84" t="str">
        <f>IF(INVENTARIO!AN217="","",INVENTARIO!AN217)</f>
        <v>No aplica</v>
      </c>
      <c r="U215" s="89" t="e">
        <f>IF(INVENTARIO!I217="","",IF(INVENTARIO!I217="#N/A","NO","SI"))</f>
        <v>#N/A</v>
      </c>
      <c r="V215" s="89" t="e">
        <f>INVENTARIO!I217</f>
        <v>#N/A</v>
      </c>
      <c r="W215" s="89" t="e">
        <f t="shared" si="9"/>
        <v>#N/A</v>
      </c>
      <c r="X215" s="89" t="e">
        <f t="shared" si="10"/>
        <v>#N/A</v>
      </c>
      <c r="Y215" s="89" t="e">
        <f>IF(V215="","",VLOOKUP(V215,TRD!$F$5:$G$677,2,FALSE))</f>
        <v>#N/A</v>
      </c>
      <c r="Z215" s="89" t="e">
        <f>IF(V215="","",VLOOKUP(V215,TRD!$F$5:$T$677,5,FALSE))</f>
        <v>#N/A</v>
      </c>
      <c r="AA215" s="89" t="e">
        <f>IF(V215="","",VLOOKUP(V215,TRD_ORI!$E:$S,10,FALSE))</f>
        <v>#N/A</v>
      </c>
      <c r="AB215" s="89" t="e">
        <f>IF(V215="","",VLOOKUP(V215,TRD!F213:T885,15,FALSE))</f>
        <v>#N/A</v>
      </c>
    </row>
    <row r="216" spans="1:28" ht="57.6">
      <c r="A216">
        <f t="shared" si="11"/>
        <v>210</v>
      </c>
      <c r="B216" s="139" t="str">
        <f>IF(INVENTARIO!H218="","",INVENTARIO!H218)</f>
        <v>Licencias de Software</v>
      </c>
      <c r="C216" s="80" t="str">
        <f>IF(INVENTARIO!K218="","",INVENTARIO!K218)</f>
        <v>Licencias, Manuales e Instructivos de Aplicativos</v>
      </c>
      <c r="D216" s="80" t="str">
        <f>IF(INVENTARIO!J218="","",INVENTARIO!J218)</f>
        <v>Digital</v>
      </c>
      <c r="E216" s="80" t="str">
        <f>IF(INVENTARIO!L218="","",INVENTARIO!L218)</f>
        <v>Excel, Word, PDF</v>
      </c>
      <c r="F216" s="80" t="str">
        <f>IF(INVENTARIO!AA218="","",INVENTARIO!AA218)</f>
        <v>No aplica</v>
      </c>
      <c r="G216" s="80" t="str">
        <f>IF(INVENTARIO!M218="","",INVENTARIO!M218)</f>
        <v>Español</v>
      </c>
      <c r="H216" s="236" t="str">
        <f>INVENTARIO!AC218</f>
        <v>ND</v>
      </c>
      <c r="I216" s="235" t="str">
        <f>IF(INVENTARIO!AC218="","",CONCATENATE(TEXT(H216,"dd-mm-yyyy")," - ",INVENTARIO!AD218))</f>
        <v>ND - A la fecha</v>
      </c>
      <c r="J216" s="80" t="str">
        <f>IF(INVENTARIO!AB218="","",INVENTARIO!AB218)</f>
        <v>Por demanda</v>
      </c>
      <c r="K216" s="80" t="str">
        <f>IF(INVENTARIO!P218="","",INVENTARIO!P218)</f>
        <v>Oficina de Tecnologías de la Información y las Comunicaciones</v>
      </c>
      <c r="L216" s="80" t="str">
        <f>IF(INVENTARIO!R218="","",INVENTARIO!R218)</f>
        <v>Grupo de Apoyo Tecnológico - GAT</v>
      </c>
      <c r="M216" s="80" t="str">
        <f>IF(INVENTARIO!N218="","",INVENTARIO!N218)</f>
        <v>No aplica</v>
      </c>
      <c r="N216" s="84" t="str">
        <f>IF(INVENTARIO!AH218="","",INVENTARIO!AH218)</f>
        <v xml:space="preserve">Pública </v>
      </c>
      <c r="O216" s="85" t="str">
        <f>IF(INVENTARIO!AI218="","",INVENTARIO!AI218)</f>
        <v>No aplica</v>
      </c>
      <c r="P216" s="80" t="str">
        <f>IF(INVENTARIO!AJ218="","",INVENTARIO!AJ218)</f>
        <v>No aplica</v>
      </c>
      <c r="Q216" s="80" t="str">
        <f>IF(INVENTARIO!AK218="","",INVENTARIO!AK218)</f>
        <v>No aplica</v>
      </c>
      <c r="R216" s="80" t="str">
        <f>IF(INVENTARIO!AL218="","",INVENTARIO!AL218)</f>
        <v>No aplica</v>
      </c>
      <c r="S216" s="80" t="str">
        <f>IF(INVENTARIO!AM218="","",INVENTARIO!AM218)</f>
        <v>No aplica</v>
      </c>
      <c r="T216" s="84" t="str">
        <f>IF(INVENTARIO!AN218="","",INVENTARIO!AN218)</f>
        <v>No aplica</v>
      </c>
      <c r="U216" s="89" t="e">
        <f>IF(INVENTARIO!I218="","",IF(INVENTARIO!I218="#N/A","NO","SI"))</f>
        <v>#N/A</v>
      </c>
      <c r="V216" s="89" t="e">
        <f>INVENTARIO!I218</f>
        <v>#N/A</v>
      </c>
      <c r="W216" s="89" t="e">
        <f t="shared" si="9"/>
        <v>#N/A</v>
      </c>
      <c r="X216" s="89" t="e">
        <f t="shared" si="10"/>
        <v>#N/A</v>
      </c>
      <c r="Y216" s="89" t="e">
        <f>IF(V216="","",VLOOKUP(V216,TRD!$F$5:$G$677,2,FALSE))</f>
        <v>#N/A</v>
      </c>
      <c r="Z216" s="89" t="e">
        <f>IF(V216="","",VLOOKUP(V216,TRD!$F$5:$T$677,5,FALSE))</f>
        <v>#N/A</v>
      </c>
      <c r="AA216" s="89" t="e">
        <f>IF(V216="","",VLOOKUP(V216,TRD_ORI!$E:$S,10,FALSE))</f>
        <v>#N/A</v>
      </c>
      <c r="AB216" s="89" t="e">
        <f>IF(V216="","",VLOOKUP(V216,TRD!F214:T886,15,FALSE))</f>
        <v>#N/A</v>
      </c>
    </row>
    <row r="217" spans="1:28" ht="86.4">
      <c r="A217">
        <f t="shared" si="11"/>
        <v>211</v>
      </c>
      <c r="B217" s="139" t="str">
        <f>IF(INVENTARIO!H219="","",INVENTARIO!H219)</f>
        <v>Políticas</v>
      </c>
      <c r="C217" s="80" t="str">
        <f>IF(INVENTARIO!K219="","",INVENTARIO!K219)</f>
        <v>Políticas de Conservación de Backups y Políticas de Seguridad de la Información</v>
      </c>
      <c r="D217" s="80" t="str">
        <f>IF(INVENTARIO!J219="","",INVENTARIO!J219)</f>
        <v>Digital</v>
      </c>
      <c r="E217" s="80" t="str">
        <f>IF(INVENTARIO!L219="","",INVENTARIO!L219)</f>
        <v>Excel, Word, PDF</v>
      </c>
      <c r="F217" s="80" t="str">
        <f>IF(INVENTARIO!AA219="","",INVENTARIO!AA219)</f>
        <v>https://minvivienda.gov.co/ministerio/gestion-institucional/tecnologias-de-la-informacion</v>
      </c>
      <c r="G217" s="80" t="str">
        <f>IF(INVENTARIO!M219="","",INVENTARIO!M219)</f>
        <v>Español</v>
      </c>
      <c r="H217" s="236" t="str">
        <f>INVENTARIO!AC219</f>
        <v>ND</v>
      </c>
      <c r="I217" s="235" t="str">
        <f>IF(INVENTARIO!AC219="","",CONCATENATE(TEXT(H217,"dd-mm-yyyy")," - ",INVENTARIO!AD219))</f>
        <v>ND - A la fecha</v>
      </c>
      <c r="J217" s="80" t="str">
        <f>IF(INVENTARIO!AB219="","",INVENTARIO!AB219)</f>
        <v>Por demanda</v>
      </c>
      <c r="K217" s="80" t="str">
        <f>IF(INVENTARIO!P219="","",INVENTARIO!P219)</f>
        <v>Oficina de Tecnologías de la Información y las Comunicaciones</v>
      </c>
      <c r="L217" s="80" t="str">
        <f>IF(INVENTARIO!R219="","",INVENTARIO!R219)</f>
        <v>Oficina de Tecnologías de la Información y las Comunicaciones</v>
      </c>
      <c r="M217" s="80" t="str">
        <f>IF(INVENTARIO!N219="","",INVENTARIO!N219)</f>
        <v>No aplica</v>
      </c>
      <c r="N217" s="84" t="str">
        <f>IF(INVENTARIO!AH219="","",INVENTARIO!AH219)</f>
        <v xml:space="preserve">Pública </v>
      </c>
      <c r="O217" s="85" t="str">
        <f>IF(INVENTARIO!AI219="","",INVENTARIO!AI219)</f>
        <v>No aplica</v>
      </c>
      <c r="P217" s="80" t="str">
        <f>IF(INVENTARIO!AJ219="","",INVENTARIO!AJ219)</f>
        <v>No aplica</v>
      </c>
      <c r="Q217" s="80" t="str">
        <f>IF(INVENTARIO!AK219="","",INVENTARIO!AK219)</f>
        <v>No aplica</v>
      </c>
      <c r="R217" s="80" t="str">
        <f>IF(INVENTARIO!AL219="","",INVENTARIO!AL219)</f>
        <v>No aplica</v>
      </c>
      <c r="S217" s="80" t="str">
        <f>IF(INVENTARIO!AM219="","",INVENTARIO!AM219)</f>
        <v>No aplica</v>
      </c>
      <c r="T217" s="84" t="str">
        <f>IF(INVENTARIO!AN219="","",INVENTARIO!AN219)</f>
        <v>No aplica</v>
      </c>
      <c r="U217" s="89" t="e">
        <f>IF(INVENTARIO!I219="","",IF(INVENTARIO!I219="#N/A","NO","SI"))</f>
        <v>#N/A</v>
      </c>
      <c r="V217" s="89" t="e">
        <f>INVENTARIO!I219</f>
        <v>#N/A</v>
      </c>
      <c r="W217" s="89" t="e">
        <f t="shared" si="9"/>
        <v>#N/A</v>
      </c>
      <c r="X217" s="89" t="e">
        <f t="shared" si="10"/>
        <v>#N/A</v>
      </c>
      <c r="Y217" s="89" t="e">
        <f>IF(V217="","",VLOOKUP(V217,TRD!$F$5:$G$677,2,FALSE))</f>
        <v>#N/A</v>
      </c>
      <c r="Z217" s="89" t="e">
        <f>IF(V217="","",VLOOKUP(V217,TRD!$F$5:$T$677,5,FALSE))</f>
        <v>#N/A</v>
      </c>
      <c r="AA217" s="89" t="e">
        <f>IF(V217="","",VLOOKUP(V217,TRD_ORI!$E:$S,10,FALSE))</f>
        <v>#N/A</v>
      </c>
      <c r="AB217" s="89" t="e">
        <f>IF(V217="","",VLOOKUP(V217,TRD!F215:T887,15,FALSE))</f>
        <v>#N/A</v>
      </c>
    </row>
    <row r="218" spans="1:28" ht="57.6">
      <c r="A218">
        <f t="shared" si="11"/>
        <v>212</v>
      </c>
      <c r="B218" s="139" t="str">
        <f>IF(INVENTARIO!H220="","",INVENTARIO!H220)</f>
        <v>Proyectos</v>
      </c>
      <c r="C218" s="80" t="str">
        <f>IF(INVENTARIO!K220="","",INVENTARIO!K220)</f>
        <v>Proyectos Tecnológicos e Informáticos</v>
      </c>
      <c r="D218" s="80" t="str">
        <f>IF(INVENTARIO!J220="","",INVENTARIO!J220)</f>
        <v>Físico-Digital</v>
      </c>
      <c r="E218" s="80" t="str">
        <f>IF(INVENTARIO!L220="","",INVENTARIO!L220)</f>
        <v>Excel, Word, PDF</v>
      </c>
      <c r="F218" s="80" t="str">
        <f>IF(INVENTARIO!AA220="","",INVENTARIO!AA220)</f>
        <v>No aplica</v>
      </c>
      <c r="G218" s="80" t="str">
        <f>IF(INVENTARIO!M220="","",INVENTARIO!M220)</f>
        <v>Español</v>
      </c>
      <c r="H218" s="236" t="str">
        <f>INVENTARIO!AC220</f>
        <v>ND</v>
      </c>
      <c r="I218" s="235" t="str">
        <f>IF(INVENTARIO!AC220="","",CONCATENATE(TEXT(H218,"dd-mm-yyyy")," - ",INVENTARIO!AD220))</f>
        <v>ND - A la fecha</v>
      </c>
      <c r="J218" s="80" t="str">
        <f>IF(INVENTARIO!AB220="","",INVENTARIO!AB220)</f>
        <v>Por demanda</v>
      </c>
      <c r="K218" s="80" t="str">
        <f>IF(INVENTARIO!P220="","",INVENTARIO!P220)</f>
        <v>Oficina de Tecnologías de la Información y las Comunicaciones</v>
      </c>
      <c r="L218" s="80" t="str">
        <f>IF(INVENTARIO!R220="","",INVENTARIO!R220)</f>
        <v>Oficina de Tecnologías de la Información y las Comunicaciones</v>
      </c>
      <c r="M218" s="80" t="str">
        <f>IF(INVENTARIO!N220="","",INVENTARIO!N220)</f>
        <v>No aplica</v>
      </c>
      <c r="N218" s="84" t="str">
        <f>IF(INVENTARIO!AH220="","",INVENTARIO!AH220)</f>
        <v xml:space="preserve">Pública </v>
      </c>
      <c r="O218" s="85" t="str">
        <f>IF(INVENTARIO!AI220="","",INVENTARIO!AI220)</f>
        <v>No aplica</v>
      </c>
      <c r="P218" s="80" t="str">
        <f>IF(INVENTARIO!AJ220="","",INVENTARIO!AJ220)</f>
        <v>No aplica</v>
      </c>
      <c r="Q218" s="80" t="str">
        <f>IF(INVENTARIO!AK220="","",INVENTARIO!AK220)</f>
        <v>No aplica</v>
      </c>
      <c r="R218" s="80" t="str">
        <f>IF(INVENTARIO!AL220="","",INVENTARIO!AL220)</f>
        <v>No aplica</v>
      </c>
      <c r="S218" s="80" t="str">
        <f>IF(INVENTARIO!AM220="","",INVENTARIO!AM220)</f>
        <v>No aplica</v>
      </c>
      <c r="T218" s="84" t="str">
        <f>IF(INVENTARIO!AN220="","",INVENTARIO!AN220)</f>
        <v>No aplica</v>
      </c>
      <c r="U218" s="89" t="e">
        <f>IF(INVENTARIO!I220="","",IF(INVENTARIO!I220="#N/A","NO","SI"))</f>
        <v>#N/A</v>
      </c>
      <c r="V218" s="89" t="e">
        <f>INVENTARIO!I220</f>
        <v>#N/A</v>
      </c>
      <c r="W218" s="89" t="e">
        <f t="shared" si="9"/>
        <v>#N/A</v>
      </c>
      <c r="X218" s="89" t="e">
        <f t="shared" si="10"/>
        <v>#N/A</v>
      </c>
      <c r="Y218" s="89" t="e">
        <f>IF(V218="","",VLOOKUP(V218,TRD!$F$5:$G$677,2,FALSE))</f>
        <v>#N/A</v>
      </c>
      <c r="Z218" s="89" t="e">
        <f>IF(V218="","",VLOOKUP(V218,TRD!$F$5:$T$677,5,FALSE))</f>
        <v>#N/A</v>
      </c>
      <c r="AA218" s="89" t="e">
        <f>IF(V218="","",VLOOKUP(V218,TRD_ORI!$E:$S,10,FALSE))</f>
        <v>#N/A</v>
      </c>
      <c r="AB218" s="89" t="e">
        <f>IF(V218="","",VLOOKUP(V218,TRD!F216:T888,15,FALSE))</f>
        <v>#N/A</v>
      </c>
    </row>
  </sheetData>
  <autoFilter ref="B6:AB218" xr:uid="{00000000-0001-0000-0200-000000000000}"/>
  <mergeCells count="3">
    <mergeCell ref="U5:AB5"/>
    <mergeCell ref="B4:AB4"/>
    <mergeCell ref="O5:T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80D5-D41B-446B-8553-22575A32284E}">
  <sheetPr>
    <tabColor theme="7" tint="-0.249977111117893"/>
    <pageSetUpPr fitToPage="1"/>
  </sheetPr>
  <dimension ref="A2:AN331"/>
  <sheetViews>
    <sheetView showGridLines="0" tabSelected="1" zoomScale="90" zoomScaleNormal="90" workbookViewId="0">
      <selection activeCell="L337" sqref="L337"/>
    </sheetView>
  </sheetViews>
  <sheetFormatPr baseColWidth="10" defaultColWidth="11.44140625" defaultRowHeight="13.2"/>
  <cols>
    <col min="1" max="1" width="9.44140625" style="107" customWidth="1"/>
    <col min="2" max="2" width="20.21875" style="108" customWidth="1"/>
    <col min="3" max="4" width="25.5546875" style="108" customWidth="1"/>
    <col min="5" max="5" width="21.77734375" style="108" customWidth="1"/>
    <col min="6" max="6" width="20.77734375" style="108" customWidth="1"/>
    <col min="7" max="7" width="18" style="108" customWidth="1"/>
    <col min="8" max="8" width="35.21875" style="108" customWidth="1"/>
    <col min="9" max="11" width="21.44140625" style="108" customWidth="1"/>
    <col min="12" max="12" width="23.21875" style="108" customWidth="1"/>
    <col min="13" max="13" width="38.5546875" style="108" customWidth="1"/>
    <col min="14" max="14" width="16" style="108" customWidth="1"/>
    <col min="15" max="15" width="31.77734375" style="108" customWidth="1"/>
    <col min="16" max="16" width="23.5546875" style="108" customWidth="1"/>
    <col min="17" max="17" width="18" style="108" customWidth="1"/>
    <col min="18" max="20" width="18.5546875" style="108" customWidth="1"/>
    <col min="21" max="21" width="16.44140625" style="108" customWidth="1"/>
    <col min="22" max="22" width="17.5546875" style="108" customWidth="1"/>
    <col min="23" max="24" width="21.77734375" style="108" customWidth="1"/>
    <col min="25" max="25" width="18.44140625" style="108" customWidth="1"/>
    <col min="26" max="26" width="20.5546875" style="108" customWidth="1"/>
    <col min="27" max="27" width="18.77734375" style="108" customWidth="1"/>
    <col min="28" max="28" width="14.5546875" style="108" customWidth="1"/>
    <col min="29" max="29" width="17.5546875" style="108" customWidth="1"/>
    <col min="30" max="36" width="20.21875" style="108" customWidth="1"/>
    <col min="37" max="37" width="21.77734375" style="107" customWidth="1"/>
    <col min="38" max="38" width="14.44140625" style="107" customWidth="1"/>
    <col min="39" max="39" width="21.77734375" style="107" customWidth="1"/>
    <col min="40" max="40" width="20.77734375" style="109" customWidth="1"/>
    <col min="41" max="16384" width="11.44140625" style="110"/>
  </cols>
  <sheetData>
    <row r="2" spans="1:40" ht="34.5" customHeight="1">
      <c r="A2" s="341"/>
      <c r="B2" s="342"/>
      <c r="C2" s="342"/>
      <c r="D2" s="342"/>
      <c r="E2" s="342"/>
      <c r="F2" s="342"/>
      <c r="G2" s="342"/>
      <c r="H2" s="343"/>
      <c r="I2" s="326" t="s">
        <v>54</v>
      </c>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6"/>
      <c r="AN2" s="328"/>
    </row>
    <row r="3" spans="1:40" ht="34.5" customHeight="1">
      <c r="A3" s="344"/>
      <c r="B3" s="345"/>
      <c r="C3" s="345"/>
      <c r="D3" s="345"/>
      <c r="E3" s="345"/>
      <c r="F3" s="345"/>
      <c r="G3" s="345"/>
      <c r="H3" s="346"/>
      <c r="I3" s="329"/>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29"/>
      <c r="AN3" s="331"/>
    </row>
    <row r="4" spans="1:40" ht="35.25" customHeight="1">
      <c r="A4" s="347"/>
      <c r="B4" s="348"/>
      <c r="C4" s="348"/>
      <c r="D4" s="348"/>
      <c r="E4" s="348"/>
      <c r="F4" s="348"/>
      <c r="G4" s="348"/>
      <c r="H4" s="349"/>
      <c r="I4" s="332"/>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0"/>
      <c r="AL4" s="330"/>
      <c r="AM4" s="332"/>
      <c r="AN4" s="334"/>
    </row>
    <row r="5" spans="1:40" s="111" customFormat="1" ht="69.75" customHeight="1">
      <c r="A5" s="323" t="s">
        <v>2854</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5"/>
      <c r="AK5" s="355" t="s">
        <v>56</v>
      </c>
      <c r="AL5" s="355"/>
      <c r="AM5" s="355"/>
      <c r="AN5" s="356"/>
    </row>
    <row r="6" spans="1:40" s="111" customFormat="1" ht="39" customHeight="1" thickBot="1">
      <c r="A6" s="335" t="s">
        <v>57</v>
      </c>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7"/>
      <c r="AB6" s="338" t="s">
        <v>58</v>
      </c>
      <c r="AC6" s="336"/>
      <c r="AD6" s="336"/>
      <c r="AE6" s="336"/>
      <c r="AF6" s="336"/>
      <c r="AG6" s="336"/>
      <c r="AH6" s="336"/>
      <c r="AI6" s="336"/>
      <c r="AJ6" s="336"/>
      <c r="AK6" s="355"/>
      <c r="AL6" s="355"/>
      <c r="AM6" s="355"/>
      <c r="AN6" s="356"/>
    </row>
    <row r="7" spans="1:40" s="112" customFormat="1" ht="44.25" customHeight="1" thickBot="1">
      <c r="A7" s="339" t="s">
        <v>1</v>
      </c>
      <c r="B7" s="340"/>
      <c r="C7" s="340"/>
      <c r="D7" s="340"/>
      <c r="E7" s="340"/>
      <c r="F7" s="340"/>
      <c r="G7" s="340"/>
      <c r="H7" s="340"/>
      <c r="I7" s="353" t="s">
        <v>12</v>
      </c>
      <c r="J7" s="354"/>
      <c r="K7" s="354"/>
      <c r="L7" s="354"/>
      <c r="M7" s="354"/>
      <c r="N7" s="354"/>
      <c r="O7" s="354"/>
      <c r="P7" s="322"/>
      <c r="Q7" s="340" t="s">
        <v>21</v>
      </c>
      <c r="R7" s="340"/>
      <c r="S7" s="321"/>
      <c r="T7" s="322"/>
      <c r="U7" s="340" t="s">
        <v>26</v>
      </c>
      <c r="V7" s="340"/>
      <c r="W7" s="340" t="s">
        <v>29</v>
      </c>
      <c r="X7" s="340"/>
      <c r="Y7" s="340" t="s">
        <v>32</v>
      </c>
      <c r="Z7" s="352"/>
      <c r="AA7" s="352"/>
      <c r="AB7" s="340" t="s">
        <v>36</v>
      </c>
      <c r="AC7" s="340"/>
      <c r="AD7" s="357" t="s">
        <v>39</v>
      </c>
      <c r="AE7" s="358"/>
      <c r="AF7" s="358"/>
      <c r="AG7" s="358"/>
      <c r="AH7" s="358"/>
      <c r="AI7" s="358"/>
      <c r="AJ7" s="359"/>
      <c r="AK7" s="350" t="s">
        <v>48</v>
      </c>
      <c r="AL7" s="350"/>
      <c r="AM7" s="350"/>
      <c r="AN7" s="351"/>
    </row>
    <row r="8" spans="1:40" s="116" customFormat="1" ht="55.2">
      <c r="A8" s="113" t="s">
        <v>60</v>
      </c>
      <c r="B8" s="114" t="s">
        <v>61</v>
      </c>
      <c r="C8" s="114" t="s">
        <v>62</v>
      </c>
      <c r="D8" s="114" t="s">
        <v>63</v>
      </c>
      <c r="E8" s="114" t="s">
        <v>64</v>
      </c>
      <c r="F8" s="114" t="s">
        <v>65</v>
      </c>
      <c r="G8" s="114" t="s">
        <v>66</v>
      </c>
      <c r="H8" s="114" t="s">
        <v>67</v>
      </c>
      <c r="I8" s="114" t="s">
        <v>68</v>
      </c>
      <c r="J8" s="114" t="s">
        <v>69</v>
      </c>
      <c r="K8" s="114" t="s">
        <v>70</v>
      </c>
      <c r="L8" s="114" t="s">
        <v>71</v>
      </c>
      <c r="M8" s="114" t="s">
        <v>59</v>
      </c>
      <c r="N8" s="114" t="s">
        <v>72</v>
      </c>
      <c r="O8" s="114" t="s">
        <v>73</v>
      </c>
      <c r="P8" s="114" t="s">
        <v>74</v>
      </c>
      <c r="Q8" s="114" t="s">
        <v>75</v>
      </c>
      <c r="R8" s="114" t="s">
        <v>76</v>
      </c>
      <c r="S8" s="253" t="s">
        <v>77</v>
      </c>
      <c r="T8" s="237" t="s">
        <v>78</v>
      </c>
      <c r="U8" s="254" t="s">
        <v>79</v>
      </c>
      <c r="V8" s="114" t="s">
        <v>80</v>
      </c>
      <c r="W8" s="114" t="s">
        <v>81</v>
      </c>
      <c r="X8" s="123" t="s">
        <v>82</v>
      </c>
      <c r="Y8" s="114" t="s">
        <v>83</v>
      </c>
      <c r="Z8" s="114" t="s">
        <v>84</v>
      </c>
      <c r="AA8" s="114" t="s">
        <v>85</v>
      </c>
      <c r="AB8" s="114" t="s">
        <v>86</v>
      </c>
      <c r="AC8" s="114" t="s">
        <v>87</v>
      </c>
      <c r="AD8" s="114" t="s">
        <v>88</v>
      </c>
      <c r="AE8" s="250" t="s">
        <v>89</v>
      </c>
      <c r="AF8" s="250" t="s">
        <v>90</v>
      </c>
      <c r="AG8" s="250" t="s">
        <v>91</v>
      </c>
      <c r="AH8" s="250" t="s">
        <v>92</v>
      </c>
      <c r="AI8" s="250" t="s">
        <v>93</v>
      </c>
      <c r="AJ8" s="250" t="s">
        <v>94</v>
      </c>
      <c r="AK8" s="115" t="s">
        <v>95</v>
      </c>
      <c r="AL8" s="115" t="s">
        <v>97</v>
      </c>
      <c r="AM8" s="115" t="s">
        <v>99</v>
      </c>
      <c r="AN8" s="239" t="s">
        <v>102</v>
      </c>
    </row>
    <row r="9" spans="1:40" s="79" customFormat="1" ht="40.049999999999997" customHeight="1">
      <c r="A9" s="262">
        <v>322</v>
      </c>
      <c r="B9" s="76" t="s">
        <v>105</v>
      </c>
      <c r="C9" s="76" t="s">
        <v>1002</v>
      </c>
      <c r="D9" s="76"/>
      <c r="E9" s="76" t="s">
        <v>1002</v>
      </c>
      <c r="F9" s="76" t="s">
        <v>1004</v>
      </c>
      <c r="G9" s="76" t="s">
        <v>107</v>
      </c>
      <c r="H9" s="76" t="s">
        <v>1002</v>
      </c>
      <c r="I9" s="76" t="s">
        <v>194</v>
      </c>
      <c r="J9" s="76" t="s">
        <v>110</v>
      </c>
      <c r="K9" s="76" t="s">
        <v>641</v>
      </c>
      <c r="L9" s="76" t="s">
        <v>726</v>
      </c>
      <c r="M9" s="76" t="s">
        <v>1000</v>
      </c>
      <c r="N9" s="76" t="s">
        <v>952</v>
      </c>
      <c r="O9" s="76" t="s">
        <v>1000</v>
      </c>
      <c r="P9" s="76" t="s">
        <v>846</v>
      </c>
      <c r="Q9" s="76" t="s">
        <v>1005</v>
      </c>
      <c r="R9" s="76" t="s">
        <v>116</v>
      </c>
      <c r="S9" s="76" t="s">
        <v>117</v>
      </c>
      <c r="T9" s="76" t="s">
        <v>120</v>
      </c>
      <c r="U9" s="76" t="s">
        <v>173</v>
      </c>
      <c r="V9" s="76" t="s">
        <v>730</v>
      </c>
      <c r="W9" s="76" t="s">
        <v>120</v>
      </c>
      <c r="X9" s="76" t="s">
        <v>111</v>
      </c>
      <c r="Y9" s="78" t="s">
        <v>152</v>
      </c>
      <c r="Z9" s="285" t="s">
        <v>1006</v>
      </c>
      <c r="AA9" s="78" t="s">
        <v>994</v>
      </c>
      <c r="AB9" s="285" t="s">
        <v>146</v>
      </c>
      <c r="AC9" s="285" t="s">
        <v>339</v>
      </c>
      <c r="AD9" s="78" t="s">
        <v>153</v>
      </c>
      <c r="AE9" s="78" t="s">
        <v>892</v>
      </c>
      <c r="AF9" s="78" t="s">
        <v>893</v>
      </c>
      <c r="AG9" s="78" t="s">
        <v>894</v>
      </c>
      <c r="AH9" s="78" t="s">
        <v>895</v>
      </c>
      <c r="AI9" s="78" t="s">
        <v>497</v>
      </c>
      <c r="AJ9" s="78" t="s">
        <v>497</v>
      </c>
      <c r="AK9" s="286" t="s">
        <v>498</v>
      </c>
      <c r="AL9" s="286" t="s">
        <v>149</v>
      </c>
      <c r="AM9" s="287" t="s">
        <v>125</v>
      </c>
      <c r="AN9" s="289" t="s">
        <v>281</v>
      </c>
    </row>
    <row r="10" spans="1:40" s="79" customFormat="1" ht="40.049999999999997" customHeight="1">
      <c r="A10" s="262">
        <v>323</v>
      </c>
      <c r="B10" s="76" t="s">
        <v>105</v>
      </c>
      <c r="C10" s="76"/>
      <c r="D10" s="76" t="s">
        <v>1012</v>
      </c>
      <c r="E10" s="76" t="s">
        <v>1012</v>
      </c>
      <c r="F10" s="76" t="e">
        <v>#N/A</v>
      </c>
      <c r="G10" s="76" t="s">
        <v>107</v>
      </c>
      <c r="H10" s="76" t="s">
        <v>1013</v>
      </c>
      <c r="I10" s="76" t="s">
        <v>379</v>
      </c>
      <c r="J10" s="76" t="s">
        <v>110</v>
      </c>
      <c r="K10" s="76" t="s">
        <v>641</v>
      </c>
      <c r="L10" s="76" t="s">
        <v>726</v>
      </c>
      <c r="M10" s="76" t="s">
        <v>1000</v>
      </c>
      <c r="N10" s="76" t="s">
        <v>952</v>
      </c>
      <c r="O10" s="76" t="s">
        <v>1000</v>
      </c>
      <c r="P10" s="76"/>
      <c r="Q10" s="76" t="s">
        <v>1005</v>
      </c>
      <c r="R10" s="76" t="s">
        <v>116</v>
      </c>
      <c r="S10" s="76" t="s">
        <v>117</v>
      </c>
      <c r="T10" s="76" t="s">
        <v>120</v>
      </c>
      <c r="U10" s="76" t="s">
        <v>173</v>
      </c>
      <c r="V10" s="76" t="s">
        <v>1014</v>
      </c>
      <c r="W10" s="76" t="s">
        <v>120</v>
      </c>
      <c r="X10" s="76" t="s">
        <v>111</v>
      </c>
      <c r="Y10" s="78" t="s">
        <v>152</v>
      </c>
      <c r="Z10" s="285" t="s">
        <v>1006</v>
      </c>
      <c r="AA10" s="78" t="s">
        <v>994</v>
      </c>
      <c r="AB10" s="285" t="s">
        <v>146</v>
      </c>
      <c r="AC10" s="285" t="s">
        <v>339</v>
      </c>
      <c r="AD10" s="78" t="s">
        <v>153</v>
      </c>
      <c r="AE10" s="78" t="s">
        <v>892</v>
      </c>
      <c r="AF10" s="78" t="s">
        <v>893</v>
      </c>
      <c r="AG10" s="78" t="s">
        <v>894</v>
      </c>
      <c r="AH10" s="78" t="s">
        <v>895</v>
      </c>
      <c r="AI10" s="78" t="s">
        <v>497</v>
      </c>
      <c r="AJ10" s="78" t="s">
        <v>497</v>
      </c>
      <c r="AK10" s="286" t="s">
        <v>498</v>
      </c>
      <c r="AL10" s="286" t="s">
        <v>149</v>
      </c>
      <c r="AM10" s="287" t="s">
        <v>125</v>
      </c>
      <c r="AN10" s="289" t="s">
        <v>281</v>
      </c>
    </row>
    <row r="11" spans="1:40" s="79" customFormat="1" ht="40.049999999999997" customHeight="1">
      <c r="A11" s="262">
        <v>274</v>
      </c>
      <c r="B11" s="76" t="s">
        <v>105</v>
      </c>
      <c r="C11" s="76" t="s">
        <v>852</v>
      </c>
      <c r="D11" s="76" t="s">
        <v>853</v>
      </c>
      <c r="E11" s="76" t="s">
        <v>852</v>
      </c>
      <c r="F11" s="76" t="s">
        <v>855</v>
      </c>
      <c r="G11" s="76" t="s">
        <v>107</v>
      </c>
      <c r="H11" s="76" t="s">
        <v>856</v>
      </c>
      <c r="I11" s="76" t="s">
        <v>194</v>
      </c>
      <c r="J11" s="76" t="s">
        <v>110</v>
      </c>
      <c r="K11" s="76" t="s">
        <v>111</v>
      </c>
      <c r="L11" s="76" t="s">
        <v>726</v>
      </c>
      <c r="M11" s="76" t="s">
        <v>850</v>
      </c>
      <c r="N11" s="76" t="s">
        <v>857</v>
      </c>
      <c r="O11" s="76" t="s">
        <v>850</v>
      </c>
      <c r="P11" s="76" t="s">
        <v>258</v>
      </c>
      <c r="Q11" s="76" t="s">
        <v>743</v>
      </c>
      <c r="R11" s="76" t="s">
        <v>196</v>
      </c>
      <c r="S11" s="76" t="s">
        <v>117</v>
      </c>
      <c r="T11" s="76" t="s">
        <v>120</v>
      </c>
      <c r="U11" s="76" t="s">
        <v>173</v>
      </c>
      <c r="V11" s="76" t="s">
        <v>858</v>
      </c>
      <c r="W11" s="76" t="s">
        <v>120</v>
      </c>
      <c r="X11" s="76" t="s">
        <v>111</v>
      </c>
      <c r="Y11" s="78" t="s">
        <v>152</v>
      </c>
      <c r="Z11" s="285">
        <v>41927</v>
      </c>
      <c r="AA11" s="78" t="s">
        <v>122</v>
      </c>
      <c r="AB11" s="285" t="s">
        <v>146</v>
      </c>
      <c r="AC11" s="285" t="s">
        <v>243</v>
      </c>
      <c r="AD11" s="78" t="s">
        <v>153</v>
      </c>
      <c r="AE11" s="78" t="s">
        <v>744</v>
      </c>
      <c r="AF11" s="78" t="s">
        <v>745</v>
      </c>
      <c r="AG11" s="78" t="s">
        <v>746</v>
      </c>
      <c r="AH11" s="78" t="s">
        <v>342</v>
      </c>
      <c r="AI11" s="78" t="s">
        <v>497</v>
      </c>
      <c r="AJ11" s="78" t="s">
        <v>747</v>
      </c>
      <c r="AK11" s="286" t="s">
        <v>158</v>
      </c>
      <c r="AL11" s="286" t="s">
        <v>149</v>
      </c>
      <c r="AM11" s="287" t="s">
        <v>125</v>
      </c>
      <c r="AN11" s="289" t="s">
        <v>281</v>
      </c>
    </row>
    <row r="12" spans="1:40" s="79" customFormat="1" ht="40.049999999999997" customHeight="1">
      <c r="A12" s="262">
        <v>275</v>
      </c>
      <c r="B12" s="76" t="s">
        <v>105</v>
      </c>
      <c r="C12" s="76"/>
      <c r="D12" s="76" t="s">
        <v>853</v>
      </c>
      <c r="E12" s="76" t="s">
        <v>853</v>
      </c>
      <c r="F12" s="76" t="e">
        <v>#N/A</v>
      </c>
      <c r="G12" s="76" t="s">
        <v>107</v>
      </c>
      <c r="H12" s="76" t="s">
        <v>853</v>
      </c>
      <c r="I12" s="76" t="s">
        <v>194</v>
      </c>
      <c r="J12" s="76" t="s">
        <v>110</v>
      </c>
      <c r="K12" s="76" t="s">
        <v>641</v>
      </c>
      <c r="L12" s="76" t="s">
        <v>726</v>
      </c>
      <c r="M12" s="76" t="s">
        <v>850</v>
      </c>
      <c r="N12" s="76" t="s">
        <v>857</v>
      </c>
      <c r="O12" s="76" t="s">
        <v>644</v>
      </c>
      <c r="P12" s="76" t="s">
        <v>859</v>
      </c>
      <c r="Q12" s="76" t="s">
        <v>752</v>
      </c>
      <c r="R12" s="76" t="s">
        <v>196</v>
      </c>
      <c r="S12" s="76" t="s">
        <v>117</v>
      </c>
      <c r="T12" s="76" t="s">
        <v>120</v>
      </c>
      <c r="U12" s="76" t="s">
        <v>173</v>
      </c>
      <c r="V12" s="76" t="s">
        <v>860</v>
      </c>
      <c r="W12" s="76" t="s">
        <v>144</v>
      </c>
      <c r="X12" s="76" t="s">
        <v>861</v>
      </c>
      <c r="Y12" s="78" t="s">
        <v>121</v>
      </c>
      <c r="Z12" s="285">
        <v>37830</v>
      </c>
      <c r="AA12" s="78" t="s">
        <v>122</v>
      </c>
      <c r="AB12" s="285" t="s">
        <v>146</v>
      </c>
      <c r="AC12" s="285" t="s">
        <v>243</v>
      </c>
      <c r="AD12" s="78" t="s">
        <v>123</v>
      </c>
      <c r="AE12" s="78" t="s">
        <v>111</v>
      </c>
      <c r="AF12" s="78" t="s">
        <v>111</v>
      </c>
      <c r="AG12" s="78" t="s">
        <v>111</v>
      </c>
      <c r="AH12" s="78" t="s">
        <v>111</v>
      </c>
      <c r="AI12" s="78" t="s">
        <v>111</v>
      </c>
      <c r="AJ12" s="78" t="s">
        <v>111</v>
      </c>
      <c r="AK12" s="286" t="s">
        <v>124</v>
      </c>
      <c r="AL12" s="286" t="s">
        <v>125</v>
      </c>
      <c r="AM12" s="287" t="s">
        <v>125</v>
      </c>
      <c r="AN12" s="289" t="s">
        <v>126</v>
      </c>
    </row>
    <row r="13" spans="1:40" s="79" customFormat="1" ht="40.049999999999997" customHeight="1">
      <c r="A13" s="262">
        <v>276</v>
      </c>
      <c r="B13" s="76" t="s">
        <v>1242</v>
      </c>
      <c r="C13" s="76"/>
      <c r="D13" s="76" t="s">
        <v>1243</v>
      </c>
      <c r="E13" s="76" t="s">
        <v>1243</v>
      </c>
      <c r="F13" s="76" t="e">
        <v>#N/A</v>
      </c>
      <c r="G13" s="76" t="s">
        <v>107</v>
      </c>
      <c r="H13" s="76" t="s">
        <v>1244</v>
      </c>
      <c r="I13" s="76" t="s">
        <v>379</v>
      </c>
      <c r="J13" s="76" t="s">
        <v>110</v>
      </c>
      <c r="K13" s="76" t="s">
        <v>641</v>
      </c>
      <c r="L13" s="76" t="s">
        <v>726</v>
      </c>
      <c r="M13" s="76" t="s">
        <v>850</v>
      </c>
      <c r="N13" s="76" t="s">
        <v>857</v>
      </c>
      <c r="O13" s="76" t="s">
        <v>1245</v>
      </c>
      <c r="P13" s="76" t="s">
        <v>302</v>
      </c>
      <c r="Q13" s="76" t="s">
        <v>924</v>
      </c>
      <c r="R13" s="76" t="s">
        <v>196</v>
      </c>
      <c r="S13" s="76" t="s">
        <v>117</v>
      </c>
      <c r="T13" s="76" t="s">
        <v>120</v>
      </c>
      <c r="U13" s="76" t="s">
        <v>173</v>
      </c>
      <c r="V13" s="76" t="s">
        <v>1246</v>
      </c>
      <c r="W13" s="76" t="s">
        <v>120</v>
      </c>
      <c r="X13" s="76" t="s">
        <v>111</v>
      </c>
      <c r="Y13" s="78" t="s">
        <v>121</v>
      </c>
      <c r="Z13" s="285">
        <v>37622</v>
      </c>
      <c r="AA13" s="78" t="s">
        <v>122</v>
      </c>
      <c r="AB13" s="285" t="s">
        <v>146</v>
      </c>
      <c r="AC13" s="285" t="s">
        <v>286</v>
      </c>
      <c r="AD13" s="78" t="s">
        <v>493</v>
      </c>
      <c r="AE13" s="78" t="s">
        <v>892</v>
      </c>
      <c r="AF13" s="78" t="s">
        <v>893</v>
      </c>
      <c r="AG13" s="78" t="s">
        <v>894</v>
      </c>
      <c r="AH13" s="78" t="s">
        <v>895</v>
      </c>
      <c r="AI13" s="78" t="s">
        <v>497</v>
      </c>
      <c r="AJ13" s="78" t="s">
        <v>497</v>
      </c>
      <c r="AK13" s="286" t="s">
        <v>498</v>
      </c>
      <c r="AL13" s="286" t="s">
        <v>280</v>
      </c>
      <c r="AM13" s="287" t="s">
        <v>280</v>
      </c>
      <c r="AN13" s="289" t="s">
        <v>592</v>
      </c>
    </row>
    <row r="14" spans="1:40" s="79" customFormat="1" ht="40.049999999999997" customHeight="1">
      <c r="A14" s="262">
        <v>277</v>
      </c>
      <c r="B14" s="76" t="s">
        <v>105</v>
      </c>
      <c r="C14" s="76" t="s">
        <v>862</v>
      </c>
      <c r="D14" s="76" t="s">
        <v>863</v>
      </c>
      <c r="E14" s="76" t="s">
        <v>862</v>
      </c>
      <c r="F14" s="76" t="s">
        <v>865</v>
      </c>
      <c r="G14" s="76" t="s">
        <v>107</v>
      </c>
      <c r="H14" s="76" t="s">
        <v>863</v>
      </c>
      <c r="I14" s="76" t="s">
        <v>109</v>
      </c>
      <c r="J14" s="76" t="s">
        <v>110</v>
      </c>
      <c r="K14" s="76" t="s">
        <v>111</v>
      </c>
      <c r="L14" s="76" t="s">
        <v>726</v>
      </c>
      <c r="M14" s="76" t="s">
        <v>850</v>
      </c>
      <c r="N14" s="76" t="s">
        <v>857</v>
      </c>
      <c r="O14" s="76" t="s">
        <v>850</v>
      </c>
      <c r="P14" s="76" t="s">
        <v>258</v>
      </c>
      <c r="Q14" s="76" t="s">
        <v>752</v>
      </c>
      <c r="R14" s="76" t="s">
        <v>196</v>
      </c>
      <c r="S14" s="76" t="s">
        <v>117</v>
      </c>
      <c r="T14" s="76" t="s">
        <v>120</v>
      </c>
      <c r="U14" s="76" t="s">
        <v>173</v>
      </c>
      <c r="V14" s="76" t="s">
        <v>866</v>
      </c>
      <c r="W14" s="76" t="s">
        <v>120</v>
      </c>
      <c r="X14" s="76" t="s">
        <v>111</v>
      </c>
      <c r="Y14" s="78" t="s">
        <v>152</v>
      </c>
      <c r="Z14" s="285">
        <v>42368</v>
      </c>
      <c r="AA14" s="78" t="s">
        <v>122</v>
      </c>
      <c r="AB14" s="285" t="s">
        <v>144</v>
      </c>
      <c r="AC14" s="285" t="s">
        <v>243</v>
      </c>
      <c r="AD14" s="78" t="s">
        <v>123</v>
      </c>
      <c r="AE14" s="78" t="s">
        <v>111</v>
      </c>
      <c r="AF14" s="78" t="s">
        <v>111</v>
      </c>
      <c r="AG14" s="78" t="s">
        <v>111</v>
      </c>
      <c r="AH14" s="78" t="s">
        <v>111</v>
      </c>
      <c r="AI14" s="78" t="s">
        <v>111</v>
      </c>
      <c r="AJ14" s="78" t="s">
        <v>111</v>
      </c>
      <c r="AK14" s="286" t="s">
        <v>124</v>
      </c>
      <c r="AL14" s="286" t="s">
        <v>125</v>
      </c>
      <c r="AM14" s="287" t="s">
        <v>125</v>
      </c>
      <c r="AN14" s="289" t="s">
        <v>126</v>
      </c>
    </row>
    <row r="15" spans="1:40" s="79" customFormat="1" ht="40.049999999999997" customHeight="1">
      <c r="A15" s="262">
        <v>278</v>
      </c>
      <c r="B15" s="76" t="s">
        <v>105</v>
      </c>
      <c r="C15" s="76" t="s">
        <v>867</v>
      </c>
      <c r="D15" s="76"/>
      <c r="E15" s="76" t="s">
        <v>867</v>
      </c>
      <c r="F15" s="76" t="s">
        <v>869</v>
      </c>
      <c r="G15" s="76" t="s">
        <v>107</v>
      </c>
      <c r="H15" s="76" t="s">
        <v>870</v>
      </c>
      <c r="I15" s="76" t="s">
        <v>109</v>
      </c>
      <c r="J15" s="76" t="s">
        <v>110</v>
      </c>
      <c r="K15" s="76" t="s">
        <v>641</v>
      </c>
      <c r="L15" s="76" t="s">
        <v>726</v>
      </c>
      <c r="M15" s="76" t="s">
        <v>850</v>
      </c>
      <c r="N15" s="76" t="s">
        <v>857</v>
      </c>
      <c r="O15" s="76" t="s">
        <v>644</v>
      </c>
      <c r="P15" s="76" t="s">
        <v>258</v>
      </c>
      <c r="Q15" s="76" t="s">
        <v>752</v>
      </c>
      <c r="R15" s="76" t="s">
        <v>196</v>
      </c>
      <c r="S15" s="76" t="s">
        <v>117</v>
      </c>
      <c r="T15" s="76" t="s">
        <v>120</v>
      </c>
      <c r="U15" s="76" t="s">
        <v>173</v>
      </c>
      <c r="V15" s="76" t="s">
        <v>871</v>
      </c>
      <c r="W15" s="76" t="s">
        <v>120</v>
      </c>
      <c r="X15" s="76" t="s">
        <v>111</v>
      </c>
      <c r="Y15" s="78" t="s">
        <v>152</v>
      </c>
      <c r="Z15" s="285">
        <v>43025</v>
      </c>
      <c r="AA15" s="78" t="s">
        <v>122</v>
      </c>
      <c r="AB15" s="285" t="s">
        <v>146</v>
      </c>
      <c r="AC15" s="285" t="s">
        <v>243</v>
      </c>
      <c r="AD15" s="78" t="s">
        <v>123</v>
      </c>
      <c r="AE15" s="78" t="s">
        <v>111</v>
      </c>
      <c r="AF15" s="78" t="s">
        <v>111</v>
      </c>
      <c r="AG15" s="78" t="s">
        <v>111</v>
      </c>
      <c r="AH15" s="78" t="s">
        <v>111</v>
      </c>
      <c r="AI15" s="78" t="s">
        <v>111</v>
      </c>
      <c r="AJ15" s="78" t="s">
        <v>111</v>
      </c>
      <c r="AK15" s="290" t="s">
        <v>124</v>
      </c>
      <c r="AL15" s="286" t="s">
        <v>149</v>
      </c>
      <c r="AM15" s="287" t="s">
        <v>125</v>
      </c>
      <c r="AN15" s="289" t="s">
        <v>126</v>
      </c>
    </row>
    <row r="16" spans="1:40" s="79" customFormat="1" ht="40.049999999999997" customHeight="1">
      <c r="A16" s="262">
        <v>279</v>
      </c>
      <c r="B16" s="76" t="s">
        <v>105</v>
      </c>
      <c r="C16" s="76" t="s">
        <v>862</v>
      </c>
      <c r="D16" s="76"/>
      <c r="E16" s="76" t="s">
        <v>862</v>
      </c>
      <c r="F16" s="76" t="s">
        <v>865</v>
      </c>
      <c r="G16" s="76" t="s">
        <v>107</v>
      </c>
      <c r="H16" s="76" t="s">
        <v>872</v>
      </c>
      <c r="I16" s="76" t="s">
        <v>169</v>
      </c>
      <c r="J16" s="76" t="s">
        <v>110</v>
      </c>
      <c r="K16" s="76" t="s">
        <v>641</v>
      </c>
      <c r="L16" s="76" t="s">
        <v>726</v>
      </c>
      <c r="M16" s="76" t="s">
        <v>850</v>
      </c>
      <c r="N16" s="76" t="s">
        <v>857</v>
      </c>
      <c r="O16" s="76" t="s">
        <v>644</v>
      </c>
      <c r="P16" s="76" t="s">
        <v>751</v>
      </c>
      <c r="Q16" s="76" t="s">
        <v>752</v>
      </c>
      <c r="R16" s="76" t="s">
        <v>645</v>
      </c>
      <c r="S16" s="76" t="s">
        <v>117</v>
      </c>
      <c r="T16" s="76" t="s">
        <v>120</v>
      </c>
      <c r="U16" s="76" t="s">
        <v>173</v>
      </c>
      <c r="V16" s="76" t="s">
        <v>873</v>
      </c>
      <c r="W16" s="76" t="s">
        <v>144</v>
      </c>
      <c r="X16" s="76" t="s">
        <v>873</v>
      </c>
      <c r="Y16" s="78" t="s">
        <v>152</v>
      </c>
      <c r="Z16" s="285">
        <v>41518</v>
      </c>
      <c r="AA16" s="78" t="s">
        <v>122</v>
      </c>
      <c r="AB16" s="285" t="s">
        <v>144</v>
      </c>
      <c r="AC16" s="285" t="s">
        <v>243</v>
      </c>
      <c r="AD16" s="78" t="s">
        <v>123</v>
      </c>
      <c r="AE16" s="78" t="s">
        <v>111</v>
      </c>
      <c r="AF16" s="78" t="s">
        <v>111</v>
      </c>
      <c r="AG16" s="78" t="s">
        <v>111</v>
      </c>
      <c r="AH16" s="78" t="s">
        <v>111</v>
      </c>
      <c r="AI16" s="78" t="s">
        <v>111</v>
      </c>
      <c r="AJ16" s="78" t="s">
        <v>111</v>
      </c>
      <c r="AK16" s="290" t="s">
        <v>124</v>
      </c>
      <c r="AL16" s="286" t="s">
        <v>125</v>
      </c>
      <c r="AM16" s="287" t="s">
        <v>125</v>
      </c>
      <c r="AN16" s="289" t="s">
        <v>126</v>
      </c>
    </row>
    <row r="17" spans="1:40" s="79" customFormat="1" ht="40.049999999999997" customHeight="1">
      <c r="A17" s="262">
        <v>280</v>
      </c>
      <c r="B17" s="76" t="s">
        <v>105</v>
      </c>
      <c r="C17" s="76" t="s">
        <v>862</v>
      </c>
      <c r="D17" s="76"/>
      <c r="E17" s="76" t="s">
        <v>862</v>
      </c>
      <c r="F17" s="76" t="s">
        <v>865</v>
      </c>
      <c r="G17" s="76" t="s">
        <v>107</v>
      </c>
      <c r="H17" s="76" t="s">
        <v>874</v>
      </c>
      <c r="I17" s="76" t="s">
        <v>194</v>
      </c>
      <c r="J17" s="76" t="s">
        <v>110</v>
      </c>
      <c r="K17" s="76" t="s">
        <v>111</v>
      </c>
      <c r="L17" s="76" t="s">
        <v>726</v>
      </c>
      <c r="M17" s="76" t="s">
        <v>850</v>
      </c>
      <c r="N17" s="76" t="s">
        <v>857</v>
      </c>
      <c r="O17" s="76" t="s">
        <v>850</v>
      </c>
      <c r="P17" s="76" t="s">
        <v>875</v>
      </c>
      <c r="Q17" s="76" t="s">
        <v>752</v>
      </c>
      <c r="R17" s="76" t="s">
        <v>196</v>
      </c>
      <c r="S17" s="76" t="s">
        <v>117</v>
      </c>
      <c r="T17" s="76" t="s">
        <v>120</v>
      </c>
      <c r="U17" s="76" t="s">
        <v>173</v>
      </c>
      <c r="V17" s="76" t="s">
        <v>876</v>
      </c>
      <c r="W17" s="76" t="s">
        <v>120</v>
      </c>
      <c r="X17" s="76" t="s">
        <v>111</v>
      </c>
      <c r="Y17" s="78" t="s">
        <v>121</v>
      </c>
      <c r="Z17" s="285">
        <v>41444</v>
      </c>
      <c r="AA17" s="78" t="s">
        <v>122</v>
      </c>
      <c r="AB17" s="285" t="s">
        <v>144</v>
      </c>
      <c r="AC17" s="285" t="s">
        <v>339</v>
      </c>
      <c r="AD17" s="78" t="s">
        <v>123</v>
      </c>
      <c r="AE17" s="78" t="s">
        <v>111</v>
      </c>
      <c r="AF17" s="78" t="s">
        <v>111</v>
      </c>
      <c r="AG17" s="78" t="s">
        <v>111</v>
      </c>
      <c r="AH17" s="78" t="s">
        <v>111</v>
      </c>
      <c r="AI17" s="78" t="s">
        <v>111</v>
      </c>
      <c r="AJ17" s="78" t="s">
        <v>111</v>
      </c>
      <c r="AK17" s="290" t="s">
        <v>124</v>
      </c>
      <c r="AL17" s="286" t="s">
        <v>137</v>
      </c>
      <c r="AM17" s="287" t="s">
        <v>137</v>
      </c>
      <c r="AN17" s="289" t="s">
        <v>138</v>
      </c>
    </row>
    <row r="18" spans="1:40" s="79" customFormat="1" ht="40.049999999999997" customHeight="1">
      <c r="A18" s="262">
        <v>281</v>
      </c>
      <c r="B18" s="76" t="s">
        <v>105</v>
      </c>
      <c r="C18" s="76" t="s">
        <v>862</v>
      </c>
      <c r="D18" s="76"/>
      <c r="E18" s="76" t="s">
        <v>862</v>
      </c>
      <c r="F18" s="76" t="s">
        <v>865</v>
      </c>
      <c r="G18" s="76" t="s">
        <v>107</v>
      </c>
      <c r="H18" s="76" t="s">
        <v>877</v>
      </c>
      <c r="I18" s="76" t="s">
        <v>194</v>
      </c>
      <c r="J18" s="76" t="s">
        <v>110</v>
      </c>
      <c r="K18" s="76" t="s">
        <v>111</v>
      </c>
      <c r="L18" s="76" t="s">
        <v>726</v>
      </c>
      <c r="M18" s="76" t="s">
        <v>850</v>
      </c>
      <c r="N18" s="76" t="s">
        <v>857</v>
      </c>
      <c r="O18" s="76" t="s">
        <v>850</v>
      </c>
      <c r="P18" s="76" t="s">
        <v>875</v>
      </c>
      <c r="Q18" s="76" t="s">
        <v>752</v>
      </c>
      <c r="R18" s="76" t="s">
        <v>196</v>
      </c>
      <c r="S18" s="76" t="s">
        <v>117</v>
      </c>
      <c r="T18" s="76" t="s">
        <v>120</v>
      </c>
      <c r="U18" s="76" t="s">
        <v>173</v>
      </c>
      <c r="V18" s="76" t="s">
        <v>878</v>
      </c>
      <c r="W18" s="76" t="s">
        <v>120</v>
      </c>
      <c r="X18" s="76" t="s">
        <v>111</v>
      </c>
      <c r="Y18" s="78" t="s">
        <v>879</v>
      </c>
      <c r="Z18" s="285">
        <v>43018</v>
      </c>
      <c r="AA18" s="78" t="s">
        <v>122</v>
      </c>
      <c r="AB18" s="285" t="s">
        <v>144</v>
      </c>
      <c r="AC18" s="285" t="s">
        <v>339</v>
      </c>
      <c r="AD18" s="78" t="s">
        <v>123</v>
      </c>
      <c r="AE18" s="78" t="s">
        <v>111</v>
      </c>
      <c r="AF18" s="78" t="s">
        <v>111</v>
      </c>
      <c r="AG18" s="78" t="s">
        <v>111</v>
      </c>
      <c r="AH18" s="78" t="s">
        <v>111</v>
      </c>
      <c r="AI18" s="78" t="s">
        <v>111</v>
      </c>
      <c r="AJ18" s="78" t="s">
        <v>111</v>
      </c>
      <c r="AK18" s="290" t="s">
        <v>124</v>
      </c>
      <c r="AL18" s="286" t="s">
        <v>137</v>
      </c>
      <c r="AM18" s="287" t="s">
        <v>137</v>
      </c>
      <c r="AN18" s="289" t="s">
        <v>138</v>
      </c>
    </row>
    <row r="19" spans="1:40" s="79" customFormat="1" ht="40.049999999999997" customHeight="1">
      <c r="A19" s="262">
        <v>282</v>
      </c>
      <c r="B19" s="76" t="s">
        <v>105</v>
      </c>
      <c r="C19" s="76" t="s">
        <v>852</v>
      </c>
      <c r="D19" s="76"/>
      <c r="E19" s="76" t="s">
        <v>852</v>
      </c>
      <c r="F19" s="76" t="s">
        <v>855</v>
      </c>
      <c r="G19" s="76" t="s">
        <v>107</v>
      </c>
      <c r="H19" s="76" t="s">
        <v>880</v>
      </c>
      <c r="I19" s="76" t="s">
        <v>194</v>
      </c>
      <c r="J19" s="76" t="s">
        <v>110</v>
      </c>
      <c r="K19" s="76" t="s">
        <v>641</v>
      </c>
      <c r="L19" s="76" t="s">
        <v>726</v>
      </c>
      <c r="M19" s="76" t="s">
        <v>850</v>
      </c>
      <c r="N19" s="76" t="s">
        <v>857</v>
      </c>
      <c r="O19" s="76" t="s">
        <v>850</v>
      </c>
      <c r="P19" s="76" t="s">
        <v>258</v>
      </c>
      <c r="Q19" s="76" t="s">
        <v>752</v>
      </c>
      <c r="R19" s="76" t="s">
        <v>196</v>
      </c>
      <c r="S19" s="76" t="s">
        <v>117</v>
      </c>
      <c r="T19" s="76" t="s">
        <v>120</v>
      </c>
      <c r="U19" s="76" t="s">
        <v>173</v>
      </c>
      <c r="V19" s="76" t="s">
        <v>881</v>
      </c>
      <c r="W19" s="76" t="s">
        <v>120</v>
      </c>
      <c r="X19" s="76" t="s">
        <v>111</v>
      </c>
      <c r="Y19" s="78" t="s">
        <v>754</v>
      </c>
      <c r="Z19" s="285">
        <v>38596</v>
      </c>
      <c r="AA19" s="78" t="s">
        <v>122</v>
      </c>
      <c r="AB19" s="285" t="s">
        <v>144</v>
      </c>
      <c r="AC19" s="285" t="s">
        <v>339</v>
      </c>
      <c r="AD19" s="78" t="s">
        <v>123</v>
      </c>
      <c r="AE19" s="78" t="s">
        <v>111</v>
      </c>
      <c r="AF19" s="78" t="s">
        <v>111</v>
      </c>
      <c r="AG19" s="78" t="s">
        <v>111</v>
      </c>
      <c r="AH19" s="78" t="s">
        <v>111</v>
      </c>
      <c r="AI19" s="78" t="s">
        <v>111</v>
      </c>
      <c r="AJ19" s="78" t="s">
        <v>111</v>
      </c>
      <c r="AK19" s="290" t="s">
        <v>124</v>
      </c>
      <c r="AL19" s="286" t="s">
        <v>137</v>
      </c>
      <c r="AM19" s="287" t="s">
        <v>137</v>
      </c>
      <c r="AN19" s="289" t="s">
        <v>138</v>
      </c>
    </row>
    <row r="20" spans="1:40" s="79" customFormat="1" ht="40.049999999999997" customHeight="1">
      <c r="A20" s="262">
        <v>283</v>
      </c>
      <c r="B20" s="76" t="s">
        <v>1197</v>
      </c>
      <c r="C20" s="76"/>
      <c r="D20" s="76" t="s">
        <v>1247</v>
      </c>
      <c r="E20" s="76" t="s">
        <v>1247</v>
      </c>
      <c r="F20" s="76" t="e">
        <v>#N/A</v>
      </c>
      <c r="G20" s="76" t="s">
        <v>107</v>
      </c>
      <c r="H20" s="76" t="s">
        <v>1248</v>
      </c>
      <c r="I20" s="76" t="s">
        <v>379</v>
      </c>
      <c r="J20" s="76" t="s">
        <v>110</v>
      </c>
      <c r="K20" s="76" t="s">
        <v>111</v>
      </c>
      <c r="L20" s="76" t="s">
        <v>726</v>
      </c>
      <c r="M20" s="76" t="s">
        <v>850</v>
      </c>
      <c r="N20" s="76" t="s">
        <v>857</v>
      </c>
      <c r="O20" s="76" t="s">
        <v>850</v>
      </c>
      <c r="P20" s="76" t="s">
        <v>875</v>
      </c>
      <c r="Q20" s="76" t="s">
        <v>752</v>
      </c>
      <c r="R20" s="76" t="s">
        <v>196</v>
      </c>
      <c r="S20" s="76" t="s">
        <v>117</v>
      </c>
      <c r="T20" s="76" t="s">
        <v>120</v>
      </c>
      <c r="U20" s="76" t="s">
        <v>173</v>
      </c>
      <c r="V20" s="76" t="s">
        <v>1249</v>
      </c>
      <c r="W20" s="76" t="s">
        <v>120</v>
      </c>
      <c r="X20" s="76" t="s">
        <v>111</v>
      </c>
      <c r="Y20" s="78" t="s">
        <v>121</v>
      </c>
      <c r="Z20" s="285">
        <v>41771</v>
      </c>
      <c r="AA20" s="78" t="s">
        <v>122</v>
      </c>
      <c r="AB20" s="285" t="s">
        <v>144</v>
      </c>
      <c r="AC20" s="285" t="s">
        <v>339</v>
      </c>
      <c r="AD20" s="78" t="s">
        <v>123</v>
      </c>
      <c r="AE20" s="78" t="s">
        <v>111</v>
      </c>
      <c r="AF20" s="78" t="s">
        <v>111</v>
      </c>
      <c r="AG20" s="78" t="s">
        <v>111</v>
      </c>
      <c r="AH20" s="78" t="s">
        <v>111</v>
      </c>
      <c r="AI20" s="78" t="s">
        <v>111</v>
      </c>
      <c r="AJ20" s="78" t="s">
        <v>111</v>
      </c>
      <c r="AK20" s="290" t="s">
        <v>124</v>
      </c>
      <c r="AL20" s="286" t="s">
        <v>137</v>
      </c>
      <c r="AM20" s="287" t="s">
        <v>137</v>
      </c>
      <c r="AN20" s="289" t="s">
        <v>138</v>
      </c>
    </row>
    <row r="21" spans="1:40" s="79" customFormat="1" ht="40.049999999999997" customHeight="1">
      <c r="A21" s="262">
        <v>284</v>
      </c>
      <c r="B21" s="76" t="s">
        <v>105</v>
      </c>
      <c r="C21" s="76" t="s">
        <v>862</v>
      </c>
      <c r="D21" s="76"/>
      <c r="E21" s="76" t="s">
        <v>862</v>
      </c>
      <c r="F21" s="76" t="s">
        <v>865</v>
      </c>
      <c r="G21" s="76" t="s">
        <v>107</v>
      </c>
      <c r="H21" s="76" t="s">
        <v>882</v>
      </c>
      <c r="I21" s="76" t="s">
        <v>194</v>
      </c>
      <c r="J21" s="76" t="s">
        <v>110</v>
      </c>
      <c r="K21" s="76" t="s">
        <v>641</v>
      </c>
      <c r="L21" s="76" t="s">
        <v>726</v>
      </c>
      <c r="M21" s="76" t="s">
        <v>850</v>
      </c>
      <c r="N21" s="76" t="s">
        <v>857</v>
      </c>
      <c r="O21" s="76" t="s">
        <v>850</v>
      </c>
      <c r="P21" s="76" t="s">
        <v>875</v>
      </c>
      <c r="Q21" s="76" t="s">
        <v>883</v>
      </c>
      <c r="R21" s="76" t="s">
        <v>196</v>
      </c>
      <c r="S21" s="76" t="s">
        <v>117</v>
      </c>
      <c r="T21" s="76" t="s">
        <v>120</v>
      </c>
      <c r="U21" s="76" t="s">
        <v>173</v>
      </c>
      <c r="V21" s="76" t="s">
        <v>866</v>
      </c>
      <c r="W21" s="76" t="s">
        <v>144</v>
      </c>
      <c r="X21" s="76" t="s">
        <v>861</v>
      </c>
      <c r="Y21" s="78" t="s">
        <v>879</v>
      </c>
      <c r="Z21" s="285">
        <v>42361</v>
      </c>
      <c r="AA21" s="78" t="s">
        <v>122</v>
      </c>
      <c r="AB21" s="285" t="s">
        <v>144</v>
      </c>
      <c r="AC21" s="285" t="s">
        <v>339</v>
      </c>
      <c r="AD21" s="78" t="s">
        <v>123</v>
      </c>
      <c r="AE21" s="78" t="s">
        <v>111</v>
      </c>
      <c r="AF21" s="78" t="s">
        <v>111</v>
      </c>
      <c r="AG21" s="78" t="s">
        <v>111</v>
      </c>
      <c r="AH21" s="78" t="s">
        <v>111</v>
      </c>
      <c r="AI21" s="78" t="s">
        <v>111</v>
      </c>
      <c r="AJ21" s="78" t="s">
        <v>111</v>
      </c>
      <c r="AK21" s="290" t="s">
        <v>124</v>
      </c>
      <c r="AL21" s="286" t="s">
        <v>137</v>
      </c>
      <c r="AM21" s="287" t="s">
        <v>137</v>
      </c>
      <c r="AN21" s="289" t="s">
        <v>138</v>
      </c>
    </row>
    <row r="22" spans="1:40" s="79" customFormat="1" ht="40.049999999999997" customHeight="1">
      <c r="A22" s="262">
        <v>285</v>
      </c>
      <c r="B22" s="76" t="s">
        <v>105</v>
      </c>
      <c r="C22" s="76" t="s">
        <v>884</v>
      </c>
      <c r="D22" s="76"/>
      <c r="E22" s="76" t="s">
        <v>884</v>
      </c>
      <c r="F22" s="76" t="s">
        <v>886</v>
      </c>
      <c r="G22" s="76" t="s">
        <v>130</v>
      </c>
      <c r="H22" s="76" t="s">
        <v>887</v>
      </c>
      <c r="I22" s="76" t="s">
        <v>194</v>
      </c>
      <c r="J22" s="76" t="s">
        <v>110</v>
      </c>
      <c r="K22" s="76" t="s">
        <v>111</v>
      </c>
      <c r="L22" s="76" t="s">
        <v>726</v>
      </c>
      <c r="M22" s="76" t="s">
        <v>850</v>
      </c>
      <c r="N22" s="76" t="s">
        <v>857</v>
      </c>
      <c r="O22" s="76" t="s">
        <v>644</v>
      </c>
      <c r="P22" s="76" t="s">
        <v>888</v>
      </c>
      <c r="Q22" s="76" t="s">
        <v>889</v>
      </c>
      <c r="R22" s="76" t="s">
        <v>196</v>
      </c>
      <c r="S22" s="76" t="s">
        <v>117</v>
      </c>
      <c r="T22" s="76" t="s">
        <v>120</v>
      </c>
      <c r="U22" s="76" t="s">
        <v>890</v>
      </c>
      <c r="V22" s="76" t="s">
        <v>891</v>
      </c>
      <c r="W22" s="76" t="s">
        <v>120</v>
      </c>
      <c r="X22" s="76" t="s">
        <v>111</v>
      </c>
      <c r="Y22" s="78" t="s">
        <v>152</v>
      </c>
      <c r="Z22" s="285">
        <v>42755</v>
      </c>
      <c r="AA22" s="78" t="s">
        <v>122</v>
      </c>
      <c r="AB22" s="285" t="s">
        <v>146</v>
      </c>
      <c r="AC22" s="285" t="s">
        <v>243</v>
      </c>
      <c r="AD22" s="78" t="s">
        <v>493</v>
      </c>
      <c r="AE22" s="78" t="s">
        <v>892</v>
      </c>
      <c r="AF22" s="78" t="s">
        <v>893</v>
      </c>
      <c r="AG22" s="78" t="s">
        <v>894</v>
      </c>
      <c r="AH22" s="78" t="s">
        <v>895</v>
      </c>
      <c r="AI22" s="78" t="s">
        <v>497</v>
      </c>
      <c r="AJ22" s="78" t="s">
        <v>497</v>
      </c>
      <c r="AK22" s="290" t="s">
        <v>498</v>
      </c>
      <c r="AL22" s="286" t="s">
        <v>125</v>
      </c>
      <c r="AM22" s="287" t="s">
        <v>137</v>
      </c>
      <c r="AN22" s="289" t="s">
        <v>126</v>
      </c>
    </row>
    <row r="23" spans="1:40" s="79" customFormat="1" ht="40.049999999999997" customHeight="1">
      <c r="A23" s="262">
        <v>286</v>
      </c>
      <c r="B23" s="76" t="s">
        <v>105</v>
      </c>
      <c r="C23" s="76" t="s">
        <v>884</v>
      </c>
      <c r="D23" s="76"/>
      <c r="E23" s="76" t="s">
        <v>884</v>
      </c>
      <c r="F23" s="76" t="s">
        <v>886</v>
      </c>
      <c r="G23" s="76" t="s">
        <v>130</v>
      </c>
      <c r="H23" s="76" t="s">
        <v>896</v>
      </c>
      <c r="I23" s="76" t="s">
        <v>194</v>
      </c>
      <c r="J23" s="76" t="s">
        <v>110</v>
      </c>
      <c r="K23" s="76" t="s">
        <v>111</v>
      </c>
      <c r="L23" s="76" t="s">
        <v>726</v>
      </c>
      <c r="M23" s="76" t="s">
        <v>850</v>
      </c>
      <c r="N23" s="76" t="s">
        <v>857</v>
      </c>
      <c r="O23" s="76" t="s">
        <v>644</v>
      </c>
      <c r="P23" s="76" t="s">
        <v>888</v>
      </c>
      <c r="Q23" s="76" t="s">
        <v>889</v>
      </c>
      <c r="R23" s="76" t="s">
        <v>196</v>
      </c>
      <c r="S23" s="76" t="s">
        <v>117</v>
      </c>
      <c r="T23" s="76" t="s">
        <v>120</v>
      </c>
      <c r="U23" s="76" t="s">
        <v>890</v>
      </c>
      <c r="V23" s="76" t="s">
        <v>891</v>
      </c>
      <c r="W23" s="76" t="s">
        <v>120</v>
      </c>
      <c r="X23" s="76" t="s">
        <v>111</v>
      </c>
      <c r="Y23" s="78" t="s">
        <v>152</v>
      </c>
      <c r="Z23" s="285">
        <v>42755</v>
      </c>
      <c r="AA23" s="78" t="s">
        <v>122</v>
      </c>
      <c r="AB23" s="285" t="s">
        <v>146</v>
      </c>
      <c r="AC23" s="285" t="s">
        <v>286</v>
      </c>
      <c r="AD23" s="78" t="s">
        <v>493</v>
      </c>
      <c r="AE23" s="78" t="s">
        <v>892</v>
      </c>
      <c r="AF23" s="78" t="s">
        <v>893</v>
      </c>
      <c r="AG23" s="78" t="s">
        <v>894</v>
      </c>
      <c r="AH23" s="78" t="s">
        <v>895</v>
      </c>
      <c r="AI23" s="78" t="s">
        <v>497</v>
      </c>
      <c r="AJ23" s="78" t="s">
        <v>497</v>
      </c>
      <c r="AK23" s="290" t="s">
        <v>498</v>
      </c>
      <c r="AL23" s="286" t="s">
        <v>125</v>
      </c>
      <c r="AM23" s="287" t="s">
        <v>137</v>
      </c>
      <c r="AN23" s="289" t="s">
        <v>126</v>
      </c>
    </row>
    <row r="24" spans="1:40" s="79" customFormat="1" ht="40.049999999999997" customHeight="1">
      <c r="A24" s="262">
        <v>287</v>
      </c>
      <c r="B24" s="76" t="s">
        <v>105</v>
      </c>
      <c r="C24" s="76" t="s">
        <v>884</v>
      </c>
      <c r="D24" s="76"/>
      <c r="E24" s="76" t="s">
        <v>884</v>
      </c>
      <c r="F24" s="76" t="s">
        <v>886</v>
      </c>
      <c r="G24" s="76" t="s">
        <v>130</v>
      </c>
      <c r="H24" s="76" t="s">
        <v>897</v>
      </c>
      <c r="I24" s="76" t="s">
        <v>194</v>
      </c>
      <c r="J24" s="76" t="s">
        <v>110</v>
      </c>
      <c r="K24" s="76" t="s">
        <v>111</v>
      </c>
      <c r="L24" s="76" t="s">
        <v>726</v>
      </c>
      <c r="M24" s="76" t="s">
        <v>850</v>
      </c>
      <c r="N24" s="76" t="s">
        <v>857</v>
      </c>
      <c r="O24" s="76" t="s">
        <v>644</v>
      </c>
      <c r="P24" s="76" t="s">
        <v>888</v>
      </c>
      <c r="Q24" s="76" t="s">
        <v>889</v>
      </c>
      <c r="R24" s="76" t="s">
        <v>196</v>
      </c>
      <c r="S24" s="76" t="s">
        <v>117</v>
      </c>
      <c r="T24" s="76" t="s">
        <v>120</v>
      </c>
      <c r="U24" s="76" t="s">
        <v>890</v>
      </c>
      <c r="V24" s="76" t="s">
        <v>891</v>
      </c>
      <c r="W24" s="76" t="s">
        <v>120</v>
      </c>
      <c r="X24" s="76" t="s">
        <v>111</v>
      </c>
      <c r="Y24" s="78" t="s">
        <v>879</v>
      </c>
      <c r="Z24" s="285">
        <v>41276</v>
      </c>
      <c r="AA24" s="78" t="s">
        <v>328</v>
      </c>
      <c r="AB24" s="285" t="s">
        <v>146</v>
      </c>
      <c r="AC24" s="285" t="s">
        <v>286</v>
      </c>
      <c r="AD24" s="78" t="s">
        <v>493</v>
      </c>
      <c r="AE24" s="78" t="s">
        <v>892</v>
      </c>
      <c r="AF24" s="78" t="s">
        <v>893</v>
      </c>
      <c r="AG24" s="78" t="s">
        <v>894</v>
      </c>
      <c r="AH24" s="78" t="s">
        <v>895</v>
      </c>
      <c r="AI24" s="78" t="s">
        <v>497</v>
      </c>
      <c r="AJ24" s="78" t="s">
        <v>497</v>
      </c>
      <c r="AK24" s="290" t="s">
        <v>498</v>
      </c>
      <c r="AL24" s="286" t="s">
        <v>125</v>
      </c>
      <c r="AM24" s="287" t="s">
        <v>137</v>
      </c>
      <c r="AN24" s="289" t="s">
        <v>126</v>
      </c>
    </row>
    <row r="25" spans="1:40" s="79" customFormat="1" ht="40.049999999999997" customHeight="1">
      <c r="A25" s="262">
        <v>288</v>
      </c>
      <c r="B25" s="76" t="s">
        <v>105</v>
      </c>
      <c r="C25" s="76" t="s">
        <v>898</v>
      </c>
      <c r="D25" s="76"/>
      <c r="E25" s="76" t="s">
        <v>898</v>
      </c>
      <c r="F25" s="76" t="s">
        <v>900</v>
      </c>
      <c r="G25" s="76" t="s">
        <v>130</v>
      </c>
      <c r="H25" s="76" t="s">
        <v>901</v>
      </c>
      <c r="I25" s="76" t="s">
        <v>194</v>
      </c>
      <c r="J25" s="76" t="s">
        <v>110</v>
      </c>
      <c r="K25" s="76" t="s">
        <v>111</v>
      </c>
      <c r="L25" s="76" t="s">
        <v>726</v>
      </c>
      <c r="M25" s="76" t="s">
        <v>850</v>
      </c>
      <c r="N25" s="76" t="s">
        <v>857</v>
      </c>
      <c r="O25" s="76" t="s">
        <v>644</v>
      </c>
      <c r="P25" s="76" t="s">
        <v>888</v>
      </c>
      <c r="Q25" s="76" t="s">
        <v>889</v>
      </c>
      <c r="R25" s="76" t="s">
        <v>196</v>
      </c>
      <c r="S25" s="76" t="s">
        <v>117</v>
      </c>
      <c r="T25" s="76" t="s">
        <v>120</v>
      </c>
      <c r="U25" s="76" t="s">
        <v>890</v>
      </c>
      <c r="V25" s="76" t="s">
        <v>891</v>
      </c>
      <c r="W25" s="76" t="s">
        <v>120</v>
      </c>
      <c r="X25" s="76" t="s">
        <v>111</v>
      </c>
      <c r="Y25" s="78" t="s">
        <v>879</v>
      </c>
      <c r="Z25" s="285">
        <v>43123</v>
      </c>
      <c r="AA25" s="78" t="s">
        <v>328</v>
      </c>
      <c r="AB25" s="285" t="s">
        <v>146</v>
      </c>
      <c r="AC25" s="285" t="s">
        <v>286</v>
      </c>
      <c r="AD25" s="78" t="s">
        <v>493</v>
      </c>
      <c r="AE25" s="78" t="s">
        <v>892</v>
      </c>
      <c r="AF25" s="78" t="s">
        <v>893</v>
      </c>
      <c r="AG25" s="78" t="s">
        <v>894</v>
      </c>
      <c r="AH25" s="78" t="s">
        <v>895</v>
      </c>
      <c r="AI25" s="78" t="s">
        <v>497</v>
      </c>
      <c r="AJ25" s="78" t="s">
        <v>497</v>
      </c>
      <c r="AK25" s="290" t="s">
        <v>498</v>
      </c>
      <c r="AL25" s="286" t="s">
        <v>125</v>
      </c>
      <c r="AM25" s="287" t="s">
        <v>137</v>
      </c>
      <c r="AN25" s="289" t="s">
        <v>126</v>
      </c>
    </row>
    <row r="26" spans="1:40" s="79" customFormat="1" ht="40.049999999999997" customHeight="1">
      <c r="A26" s="262">
        <v>289</v>
      </c>
      <c r="B26" s="76" t="s">
        <v>105</v>
      </c>
      <c r="C26" s="76" t="s">
        <v>902</v>
      </c>
      <c r="D26" s="76"/>
      <c r="E26" s="76" t="s">
        <v>902</v>
      </c>
      <c r="F26" s="76" t="s">
        <v>904</v>
      </c>
      <c r="G26" s="76" t="s">
        <v>130</v>
      </c>
      <c r="H26" s="76" t="s">
        <v>905</v>
      </c>
      <c r="I26" s="76" t="s">
        <v>194</v>
      </c>
      <c r="J26" s="76" t="s">
        <v>110</v>
      </c>
      <c r="K26" s="76" t="s">
        <v>111</v>
      </c>
      <c r="L26" s="76" t="s">
        <v>726</v>
      </c>
      <c r="M26" s="76" t="s">
        <v>850</v>
      </c>
      <c r="N26" s="76" t="s">
        <v>857</v>
      </c>
      <c r="O26" s="76" t="s">
        <v>644</v>
      </c>
      <c r="P26" s="76" t="s">
        <v>888</v>
      </c>
      <c r="Q26" s="76" t="s">
        <v>889</v>
      </c>
      <c r="R26" s="76" t="s">
        <v>196</v>
      </c>
      <c r="S26" s="76" t="s">
        <v>117</v>
      </c>
      <c r="T26" s="76" t="s">
        <v>120</v>
      </c>
      <c r="U26" s="76" t="s">
        <v>890</v>
      </c>
      <c r="V26" s="76" t="s">
        <v>891</v>
      </c>
      <c r="W26" s="76" t="s">
        <v>120</v>
      </c>
      <c r="X26" s="76" t="s">
        <v>111</v>
      </c>
      <c r="Y26" s="78" t="s">
        <v>754</v>
      </c>
      <c r="Z26" s="285">
        <v>42663</v>
      </c>
      <c r="AA26" s="78" t="s">
        <v>328</v>
      </c>
      <c r="AB26" s="285" t="s">
        <v>146</v>
      </c>
      <c r="AC26" s="285" t="s">
        <v>286</v>
      </c>
      <c r="AD26" s="78" t="s">
        <v>493</v>
      </c>
      <c r="AE26" s="78" t="s">
        <v>892</v>
      </c>
      <c r="AF26" s="78" t="s">
        <v>893</v>
      </c>
      <c r="AG26" s="78" t="s">
        <v>894</v>
      </c>
      <c r="AH26" s="78" t="s">
        <v>895</v>
      </c>
      <c r="AI26" s="78" t="s">
        <v>497</v>
      </c>
      <c r="AJ26" s="78" t="s">
        <v>497</v>
      </c>
      <c r="AK26" s="290" t="s">
        <v>498</v>
      </c>
      <c r="AL26" s="286" t="s">
        <v>125</v>
      </c>
      <c r="AM26" s="287" t="s">
        <v>137</v>
      </c>
      <c r="AN26" s="289" t="s">
        <v>126</v>
      </c>
    </row>
    <row r="27" spans="1:40" s="79" customFormat="1" ht="40.049999999999997" customHeight="1">
      <c r="A27" s="262">
        <v>290</v>
      </c>
      <c r="B27" s="76" t="s">
        <v>105</v>
      </c>
      <c r="C27" s="76" t="s">
        <v>902</v>
      </c>
      <c r="D27" s="76"/>
      <c r="E27" s="76" t="s">
        <v>902</v>
      </c>
      <c r="F27" s="76" t="s">
        <v>904</v>
      </c>
      <c r="G27" s="76" t="s">
        <v>130</v>
      </c>
      <c r="H27" s="76" t="s">
        <v>906</v>
      </c>
      <c r="I27" s="76" t="s">
        <v>194</v>
      </c>
      <c r="J27" s="76" t="s">
        <v>110</v>
      </c>
      <c r="K27" s="76" t="s">
        <v>111</v>
      </c>
      <c r="L27" s="76" t="s">
        <v>726</v>
      </c>
      <c r="M27" s="76" t="s">
        <v>850</v>
      </c>
      <c r="N27" s="76" t="s">
        <v>857</v>
      </c>
      <c r="O27" s="76" t="s">
        <v>644</v>
      </c>
      <c r="P27" s="76" t="s">
        <v>888</v>
      </c>
      <c r="Q27" s="76" t="s">
        <v>889</v>
      </c>
      <c r="R27" s="76" t="s">
        <v>196</v>
      </c>
      <c r="S27" s="76" t="s">
        <v>117</v>
      </c>
      <c r="T27" s="76" t="s">
        <v>120</v>
      </c>
      <c r="U27" s="76" t="s">
        <v>890</v>
      </c>
      <c r="V27" s="76" t="s">
        <v>891</v>
      </c>
      <c r="W27" s="76" t="s">
        <v>120</v>
      </c>
      <c r="X27" s="76" t="s">
        <v>111</v>
      </c>
      <c r="Y27" s="78" t="s">
        <v>754</v>
      </c>
      <c r="Z27" s="285" t="s">
        <v>907</v>
      </c>
      <c r="AA27" s="78" t="s">
        <v>328</v>
      </c>
      <c r="AB27" s="285" t="s">
        <v>146</v>
      </c>
      <c r="AC27" s="285" t="s">
        <v>286</v>
      </c>
      <c r="AD27" s="78" t="s">
        <v>493</v>
      </c>
      <c r="AE27" s="78" t="s">
        <v>892</v>
      </c>
      <c r="AF27" s="78" t="s">
        <v>893</v>
      </c>
      <c r="AG27" s="78" t="s">
        <v>894</v>
      </c>
      <c r="AH27" s="78" t="s">
        <v>895</v>
      </c>
      <c r="AI27" s="78" t="s">
        <v>497</v>
      </c>
      <c r="AJ27" s="78" t="s">
        <v>497</v>
      </c>
      <c r="AK27" s="290" t="s">
        <v>498</v>
      </c>
      <c r="AL27" s="286" t="s">
        <v>125</v>
      </c>
      <c r="AM27" s="287" t="s">
        <v>137</v>
      </c>
      <c r="AN27" s="289" t="s">
        <v>126</v>
      </c>
    </row>
    <row r="28" spans="1:40" s="79" customFormat="1" ht="40.049999999999997" customHeight="1">
      <c r="A28" s="262">
        <v>291</v>
      </c>
      <c r="B28" s="76" t="s">
        <v>105</v>
      </c>
      <c r="C28" s="76" t="s">
        <v>908</v>
      </c>
      <c r="D28" s="76"/>
      <c r="E28" s="76" t="s">
        <v>908</v>
      </c>
      <c r="F28" s="76" t="s">
        <v>910</v>
      </c>
      <c r="G28" s="76" t="s">
        <v>130</v>
      </c>
      <c r="H28" s="76" t="s">
        <v>911</v>
      </c>
      <c r="I28" s="76" t="s">
        <v>109</v>
      </c>
      <c r="J28" s="76" t="s">
        <v>110</v>
      </c>
      <c r="K28" s="76" t="s">
        <v>641</v>
      </c>
      <c r="L28" s="76" t="s">
        <v>726</v>
      </c>
      <c r="M28" s="76" t="s">
        <v>850</v>
      </c>
      <c r="N28" s="76" t="s">
        <v>857</v>
      </c>
      <c r="O28" s="76" t="s">
        <v>912</v>
      </c>
      <c r="P28" s="76" t="s">
        <v>913</v>
      </c>
      <c r="Q28" s="76" t="s">
        <v>914</v>
      </c>
      <c r="R28" s="76" t="s">
        <v>196</v>
      </c>
      <c r="S28" s="76" t="s">
        <v>117</v>
      </c>
      <c r="T28" s="76" t="s">
        <v>120</v>
      </c>
      <c r="U28" s="76" t="s">
        <v>890</v>
      </c>
      <c r="V28" s="76" t="s">
        <v>915</v>
      </c>
      <c r="W28" s="76" t="s">
        <v>120</v>
      </c>
      <c r="X28" s="76" t="s">
        <v>111</v>
      </c>
      <c r="Y28" s="78" t="s">
        <v>121</v>
      </c>
      <c r="Z28" s="285">
        <v>41514</v>
      </c>
      <c r="AA28" s="78" t="s">
        <v>122</v>
      </c>
      <c r="AB28" s="285" t="s">
        <v>146</v>
      </c>
      <c r="AC28" s="285" t="s">
        <v>286</v>
      </c>
      <c r="AD28" s="78" t="s">
        <v>493</v>
      </c>
      <c r="AE28" s="78" t="s">
        <v>892</v>
      </c>
      <c r="AF28" s="78" t="s">
        <v>893</v>
      </c>
      <c r="AG28" s="78" t="s">
        <v>894</v>
      </c>
      <c r="AH28" s="78" t="s">
        <v>895</v>
      </c>
      <c r="AI28" s="78" t="s">
        <v>497</v>
      </c>
      <c r="AJ28" s="78" t="s">
        <v>497</v>
      </c>
      <c r="AK28" s="290" t="s">
        <v>498</v>
      </c>
      <c r="AL28" s="286" t="s">
        <v>280</v>
      </c>
      <c r="AM28" s="287" t="s">
        <v>280</v>
      </c>
      <c r="AN28" s="289" t="s">
        <v>592</v>
      </c>
    </row>
    <row r="29" spans="1:40" s="79" customFormat="1" ht="40.049999999999997" customHeight="1">
      <c r="A29" s="262">
        <v>292</v>
      </c>
      <c r="B29" s="76" t="s">
        <v>105</v>
      </c>
      <c r="C29" s="76" t="s">
        <v>908</v>
      </c>
      <c r="D29" s="76"/>
      <c r="E29" s="76" t="s">
        <v>908</v>
      </c>
      <c r="F29" s="76" t="s">
        <v>910</v>
      </c>
      <c r="G29" s="76" t="s">
        <v>130</v>
      </c>
      <c r="H29" s="76" t="s">
        <v>916</v>
      </c>
      <c r="I29" s="76" t="s">
        <v>194</v>
      </c>
      <c r="J29" s="76" t="s">
        <v>110</v>
      </c>
      <c r="K29" s="76" t="s">
        <v>641</v>
      </c>
      <c r="L29" s="76" t="s">
        <v>726</v>
      </c>
      <c r="M29" s="76" t="s">
        <v>850</v>
      </c>
      <c r="N29" s="76" t="s">
        <v>857</v>
      </c>
      <c r="O29" s="76" t="s">
        <v>850</v>
      </c>
      <c r="P29" s="76" t="s">
        <v>888</v>
      </c>
      <c r="Q29" s="76" t="s">
        <v>914</v>
      </c>
      <c r="R29" s="76" t="s">
        <v>196</v>
      </c>
      <c r="S29" s="76" t="s">
        <v>117</v>
      </c>
      <c r="T29" s="76" t="s">
        <v>120</v>
      </c>
      <c r="U29" s="76" t="s">
        <v>890</v>
      </c>
      <c r="V29" s="76" t="s">
        <v>915</v>
      </c>
      <c r="W29" s="76" t="s">
        <v>120</v>
      </c>
      <c r="X29" s="76" t="s">
        <v>111</v>
      </c>
      <c r="Y29" s="78" t="s">
        <v>152</v>
      </c>
      <c r="Z29" s="285">
        <v>41514</v>
      </c>
      <c r="AA29" s="78" t="s">
        <v>122</v>
      </c>
      <c r="AB29" s="285" t="s">
        <v>146</v>
      </c>
      <c r="AC29" s="285" t="s">
        <v>286</v>
      </c>
      <c r="AD29" s="78" t="s">
        <v>493</v>
      </c>
      <c r="AE29" s="78" t="s">
        <v>892</v>
      </c>
      <c r="AF29" s="78" t="s">
        <v>893</v>
      </c>
      <c r="AG29" s="78" t="s">
        <v>894</v>
      </c>
      <c r="AH29" s="78" t="s">
        <v>895</v>
      </c>
      <c r="AI29" s="78" t="s">
        <v>497</v>
      </c>
      <c r="AJ29" s="78" t="s">
        <v>497</v>
      </c>
      <c r="AK29" s="290" t="s">
        <v>498</v>
      </c>
      <c r="AL29" s="286" t="s">
        <v>280</v>
      </c>
      <c r="AM29" s="287" t="s">
        <v>280</v>
      </c>
      <c r="AN29" s="289" t="s">
        <v>592</v>
      </c>
    </row>
    <row r="30" spans="1:40" s="79" customFormat="1" ht="40.049999999999997" customHeight="1">
      <c r="A30" s="262">
        <v>293</v>
      </c>
      <c r="B30" s="76" t="s">
        <v>105</v>
      </c>
      <c r="C30" s="76"/>
      <c r="D30" s="76" t="s">
        <v>917</v>
      </c>
      <c r="E30" s="76" t="s">
        <v>917</v>
      </c>
      <c r="F30" s="76" t="e">
        <v>#N/A</v>
      </c>
      <c r="G30" s="76" t="s">
        <v>130</v>
      </c>
      <c r="H30" s="76" t="s">
        <v>918</v>
      </c>
      <c r="I30" s="76" t="s">
        <v>336</v>
      </c>
      <c r="J30" s="76" t="s">
        <v>110</v>
      </c>
      <c r="K30" s="76" t="s">
        <v>111</v>
      </c>
      <c r="L30" s="76" t="s">
        <v>726</v>
      </c>
      <c r="M30" s="76" t="s">
        <v>850</v>
      </c>
      <c r="N30" s="76" t="s">
        <v>857</v>
      </c>
      <c r="O30" s="76" t="s">
        <v>850</v>
      </c>
      <c r="P30" s="76" t="s">
        <v>888</v>
      </c>
      <c r="Q30" s="76" t="s">
        <v>919</v>
      </c>
      <c r="R30" s="76" t="s">
        <v>196</v>
      </c>
      <c r="S30" s="76" t="s">
        <v>117</v>
      </c>
      <c r="T30" s="76" t="s">
        <v>120</v>
      </c>
      <c r="U30" s="76" t="s">
        <v>920</v>
      </c>
      <c r="V30" s="76" t="s">
        <v>730</v>
      </c>
      <c r="W30" s="76" t="s">
        <v>120</v>
      </c>
      <c r="X30" s="76" t="s">
        <v>111</v>
      </c>
      <c r="Y30" s="78" t="s">
        <v>121</v>
      </c>
      <c r="Z30" s="285">
        <v>42780</v>
      </c>
      <c r="AA30" s="78" t="s">
        <v>122</v>
      </c>
      <c r="AB30" s="285" t="s">
        <v>146</v>
      </c>
      <c r="AC30" s="285" t="s">
        <v>286</v>
      </c>
      <c r="AD30" s="78" t="s">
        <v>493</v>
      </c>
      <c r="AE30" s="78" t="s">
        <v>892</v>
      </c>
      <c r="AF30" s="78" t="s">
        <v>893</v>
      </c>
      <c r="AG30" s="78" t="s">
        <v>894</v>
      </c>
      <c r="AH30" s="78" t="s">
        <v>895</v>
      </c>
      <c r="AI30" s="78" t="s">
        <v>497</v>
      </c>
      <c r="AJ30" s="78" t="s">
        <v>497</v>
      </c>
      <c r="AK30" s="290" t="s">
        <v>498</v>
      </c>
      <c r="AL30" s="286" t="s">
        <v>125</v>
      </c>
      <c r="AM30" s="287" t="s">
        <v>137</v>
      </c>
      <c r="AN30" s="289" t="s">
        <v>126</v>
      </c>
    </row>
    <row r="31" spans="1:40" s="79" customFormat="1" ht="40.049999999999997" customHeight="1">
      <c r="A31" s="262">
        <v>294</v>
      </c>
      <c r="B31" s="76" t="s">
        <v>105</v>
      </c>
      <c r="C31" s="76"/>
      <c r="D31" s="76" t="s">
        <v>921</v>
      </c>
      <c r="E31" s="76" t="s">
        <v>921</v>
      </c>
      <c r="F31" s="76" t="e">
        <v>#N/A</v>
      </c>
      <c r="G31" s="76" t="s">
        <v>107</v>
      </c>
      <c r="H31" s="76" t="s">
        <v>922</v>
      </c>
      <c r="I31" s="76" t="s">
        <v>109</v>
      </c>
      <c r="J31" s="76" t="s">
        <v>110</v>
      </c>
      <c r="K31" s="76" t="s">
        <v>641</v>
      </c>
      <c r="L31" s="76" t="s">
        <v>726</v>
      </c>
      <c r="M31" s="76" t="s">
        <v>850</v>
      </c>
      <c r="N31" s="76" t="s">
        <v>857</v>
      </c>
      <c r="O31" s="76" t="s">
        <v>850</v>
      </c>
      <c r="P31" s="76" t="s">
        <v>923</v>
      </c>
      <c r="Q31" s="76" t="s">
        <v>924</v>
      </c>
      <c r="R31" s="76" t="s">
        <v>196</v>
      </c>
      <c r="S31" s="76" t="s">
        <v>117</v>
      </c>
      <c r="T31" s="76" t="s">
        <v>120</v>
      </c>
      <c r="U31" s="76" t="s">
        <v>173</v>
      </c>
      <c r="V31" s="76" t="s">
        <v>925</v>
      </c>
      <c r="W31" s="76" t="s">
        <v>120</v>
      </c>
      <c r="X31" s="76" t="s">
        <v>111</v>
      </c>
      <c r="Y31" s="78" t="s">
        <v>152</v>
      </c>
      <c r="Z31" s="285" t="s">
        <v>436</v>
      </c>
      <c r="AA31" s="78" t="s">
        <v>122</v>
      </c>
      <c r="AB31" s="285" t="s">
        <v>146</v>
      </c>
      <c r="AC31" s="285" t="s">
        <v>286</v>
      </c>
      <c r="AD31" s="78" t="s">
        <v>493</v>
      </c>
      <c r="AE31" s="78" t="s">
        <v>892</v>
      </c>
      <c r="AF31" s="78" t="s">
        <v>893</v>
      </c>
      <c r="AG31" s="78" t="s">
        <v>894</v>
      </c>
      <c r="AH31" s="78" t="s">
        <v>895</v>
      </c>
      <c r="AI31" s="78" t="s">
        <v>497</v>
      </c>
      <c r="AJ31" s="78" t="s">
        <v>497</v>
      </c>
      <c r="AK31" s="290" t="s">
        <v>498</v>
      </c>
      <c r="AL31" s="286" t="s">
        <v>125</v>
      </c>
      <c r="AM31" s="287" t="s">
        <v>137</v>
      </c>
      <c r="AN31" s="289" t="s">
        <v>126</v>
      </c>
    </row>
    <row r="32" spans="1:40" s="79" customFormat="1" ht="40.049999999999997" customHeight="1">
      <c r="A32" s="262">
        <v>295</v>
      </c>
      <c r="B32" s="76" t="s">
        <v>105</v>
      </c>
      <c r="C32" s="76" t="s">
        <v>862</v>
      </c>
      <c r="D32" s="76"/>
      <c r="E32" s="76" t="s">
        <v>862</v>
      </c>
      <c r="F32" s="76" t="s">
        <v>865</v>
      </c>
      <c r="G32" s="76" t="s">
        <v>107</v>
      </c>
      <c r="H32" s="76" t="s">
        <v>926</v>
      </c>
      <c r="I32" s="76" t="s">
        <v>169</v>
      </c>
      <c r="J32" s="76" t="s">
        <v>110</v>
      </c>
      <c r="K32" s="76" t="s">
        <v>641</v>
      </c>
      <c r="L32" s="76" t="s">
        <v>726</v>
      </c>
      <c r="M32" s="76" t="s">
        <v>850</v>
      </c>
      <c r="N32" s="76" t="s">
        <v>857</v>
      </c>
      <c r="O32" s="76" t="s">
        <v>850</v>
      </c>
      <c r="P32" s="76" t="s">
        <v>927</v>
      </c>
      <c r="Q32" s="76" t="s">
        <v>928</v>
      </c>
      <c r="R32" s="76" t="s">
        <v>116</v>
      </c>
      <c r="S32" s="76" t="s">
        <v>117</v>
      </c>
      <c r="T32" s="76" t="s">
        <v>120</v>
      </c>
      <c r="U32" s="76" t="s">
        <v>173</v>
      </c>
      <c r="V32" s="76" t="s">
        <v>929</v>
      </c>
      <c r="W32" s="76" t="s">
        <v>120</v>
      </c>
      <c r="X32" s="76" t="s">
        <v>111</v>
      </c>
      <c r="Y32" s="78" t="s">
        <v>152</v>
      </c>
      <c r="Z32" s="285">
        <v>41234</v>
      </c>
      <c r="AA32" s="78" t="s">
        <v>122</v>
      </c>
      <c r="AB32" s="285" t="s">
        <v>146</v>
      </c>
      <c r="AC32" s="285" t="s">
        <v>243</v>
      </c>
      <c r="AD32" s="78" t="s">
        <v>123</v>
      </c>
      <c r="AE32" s="78" t="s">
        <v>111</v>
      </c>
      <c r="AF32" s="78" t="s">
        <v>111</v>
      </c>
      <c r="AG32" s="78" t="s">
        <v>111</v>
      </c>
      <c r="AH32" s="78" t="s">
        <v>111</v>
      </c>
      <c r="AI32" s="78" t="s">
        <v>111</v>
      </c>
      <c r="AJ32" s="78" t="s">
        <v>111</v>
      </c>
      <c r="AK32" s="290" t="s">
        <v>124</v>
      </c>
      <c r="AL32" s="286" t="s">
        <v>125</v>
      </c>
      <c r="AM32" s="287" t="s">
        <v>149</v>
      </c>
      <c r="AN32" s="289" t="s">
        <v>126</v>
      </c>
    </row>
    <row r="33" spans="1:40" s="79" customFormat="1" ht="40.049999999999997" customHeight="1">
      <c r="A33" s="262">
        <v>296</v>
      </c>
      <c r="B33" s="76" t="s">
        <v>105</v>
      </c>
      <c r="C33" s="76" t="s">
        <v>862</v>
      </c>
      <c r="D33" s="76"/>
      <c r="E33" s="76" t="s">
        <v>862</v>
      </c>
      <c r="F33" s="76" t="s">
        <v>865</v>
      </c>
      <c r="G33" s="76" t="s">
        <v>107</v>
      </c>
      <c r="H33" s="76" t="s">
        <v>930</v>
      </c>
      <c r="I33" s="76" t="s">
        <v>194</v>
      </c>
      <c r="J33" s="76" t="s">
        <v>110</v>
      </c>
      <c r="K33" s="76" t="s">
        <v>641</v>
      </c>
      <c r="L33" s="76" t="s">
        <v>726</v>
      </c>
      <c r="M33" s="76" t="s">
        <v>850</v>
      </c>
      <c r="N33" s="76" t="s">
        <v>857</v>
      </c>
      <c r="O33" s="76" t="s">
        <v>850</v>
      </c>
      <c r="P33" s="76" t="s">
        <v>927</v>
      </c>
      <c r="Q33" s="76" t="s">
        <v>928</v>
      </c>
      <c r="R33" s="76" t="s">
        <v>116</v>
      </c>
      <c r="S33" s="76" t="s">
        <v>117</v>
      </c>
      <c r="T33" s="76" t="s">
        <v>120</v>
      </c>
      <c r="U33" s="76" t="s">
        <v>173</v>
      </c>
      <c r="V33" s="76" t="s">
        <v>931</v>
      </c>
      <c r="W33" s="76" t="s">
        <v>120</v>
      </c>
      <c r="X33" s="76" t="s">
        <v>111</v>
      </c>
      <c r="Y33" s="78" t="s">
        <v>879</v>
      </c>
      <c r="Z33" s="285">
        <v>41921</v>
      </c>
      <c r="AA33" s="78" t="s">
        <v>122</v>
      </c>
      <c r="AB33" s="285" t="s">
        <v>146</v>
      </c>
      <c r="AC33" s="285" t="s">
        <v>286</v>
      </c>
      <c r="AD33" s="78" t="s">
        <v>493</v>
      </c>
      <c r="AE33" s="78" t="s">
        <v>892</v>
      </c>
      <c r="AF33" s="78" t="s">
        <v>893</v>
      </c>
      <c r="AG33" s="78" t="s">
        <v>894</v>
      </c>
      <c r="AH33" s="78" t="s">
        <v>895</v>
      </c>
      <c r="AI33" s="78" t="s">
        <v>497</v>
      </c>
      <c r="AJ33" s="78" t="s">
        <v>497</v>
      </c>
      <c r="AK33" s="286" t="s">
        <v>498</v>
      </c>
      <c r="AL33" s="286" t="s">
        <v>125</v>
      </c>
      <c r="AM33" s="287" t="s">
        <v>149</v>
      </c>
      <c r="AN33" s="289" t="s">
        <v>281</v>
      </c>
    </row>
    <row r="34" spans="1:40" s="79" customFormat="1" ht="40.049999999999997" customHeight="1">
      <c r="A34" s="262">
        <v>297</v>
      </c>
      <c r="B34" s="76" t="s">
        <v>105</v>
      </c>
      <c r="C34" s="76" t="s">
        <v>862</v>
      </c>
      <c r="D34" s="76"/>
      <c r="E34" s="76" t="s">
        <v>862</v>
      </c>
      <c r="F34" s="76" t="s">
        <v>865</v>
      </c>
      <c r="G34" s="76" t="s">
        <v>107</v>
      </c>
      <c r="H34" s="76" t="s">
        <v>932</v>
      </c>
      <c r="I34" s="76" t="s">
        <v>194</v>
      </c>
      <c r="J34" s="76" t="s">
        <v>110</v>
      </c>
      <c r="K34" s="76" t="s">
        <v>641</v>
      </c>
      <c r="L34" s="76" t="s">
        <v>726</v>
      </c>
      <c r="M34" s="76" t="s">
        <v>850</v>
      </c>
      <c r="N34" s="76" t="s">
        <v>857</v>
      </c>
      <c r="O34" s="76" t="s">
        <v>850</v>
      </c>
      <c r="P34" s="76" t="s">
        <v>927</v>
      </c>
      <c r="Q34" s="76" t="s">
        <v>933</v>
      </c>
      <c r="R34" s="76" t="s">
        <v>116</v>
      </c>
      <c r="S34" s="76" t="s">
        <v>117</v>
      </c>
      <c r="T34" s="76" t="s">
        <v>120</v>
      </c>
      <c r="U34" s="76" t="s">
        <v>173</v>
      </c>
      <c r="V34" s="76" t="s">
        <v>931</v>
      </c>
      <c r="W34" s="76" t="s">
        <v>120</v>
      </c>
      <c r="X34" s="76" t="s">
        <v>111</v>
      </c>
      <c r="Y34" s="78" t="s">
        <v>879</v>
      </c>
      <c r="Z34" s="285">
        <v>41921</v>
      </c>
      <c r="AA34" s="78" t="s">
        <v>122</v>
      </c>
      <c r="AB34" s="285" t="s">
        <v>146</v>
      </c>
      <c r="AC34" s="285" t="s">
        <v>286</v>
      </c>
      <c r="AD34" s="78" t="s">
        <v>493</v>
      </c>
      <c r="AE34" s="78" t="s">
        <v>892</v>
      </c>
      <c r="AF34" s="78" t="s">
        <v>893</v>
      </c>
      <c r="AG34" s="78" t="s">
        <v>894</v>
      </c>
      <c r="AH34" s="78" t="s">
        <v>895</v>
      </c>
      <c r="AI34" s="78" t="s">
        <v>497</v>
      </c>
      <c r="AJ34" s="78" t="s">
        <v>497</v>
      </c>
      <c r="AK34" s="286" t="s">
        <v>498</v>
      </c>
      <c r="AL34" s="286" t="s">
        <v>125</v>
      </c>
      <c r="AM34" s="287" t="s">
        <v>149</v>
      </c>
      <c r="AN34" s="289" t="s">
        <v>281</v>
      </c>
    </row>
    <row r="35" spans="1:40" s="79" customFormat="1" ht="40.049999999999997" customHeight="1">
      <c r="A35" s="262">
        <v>298</v>
      </c>
      <c r="B35" s="76" t="s">
        <v>105</v>
      </c>
      <c r="C35" s="76" t="s">
        <v>862</v>
      </c>
      <c r="D35" s="76"/>
      <c r="E35" s="76" t="s">
        <v>862</v>
      </c>
      <c r="F35" s="76" t="s">
        <v>865</v>
      </c>
      <c r="G35" s="76" t="s">
        <v>130</v>
      </c>
      <c r="H35" s="76" t="s">
        <v>934</v>
      </c>
      <c r="I35" s="76" t="s">
        <v>169</v>
      </c>
      <c r="J35" s="76" t="s">
        <v>110</v>
      </c>
      <c r="K35" s="76" t="s">
        <v>111</v>
      </c>
      <c r="L35" s="76" t="s">
        <v>726</v>
      </c>
      <c r="M35" s="76" t="s">
        <v>850</v>
      </c>
      <c r="N35" s="76" t="s">
        <v>857</v>
      </c>
      <c r="O35" s="76" t="s">
        <v>850</v>
      </c>
      <c r="P35" s="76" t="s">
        <v>927</v>
      </c>
      <c r="Q35" s="76" t="s">
        <v>935</v>
      </c>
      <c r="R35" s="76" t="s">
        <v>196</v>
      </c>
      <c r="S35" s="76" t="s">
        <v>117</v>
      </c>
      <c r="T35" s="76" t="s">
        <v>120</v>
      </c>
      <c r="U35" s="76" t="s">
        <v>890</v>
      </c>
      <c r="V35" s="76" t="s">
        <v>936</v>
      </c>
      <c r="W35" s="76" t="s">
        <v>120</v>
      </c>
      <c r="X35" s="76" t="s">
        <v>111</v>
      </c>
      <c r="Y35" s="78" t="s">
        <v>754</v>
      </c>
      <c r="Z35" s="285">
        <v>42055</v>
      </c>
      <c r="AA35" s="78" t="s">
        <v>122</v>
      </c>
      <c r="AB35" s="285" t="s">
        <v>118</v>
      </c>
      <c r="AC35" s="285"/>
      <c r="AD35" s="78" t="s">
        <v>123</v>
      </c>
      <c r="AE35" s="78" t="s">
        <v>111</v>
      </c>
      <c r="AF35" s="78" t="s">
        <v>111</v>
      </c>
      <c r="AG35" s="78" t="s">
        <v>111</v>
      </c>
      <c r="AH35" s="78" t="s">
        <v>111</v>
      </c>
      <c r="AI35" s="78" t="s">
        <v>111</v>
      </c>
      <c r="AJ35" s="78" t="s">
        <v>111</v>
      </c>
      <c r="AK35" s="286" t="s">
        <v>124</v>
      </c>
      <c r="AL35" s="286" t="s">
        <v>137</v>
      </c>
      <c r="AM35" s="287" t="s">
        <v>125</v>
      </c>
      <c r="AN35" s="289" t="s">
        <v>126</v>
      </c>
    </row>
    <row r="36" spans="1:40" s="79" customFormat="1" ht="40.049999999999997" customHeight="1">
      <c r="A36" s="262">
        <v>299</v>
      </c>
      <c r="B36" s="76" t="s">
        <v>105</v>
      </c>
      <c r="C36" s="76" t="s">
        <v>862</v>
      </c>
      <c r="D36" s="76"/>
      <c r="E36" s="76" t="s">
        <v>862</v>
      </c>
      <c r="F36" s="76" t="s">
        <v>865</v>
      </c>
      <c r="G36" s="76" t="s">
        <v>107</v>
      </c>
      <c r="H36" s="76" t="s">
        <v>937</v>
      </c>
      <c r="I36" s="76" t="s">
        <v>109</v>
      </c>
      <c r="J36" s="76" t="s">
        <v>110</v>
      </c>
      <c r="K36" s="76" t="s">
        <v>111</v>
      </c>
      <c r="L36" s="76" t="s">
        <v>726</v>
      </c>
      <c r="M36" s="76" t="s">
        <v>850</v>
      </c>
      <c r="N36" s="76" t="s">
        <v>857</v>
      </c>
      <c r="O36" s="76" t="s">
        <v>850</v>
      </c>
      <c r="P36" s="76" t="s">
        <v>927</v>
      </c>
      <c r="Q36" s="76" t="s">
        <v>935</v>
      </c>
      <c r="R36" s="76" t="s">
        <v>196</v>
      </c>
      <c r="S36" s="76" t="s">
        <v>117</v>
      </c>
      <c r="T36" s="76" t="s">
        <v>120</v>
      </c>
      <c r="U36" s="76" t="s">
        <v>173</v>
      </c>
      <c r="V36" s="76" t="s">
        <v>936</v>
      </c>
      <c r="W36" s="76" t="s">
        <v>120</v>
      </c>
      <c r="X36" s="76" t="s">
        <v>111</v>
      </c>
      <c r="Y36" s="78" t="s">
        <v>152</v>
      </c>
      <c r="Z36" s="285">
        <v>41740</v>
      </c>
      <c r="AA36" s="78" t="s">
        <v>122</v>
      </c>
      <c r="AB36" s="285" t="s">
        <v>118</v>
      </c>
      <c r="AC36" s="285"/>
      <c r="AD36" s="78" t="s">
        <v>123</v>
      </c>
      <c r="AE36" s="78" t="s">
        <v>111</v>
      </c>
      <c r="AF36" s="78" t="s">
        <v>111</v>
      </c>
      <c r="AG36" s="78" t="s">
        <v>111</v>
      </c>
      <c r="AH36" s="78" t="s">
        <v>111</v>
      </c>
      <c r="AI36" s="78" t="s">
        <v>111</v>
      </c>
      <c r="AJ36" s="78" t="s">
        <v>111</v>
      </c>
      <c r="AK36" s="286" t="s">
        <v>124</v>
      </c>
      <c r="AL36" s="286" t="s">
        <v>137</v>
      </c>
      <c r="AM36" s="287" t="s">
        <v>125</v>
      </c>
      <c r="AN36" s="289" t="s">
        <v>126</v>
      </c>
    </row>
    <row r="37" spans="1:40" s="79" customFormat="1" ht="40.049999999999997" customHeight="1">
      <c r="A37" s="262">
        <v>300</v>
      </c>
      <c r="B37" s="76" t="s">
        <v>105</v>
      </c>
      <c r="C37" s="76" t="s">
        <v>862</v>
      </c>
      <c r="D37" s="76"/>
      <c r="E37" s="76" t="s">
        <v>862</v>
      </c>
      <c r="F37" s="76" t="s">
        <v>865</v>
      </c>
      <c r="G37" s="76" t="s">
        <v>130</v>
      </c>
      <c r="H37" s="76" t="s">
        <v>938</v>
      </c>
      <c r="I37" s="76" t="s">
        <v>109</v>
      </c>
      <c r="J37" s="76" t="s">
        <v>110</v>
      </c>
      <c r="K37" s="76" t="s">
        <v>111</v>
      </c>
      <c r="L37" s="76" t="s">
        <v>726</v>
      </c>
      <c r="M37" s="76" t="s">
        <v>850</v>
      </c>
      <c r="N37" s="76" t="s">
        <v>857</v>
      </c>
      <c r="O37" s="76" t="s">
        <v>850</v>
      </c>
      <c r="P37" s="76" t="s">
        <v>888</v>
      </c>
      <c r="Q37" s="76" t="s">
        <v>939</v>
      </c>
      <c r="R37" s="76" t="s">
        <v>196</v>
      </c>
      <c r="S37" s="76" t="s">
        <v>117</v>
      </c>
      <c r="T37" s="76" t="s">
        <v>120</v>
      </c>
      <c r="U37" s="76" t="s">
        <v>890</v>
      </c>
      <c r="V37" s="76" t="s">
        <v>936</v>
      </c>
      <c r="W37" s="76" t="s">
        <v>120</v>
      </c>
      <c r="X37" s="76" t="s">
        <v>111</v>
      </c>
      <c r="Y37" s="78" t="s">
        <v>152</v>
      </c>
      <c r="Z37" s="285">
        <v>41887</v>
      </c>
      <c r="AA37" s="78" t="s">
        <v>122</v>
      </c>
      <c r="AB37" s="285" t="s">
        <v>146</v>
      </c>
      <c r="AC37" s="285" t="s">
        <v>243</v>
      </c>
      <c r="AD37" s="78" t="s">
        <v>123</v>
      </c>
      <c r="AE37" s="78" t="s">
        <v>111</v>
      </c>
      <c r="AF37" s="78" t="s">
        <v>111</v>
      </c>
      <c r="AG37" s="78" t="s">
        <v>111</v>
      </c>
      <c r="AH37" s="78" t="s">
        <v>111</v>
      </c>
      <c r="AI37" s="78" t="s">
        <v>111</v>
      </c>
      <c r="AJ37" s="78" t="s">
        <v>111</v>
      </c>
      <c r="AK37" s="286" t="s">
        <v>124</v>
      </c>
      <c r="AL37" s="286" t="s">
        <v>137</v>
      </c>
      <c r="AM37" s="287" t="s">
        <v>137</v>
      </c>
      <c r="AN37" s="289" t="s">
        <v>138</v>
      </c>
    </row>
    <row r="38" spans="1:40" s="79" customFormat="1" ht="40.049999999999997" customHeight="1">
      <c r="A38" s="262">
        <v>301</v>
      </c>
      <c r="B38" s="76" t="s">
        <v>105</v>
      </c>
      <c r="C38" s="76" t="s">
        <v>862</v>
      </c>
      <c r="D38" s="76"/>
      <c r="E38" s="76" t="s">
        <v>862</v>
      </c>
      <c r="F38" s="76" t="s">
        <v>865</v>
      </c>
      <c r="G38" s="76" t="s">
        <v>107</v>
      </c>
      <c r="H38" s="76" t="s">
        <v>940</v>
      </c>
      <c r="I38" s="76" t="s">
        <v>169</v>
      </c>
      <c r="J38" s="76" t="s">
        <v>110</v>
      </c>
      <c r="K38" s="76" t="s">
        <v>111</v>
      </c>
      <c r="L38" s="76" t="s">
        <v>726</v>
      </c>
      <c r="M38" s="76" t="s">
        <v>850</v>
      </c>
      <c r="N38" s="76" t="s">
        <v>857</v>
      </c>
      <c r="O38" s="76" t="s">
        <v>850</v>
      </c>
      <c r="P38" s="76" t="s">
        <v>927</v>
      </c>
      <c r="Q38" s="76" t="s">
        <v>941</v>
      </c>
      <c r="R38" s="76" t="s">
        <v>196</v>
      </c>
      <c r="S38" s="76" t="s">
        <v>117</v>
      </c>
      <c r="T38" s="76" t="s">
        <v>120</v>
      </c>
      <c r="U38" s="76" t="s">
        <v>173</v>
      </c>
      <c r="V38" s="76" t="s">
        <v>936</v>
      </c>
      <c r="W38" s="76" t="s">
        <v>120</v>
      </c>
      <c r="X38" s="76" t="s">
        <v>111</v>
      </c>
      <c r="Y38" s="78" t="s">
        <v>152</v>
      </c>
      <c r="Z38" s="285">
        <v>42543</v>
      </c>
      <c r="AA38" s="78" t="s">
        <v>122</v>
      </c>
      <c r="AB38" s="285" t="s">
        <v>118</v>
      </c>
      <c r="AC38" s="285"/>
      <c r="AD38" s="78" t="s">
        <v>123</v>
      </c>
      <c r="AE38" s="78" t="s">
        <v>111</v>
      </c>
      <c r="AF38" s="78" t="s">
        <v>111</v>
      </c>
      <c r="AG38" s="78" t="s">
        <v>111</v>
      </c>
      <c r="AH38" s="78" t="s">
        <v>111</v>
      </c>
      <c r="AI38" s="78" t="s">
        <v>111</v>
      </c>
      <c r="AJ38" s="78" t="s">
        <v>111</v>
      </c>
      <c r="AK38" s="286" t="s">
        <v>124</v>
      </c>
      <c r="AL38" s="286" t="s">
        <v>137</v>
      </c>
      <c r="AM38" s="287" t="s">
        <v>125</v>
      </c>
      <c r="AN38" s="289" t="s">
        <v>126</v>
      </c>
    </row>
    <row r="39" spans="1:40" s="79" customFormat="1" ht="40.049999999999997" customHeight="1">
      <c r="A39" s="262">
        <v>302</v>
      </c>
      <c r="B39" s="76" t="s">
        <v>105</v>
      </c>
      <c r="C39" s="76" t="s">
        <v>862</v>
      </c>
      <c r="D39" s="76"/>
      <c r="E39" s="76" t="s">
        <v>862</v>
      </c>
      <c r="F39" s="76" t="s">
        <v>865</v>
      </c>
      <c r="G39" s="76" t="s">
        <v>107</v>
      </c>
      <c r="H39" s="76" t="s">
        <v>942</v>
      </c>
      <c r="I39" s="76" t="s">
        <v>169</v>
      </c>
      <c r="J39" s="76" t="s">
        <v>110</v>
      </c>
      <c r="K39" s="76" t="s">
        <v>111</v>
      </c>
      <c r="L39" s="76" t="s">
        <v>726</v>
      </c>
      <c r="M39" s="76" t="s">
        <v>850</v>
      </c>
      <c r="N39" s="76" t="s">
        <v>857</v>
      </c>
      <c r="O39" s="76" t="s">
        <v>850</v>
      </c>
      <c r="P39" s="76" t="s">
        <v>927</v>
      </c>
      <c r="Q39" s="76" t="s">
        <v>941</v>
      </c>
      <c r="R39" s="76" t="s">
        <v>196</v>
      </c>
      <c r="S39" s="76" t="s">
        <v>117</v>
      </c>
      <c r="T39" s="76" t="s">
        <v>120</v>
      </c>
      <c r="U39" s="76" t="s">
        <v>173</v>
      </c>
      <c r="V39" s="76" t="s">
        <v>936</v>
      </c>
      <c r="W39" s="76" t="s">
        <v>120</v>
      </c>
      <c r="X39" s="76" t="s">
        <v>111</v>
      </c>
      <c r="Y39" s="78" t="s">
        <v>152</v>
      </c>
      <c r="Z39" s="285">
        <v>41993</v>
      </c>
      <c r="AA39" s="78" t="s">
        <v>122</v>
      </c>
      <c r="AB39" s="285" t="s">
        <v>118</v>
      </c>
      <c r="AC39" s="285"/>
      <c r="AD39" s="78" t="s">
        <v>123</v>
      </c>
      <c r="AE39" s="78" t="s">
        <v>111</v>
      </c>
      <c r="AF39" s="78" t="s">
        <v>111</v>
      </c>
      <c r="AG39" s="78" t="s">
        <v>111</v>
      </c>
      <c r="AH39" s="78" t="s">
        <v>111</v>
      </c>
      <c r="AI39" s="78" t="s">
        <v>111</v>
      </c>
      <c r="AJ39" s="78" t="s">
        <v>111</v>
      </c>
      <c r="AK39" s="286" t="s">
        <v>124</v>
      </c>
      <c r="AL39" s="286" t="s">
        <v>137</v>
      </c>
      <c r="AM39" s="287" t="s">
        <v>125</v>
      </c>
      <c r="AN39" s="289" t="s">
        <v>126</v>
      </c>
    </row>
    <row r="40" spans="1:40" s="79" customFormat="1" ht="40.049999999999997" customHeight="1">
      <c r="A40" s="262">
        <v>303</v>
      </c>
      <c r="B40" s="76" t="s">
        <v>105</v>
      </c>
      <c r="C40" s="76" t="s">
        <v>862</v>
      </c>
      <c r="D40" s="76" t="s">
        <v>943</v>
      </c>
      <c r="E40" s="76" t="s">
        <v>862</v>
      </c>
      <c r="F40" s="76" t="s">
        <v>865</v>
      </c>
      <c r="G40" s="76" t="s">
        <v>107</v>
      </c>
      <c r="H40" s="76" t="s">
        <v>944</v>
      </c>
      <c r="I40" s="76" t="s">
        <v>194</v>
      </c>
      <c r="J40" s="76" t="s">
        <v>110</v>
      </c>
      <c r="K40" s="76" t="s">
        <v>111</v>
      </c>
      <c r="L40" s="76" t="s">
        <v>726</v>
      </c>
      <c r="M40" s="76" t="s">
        <v>850</v>
      </c>
      <c r="N40" s="76" t="s">
        <v>857</v>
      </c>
      <c r="O40" s="76" t="s">
        <v>850</v>
      </c>
      <c r="P40" s="76" t="s">
        <v>945</v>
      </c>
      <c r="Q40" s="76" t="s">
        <v>946</v>
      </c>
      <c r="R40" s="76" t="s">
        <v>196</v>
      </c>
      <c r="S40" s="76" t="s">
        <v>117</v>
      </c>
      <c r="T40" s="76" t="s">
        <v>120</v>
      </c>
      <c r="U40" s="76" t="s">
        <v>173</v>
      </c>
      <c r="V40" s="76" t="s">
        <v>753</v>
      </c>
      <c r="W40" s="76" t="s">
        <v>144</v>
      </c>
      <c r="X40" s="76" t="s">
        <v>753</v>
      </c>
      <c r="Y40" s="78" t="s">
        <v>152</v>
      </c>
      <c r="Z40" s="285">
        <v>41974</v>
      </c>
      <c r="AA40" s="78" t="s">
        <v>122</v>
      </c>
      <c r="AB40" s="285" t="s">
        <v>146</v>
      </c>
      <c r="AC40" s="285" t="s">
        <v>243</v>
      </c>
      <c r="AD40" s="78" t="s">
        <v>123</v>
      </c>
      <c r="AE40" s="78" t="s">
        <v>111</v>
      </c>
      <c r="AF40" s="78" t="s">
        <v>111</v>
      </c>
      <c r="AG40" s="78" t="s">
        <v>111</v>
      </c>
      <c r="AH40" s="78" t="s">
        <v>111</v>
      </c>
      <c r="AI40" s="78" t="s">
        <v>111</v>
      </c>
      <c r="AJ40" s="78" t="s">
        <v>111</v>
      </c>
      <c r="AK40" s="286" t="s">
        <v>124</v>
      </c>
      <c r="AL40" s="286" t="s">
        <v>137</v>
      </c>
      <c r="AM40" s="287" t="s">
        <v>125</v>
      </c>
      <c r="AN40" s="289" t="s">
        <v>126</v>
      </c>
    </row>
    <row r="41" spans="1:40" s="79" customFormat="1" ht="40.049999999999997" customHeight="1">
      <c r="A41" s="262">
        <v>304</v>
      </c>
      <c r="B41" s="76" t="s">
        <v>105</v>
      </c>
      <c r="C41" s="76" t="s">
        <v>159</v>
      </c>
      <c r="D41" s="76"/>
      <c r="E41" s="76" t="s">
        <v>159</v>
      </c>
      <c r="F41" s="76" t="s">
        <v>948</v>
      </c>
      <c r="G41" s="76" t="s">
        <v>130</v>
      </c>
      <c r="H41" s="76" t="s">
        <v>949</v>
      </c>
      <c r="I41" s="76" t="s">
        <v>194</v>
      </c>
      <c r="J41" s="76" t="s">
        <v>110</v>
      </c>
      <c r="K41" s="76" t="s">
        <v>111</v>
      </c>
      <c r="L41" s="76" t="s">
        <v>726</v>
      </c>
      <c r="M41" s="76" t="s">
        <v>850</v>
      </c>
      <c r="N41" s="76" t="s">
        <v>857</v>
      </c>
      <c r="O41" s="76" t="s">
        <v>850</v>
      </c>
      <c r="P41" s="76" t="s">
        <v>888</v>
      </c>
      <c r="Q41" s="76" t="s">
        <v>950</v>
      </c>
      <c r="R41" s="76" t="s">
        <v>196</v>
      </c>
      <c r="S41" s="76" t="s">
        <v>117</v>
      </c>
      <c r="T41" s="76" t="s">
        <v>120</v>
      </c>
      <c r="U41" s="76" t="s">
        <v>920</v>
      </c>
      <c r="V41" s="76" t="s">
        <v>846</v>
      </c>
      <c r="W41" s="76" t="s">
        <v>120</v>
      </c>
      <c r="X41" s="76" t="s">
        <v>111</v>
      </c>
      <c r="Y41" s="78" t="s">
        <v>121</v>
      </c>
      <c r="Z41" s="285">
        <v>42002</v>
      </c>
      <c r="AA41" s="78" t="s">
        <v>122</v>
      </c>
      <c r="AB41" s="285" t="s">
        <v>146</v>
      </c>
      <c r="AC41" s="285" t="s">
        <v>243</v>
      </c>
      <c r="AD41" s="78" t="s">
        <v>123</v>
      </c>
      <c r="AE41" s="78" t="s">
        <v>111</v>
      </c>
      <c r="AF41" s="78" t="s">
        <v>111</v>
      </c>
      <c r="AG41" s="78" t="s">
        <v>111</v>
      </c>
      <c r="AH41" s="78" t="s">
        <v>111</v>
      </c>
      <c r="AI41" s="78" t="s">
        <v>111</v>
      </c>
      <c r="AJ41" s="78" t="s">
        <v>111</v>
      </c>
      <c r="AK41" s="286" t="s">
        <v>124</v>
      </c>
      <c r="AL41" s="286" t="s">
        <v>137</v>
      </c>
      <c r="AM41" s="287" t="s">
        <v>125</v>
      </c>
      <c r="AN41" s="289" t="s">
        <v>126</v>
      </c>
    </row>
    <row r="42" spans="1:40" s="79" customFormat="1" ht="40.049999999999997" customHeight="1">
      <c r="A42" s="262">
        <v>305</v>
      </c>
      <c r="B42" s="76" t="s">
        <v>105</v>
      </c>
      <c r="C42" s="76" t="s">
        <v>862</v>
      </c>
      <c r="D42" s="76"/>
      <c r="E42" s="76" t="s">
        <v>862</v>
      </c>
      <c r="F42" s="76" t="s">
        <v>865</v>
      </c>
      <c r="G42" s="76" t="s">
        <v>130</v>
      </c>
      <c r="H42" s="76" t="s">
        <v>951</v>
      </c>
      <c r="I42" s="76" t="s">
        <v>169</v>
      </c>
      <c r="J42" s="76" t="s">
        <v>110</v>
      </c>
      <c r="K42" s="76" t="s">
        <v>111</v>
      </c>
      <c r="L42" s="76" t="s">
        <v>726</v>
      </c>
      <c r="M42" s="76" t="s">
        <v>850</v>
      </c>
      <c r="N42" s="76" t="s">
        <v>952</v>
      </c>
      <c r="O42" s="76" t="s">
        <v>850</v>
      </c>
      <c r="P42" s="76" t="s">
        <v>859</v>
      </c>
      <c r="Q42" s="76" t="s">
        <v>950</v>
      </c>
      <c r="R42" s="76" t="s">
        <v>196</v>
      </c>
      <c r="S42" s="76" t="s">
        <v>117</v>
      </c>
      <c r="T42" s="76" t="s">
        <v>120</v>
      </c>
      <c r="U42" s="76" t="s">
        <v>953</v>
      </c>
      <c r="V42" s="76" t="s">
        <v>753</v>
      </c>
      <c r="W42" s="76" t="s">
        <v>144</v>
      </c>
      <c r="X42" s="76" t="s">
        <v>753</v>
      </c>
      <c r="Y42" s="78" t="s">
        <v>152</v>
      </c>
      <c r="Z42" s="285">
        <v>42186</v>
      </c>
      <c r="AA42" s="78" t="s">
        <v>122</v>
      </c>
      <c r="AB42" s="285" t="s">
        <v>146</v>
      </c>
      <c r="AC42" s="285" t="s">
        <v>243</v>
      </c>
      <c r="AD42" s="78" t="s">
        <v>123</v>
      </c>
      <c r="AE42" s="78" t="s">
        <v>111</v>
      </c>
      <c r="AF42" s="78" t="s">
        <v>111</v>
      </c>
      <c r="AG42" s="78" t="s">
        <v>111</v>
      </c>
      <c r="AH42" s="78" t="s">
        <v>111</v>
      </c>
      <c r="AI42" s="78" t="s">
        <v>111</v>
      </c>
      <c r="AJ42" s="78" t="s">
        <v>111</v>
      </c>
      <c r="AK42" s="286" t="s">
        <v>124</v>
      </c>
      <c r="AL42" s="286" t="s">
        <v>137</v>
      </c>
      <c r="AM42" s="287" t="s">
        <v>125</v>
      </c>
      <c r="AN42" s="289" t="s">
        <v>126</v>
      </c>
    </row>
    <row r="43" spans="1:40" s="79" customFormat="1" ht="40.049999999999997" customHeight="1">
      <c r="A43" s="262">
        <v>306</v>
      </c>
      <c r="B43" s="76" t="s">
        <v>105</v>
      </c>
      <c r="C43" s="76" t="s">
        <v>867</v>
      </c>
      <c r="D43" s="76"/>
      <c r="E43" s="76" t="s">
        <v>867</v>
      </c>
      <c r="F43" s="76" t="s">
        <v>869</v>
      </c>
      <c r="G43" s="76" t="s">
        <v>130</v>
      </c>
      <c r="H43" s="76" t="s">
        <v>954</v>
      </c>
      <c r="I43" s="76" t="s">
        <v>169</v>
      </c>
      <c r="J43" s="76" t="s">
        <v>110</v>
      </c>
      <c r="K43" s="76" t="s">
        <v>111</v>
      </c>
      <c r="L43" s="76" t="s">
        <v>726</v>
      </c>
      <c r="M43" s="76" t="s">
        <v>850</v>
      </c>
      <c r="N43" s="76" t="s">
        <v>857</v>
      </c>
      <c r="O43" s="76" t="s">
        <v>850</v>
      </c>
      <c r="P43" s="76" t="s">
        <v>859</v>
      </c>
      <c r="Q43" s="76" t="s">
        <v>955</v>
      </c>
      <c r="R43" s="76" t="s">
        <v>196</v>
      </c>
      <c r="S43" s="76" t="s">
        <v>117</v>
      </c>
      <c r="T43" s="76" t="s">
        <v>120</v>
      </c>
      <c r="U43" s="76" t="s">
        <v>953</v>
      </c>
      <c r="V43" s="76" t="s">
        <v>753</v>
      </c>
      <c r="W43" s="76" t="s">
        <v>144</v>
      </c>
      <c r="X43" s="76" t="s">
        <v>753</v>
      </c>
      <c r="Y43" s="78" t="s">
        <v>152</v>
      </c>
      <c r="Z43" s="285">
        <v>42766</v>
      </c>
      <c r="AA43" s="78" t="s">
        <v>122</v>
      </c>
      <c r="AB43" s="285" t="s">
        <v>146</v>
      </c>
      <c r="AC43" s="285" t="s">
        <v>243</v>
      </c>
      <c r="AD43" s="78" t="s">
        <v>123</v>
      </c>
      <c r="AE43" s="78" t="s">
        <v>111</v>
      </c>
      <c r="AF43" s="78" t="s">
        <v>111</v>
      </c>
      <c r="AG43" s="78" t="s">
        <v>111</v>
      </c>
      <c r="AH43" s="78" t="s">
        <v>111</v>
      </c>
      <c r="AI43" s="78" t="s">
        <v>111</v>
      </c>
      <c r="AJ43" s="78" t="s">
        <v>111</v>
      </c>
      <c r="AK43" s="286" t="s">
        <v>124</v>
      </c>
      <c r="AL43" s="286" t="s">
        <v>137</v>
      </c>
      <c r="AM43" s="287" t="s">
        <v>125</v>
      </c>
      <c r="AN43" s="289" t="s">
        <v>126</v>
      </c>
    </row>
    <row r="44" spans="1:40" s="79" customFormat="1" ht="40.049999999999997" customHeight="1">
      <c r="A44" s="262">
        <v>307</v>
      </c>
      <c r="B44" s="76" t="s">
        <v>105</v>
      </c>
      <c r="C44" s="76" t="s">
        <v>862</v>
      </c>
      <c r="D44" s="76"/>
      <c r="E44" s="76" t="s">
        <v>862</v>
      </c>
      <c r="F44" s="76" t="s">
        <v>865</v>
      </c>
      <c r="G44" s="76" t="s">
        <v>130</v>
      </c>
      <c r="H44" s="76" t="s">
        <v>956</v>
      </c>
      <c r="I44" s="76" t="s">
        <v>109</v>
      </c>
      <c r="J44" s="76" t="s">
        <v>110</v>
      </c>
      <c r="K44" s="76" t="s">
        <v>111</v>
      </c>
      <c r="L44" s="76" t="s">
        <v>726</v>
      </c>
      <c r="M44" s="76" t="s">
        <v>850</v>
      </c>
      <c r="N44" s="76" t="s">
        <v>857</v>
      </c>
      <c r="O44" s="76" t="s">
        <v>850</v>
      </c>
      <c r="P44" s="76"/>
      <c r="Q44" s="76" t="s">
        <v>957</v>
      </c>
      <c r="R44" s="76" t="s">
        <v>196</v>
      </c>
      <c r="S44" s="76" t="s">
        <v>117</v>
      </c>
      <c r="T44" s="76" t="s">
        <v>120</v>
      </c>
      <c r="U44" s="76" t="s">
        <v>958</v>
      </c>
      <c r="V44" s="76" t="s">
        <v>959</v>
      </c>
      <c r="W44" s="76" t="s">
        <v>144</v>
      </c>
      <c r="X44" s="76" t="s">
        <v>959</v>
      </c>
      <c r="Y44" s="78" t="s">
        <v>152</v>
      </c>
      <c r="Z44" s="285">
        <v>42371</v>
      </c>
      <c r="AA44" s="78" t="s">
        <v>122</v>
      </c>
      <c r="AB44" s="285" t="s">
        <v>146</v>
      </c>
      <c r="AC44" s="285" t="s">
        <v>243</v>
      </c>
      <c r="AD44" s="78" t="s">
        <v>123</v>
      </c>
      <c r="AE44" s="78" t="s">
        <v>111</v>
      </c>
      <c r="AF44" s="78" t="s">
        <v>111</v>
      </c>
      <c r="AG44" s="78" t="s">
        <v>111</v>
      </c>
      <c r="AH44" s="78" t="s">
        <v>111</v>
      </c>
      <c r="AI44" s="78" t="s">
        <v>111</v>
      </c>
      <c r="AJ44" s="78" t="s">
        <v>111</v>
      </c>
      <c r="AK44" s="286" t="s">
        <v>124</v>
      </c>
      <c r="AL44" s="286" t="s">
        <v>125</v>
      </c>
      <c r="AM44" s="287" t="s">
        <v>125</v>
      </c>
      <c r="AN44" s="289" t="s">
        <v>126</v>
      </c>
    </row>
    <row r="45" spans="1:40" s="79" customFormat="1" ht="40.049999999999997" customHeight="1">
      <c r="A45" s="262">
        <v>308</v>
      </c>
      <c r="B45" s="76" t="s">
        <v>105</v>
      </c>
      <c r="C45" s="76" t="s">
        <v>862</v>
      </c>
      <c r="D45" s="76"/>
      <c r="E45" s="76" t="s">
        <v>862</v>
      </c>
      <c r="F45" s="76" t="s">
        <v>865</v>
      </c>
      <c r="G45" s="76" t="s">
        <v>107</v>
      </c>
      <c r="H45" s="76" t="s">
        <v>960</v>
      </c>
      <c r="I45" s="76" t="s">
        <v>169</v>
      </c>
      <c r="J45" s="76" t="s">
        <v>110</v>
      </c>
      <c r="K45" s="76" t="s">
        <v>111</v>
      </c>
      <c r="L45" s="76" t="s">
        <v>726</v>
      </c>
      <c r="M45" s="76" t="s">
        <v>850</v>
      </c>
      <c r="N45" s="76" t="s">
        <v>857</v>
      </c>
      <c r="O45" s="76" t="s">
        <v>850</v>
      </c>
      <c r="P45" s="76" t="s">
        <v>258</v>
      </c>
      <c r="Q45" s="76" t="s">
        <v>961</v>
      </c>
      <c r="R45" s="76" t="s">
        <v>196</v>
      </c>
      <c r="S45" s="76" t="s">
        <v>117</v>
      </c>
      <c r="T45" s="76" t="s">
        <v>120</v>
      </c>
      <c r="U45" s="76" t="s">
        <v>173</v>
      </c>
      <c r="V45" s="76" t="s">
        <v>962</v>
      </c>
      <c r="W45" s="76" t="s">
        <v>144</v>
      </c>
      <c r="X45" s="76" t="s">
        <v>963</v>
      </c>
      <c r="Y45" s="78" t="s">
        <v>152</v>
      </c>
      <c r="Z45" s="285">
        <v>41640</v>
      </c>
      <c r="AA45" s="78" t="s">
        <v>122</v>
      </c>
      <c r="AB45" s="285" t="s">
        <v>146</v>
      </c>
      <c r="AC45" s="285" t="s">
        <v>243</v>
      </c>
      <c r="AD45" s="78" t="s">
        <v>123</v>
      </c>
      <c r="AE45" s="78" t="s">
        <v>111</v>
      </c>
      <c r="AF45" s="78" t="s">
        <v>111</v>
      </c>
      <c r="AG45" s="78" t="s">
        <v>111</v>
      </c>
      <c r="AH45" s="78" t="s">
        <v>111</v>
      </c>
      <c r="AI45" s="78" t="s">
        <v>111</v>
      </c>
      <c r="AJ45" s="78" t="s">
        <v>111</v>
      </c>
      <c r="AK45" s="286" t="s">
        <v>124</v>
      </c>
      <c r="AL45" s="286" t="s">
        <v>137</v>
      </c>
      <c r="AM45" s="287" t="s">
        <v>125</v>
      </c>
      <c r="AN45" s="289" t="s">
        <v>126</v>
      </c>
    </row>
    <row r="46" spans="1:40" s="79" customFormat="1" ht="40.049999999999997" customHeight="1">
      <c r="A46" s="262">
        <v>309</v>
      </c>
      <c r="B46" s="76" t="s">
        <v>105</v>
      </c>
      <c r="C46" s="76" t="s">
        <v>862</v>
      </c>
      <c r="D46" s="76"/>
      <c r="E46" s="76" t="s">
        <v>862</v>
      </c>
      <c r="F46" s="76" t="s">
        <v>865</v>
      </c>
      <c r="G46" s="76" t="s">
        <v>107</v>
      </c>
      <c r="H46" s="76" t="s">
        <v>964</v>
      </c>
      <c r="I46" s="76" t="s">
        <v>109</v>
      </c>
      <c r="J46" s="76" t="s">
        <v>110</v>
      </c>
      <c r="K46" s="76" t="s">
        <v>111</v>
      </c>
      <c r="L46" s="76" t="s">
        <v>726</v>
      </c>
      <c r="M46" s="76" t="s">
        <v>850</v>
      </c>
      <c r="N46" s="76" t="s">
        <v>857</v>
      </c>
      <c r="O46" s="76" t="s">
        <v>850</v>
      </c>
      <c r="P46" s="76"/>
      <c r="Q46" s="76" t="s">
        <v>965</v>
      </c>
      <c r="R46" s="76" t="s">
        <v>196</v>
      </c>
      <c r="S46" s="76" t="s">
        <v>117</v>
      </c>
      <c r="T46" s="76" t="s">
        <v>120</v>
      </c>
      <c r="U46" s="76" t="s">
        <v>173</v>
      </c>
      <c r="V46" s="76" t="s">
        <v>966</v>
      </c>
      <c r="W46" s="76" t="s">
        <v>120</v>
      </c>
      <c r="X46" s="76" t="s">
        <v>111</v>
      </c>
      <c r="Y46" s="78" t="s">
        <v>121</v>
      </c>
      <c r="Z46" s="285">
        <v>40929</v>
      </c>
      <c r="AA46" s="78" t="s">
        <v>755</v>
      </c>
      <c r="AB46" s="285" t="s">
        <v>146</v>
      </c>
      <c r="AC46" s="285" t="s">
        <v>243</v>
      </c>
      <c r="AD46" s="78" t="s">
        <v>123</v>
      </c>
      <c r="AE46" s="78" t="s">
        <v>111</v>
      </c>
      <c r="AF46" s="78" t="s">
        <v>111</v>
      </c>
      <c r="AG46" s="78" t="s">
        <v>111</v>
      </c>
      <c r="AH46" s="78" t="s">
        <v>111</v>
      </c>
      <c r="AI46" s="78" t="s">
        <v>111</v>
      </c>
      <c r="AJ46" s="78" t="s">
        <v>111</v>
      </c>
      <c r="AK46" s="286" t="s">
        <v>124</v>
      </c>
      <c r="AL46" s="286" t="s">
        <v>149</v>
      </c>
      <c r="AM46" s="287" t="s">
        <v>149</v>
      </c>
      <c r="AN46" s="289" t="s">
        <v>281</v>
      </c>
    </row>
    <row r="47" spans="1:40" s="79" customFormat="1" ht="40.049999999999997" customHeight="1">
      <c r="A47" s="262">
        <v>310</v>
      </c>
      <c r="B47" s="76" t="s">
        <v>105</v>
      </c>
      <c r="C47" s="76" t="s">
        <v>867</v>
      </c>
      <c r="D47" s="76"/>
      <c r="E47" s="76" t="s">
        <v>867</v>
      </c>
      <c r="F47" s="76" t="s">
        <v>869</v>
      </c>
      <c r="G47" s="76" t="s">
        <v>130</v>
      </c>
      <c r="H47" s="76" t="s">
        <v>967</v>
      </c>
      <c r="I47" s="76" t="s">
        <v>194</v>
      </c>
      <c r="J47" s="76" t="s">
        <v>110</v>
      </c>
      <c r="K47" s="76" t="s">
        <v>641</v>
      </c>
      <c r="L47" s="76" t="s">
        <v>726</v>
      </c>
      <c r="M47" s="76" t="s">
        <v>850</v>
      </c>
      <c r="N47" s="76" t="s">
        <v>857</v>
      </c>
      <c r="O47" s="76" t="s">
        <v>850</v>
      </c>
      <c r="P47" s="76"/>
      <c r="Q47" s="76" t="s">
        <v>968</v>
      </c>
      <c r="R47" s="76" t="s">
        <v>196</v>
      </c>
      <c r="S47" s="76" t="s">
        <v>117</v>
      </c>
      <c r="T47" s="76" t="s">
        <v>120</v>
      </c>
      <c r="U47" s="76" t="s">
        <v>958</v>
      </c>
      <c r="V47" s="76" t="s">
        <v>969</v>
      </c>
      <c r="W47" s="76" t="s">
        <v>120</v>
      </c>
      <c r="X47" s="76" t="s">
        <v>111</v>
      </c>
      <c r="Y47" s="78" t="s">
        <v>152</v>
      </c>
      <c r="Z47" s="285">
        <v>40929</v>
      </c>
      <c r="AA47" s="78" t="s">
        <v>755</v>
      </c>
      <c r="AB47" s="285" t="s">
        <v>146</v>
      </c>
      <c r="AC47" s="285" t="s">
        <v>243</v>
      </c>
      <c r="AD47" s="78" t="s">
        <v>123</v>
      </c>
      <c r="AE47" s="78" t="s">
        <v>111</v>
      </c>
      <c r="AF47" s="78" t="s">
        <v>111</v>
      </c>
      <c r="AG47" s="78" t="s">
        <v>111</v>
      </c>
      <c r="AH47" s="78" t="s">
        <v>111</v>
      </c>
      <c r="AI47" s="78" t="s">
        <v>111</v>
      </c>
      <c r="AJ47" s="78" t="s">
        <v>111</v>
      </c>
      <c r="AK47" s="286" t="s">
        <v>124</v>
      </c>
      <c r="AL47" s="286" t="s">
        <v>149</v>
      </c>
      <c r="AM47" s="287" t="s">
        <v>149</v>
      </c>
      <c r="AN47" s="289" t="s">
        <v>281</v>
      </c>
    </row>
    <row r="48" spans="1:40" s="79" customFormat="1" ht="40.049999999999997" customHeight="1">
      <c r="A48" s="262">
        <v>311</v>
      </c>
      <c r="B48" s="76" t="s">
        <v>105</v>
      </c>
      <c r="C48" s="76" t="s">
        <v>970</v>
      </c>
      <c r="D48" s="76"/>
      <c r="E48" s="76" t="s">
        <v>970</v>
      </c>
      <c r="F48" s="76" t="s">
        <v>972</v>
      </c>
      <c r="G48" s="76" t="s">
        <v>107</v>
      </c>
      <c r="H48" s="76" t="s">
        <v>973</v>
      </c>
      <c r="I48" s="76" t="s">
        <v>194</v>
      </c>
      <c r="J48" s="76" t="s">
        <v>110</v>
      </c>
      <c r="K48" s="76" t="s">
        <v>111</v>
      </c>
      <c r="L48" s="76" t="s">
        <v>726</v>
      </c>
      <c r="M48" s="76" t="s">
        <v>850</v>
      </c>
      <c r="N48" s="76" t="s">
        <v>857</v>
      </c>
      <c r="O48" s="76" t="s">
        <v>850</v>
      </c>
      <c r="P48" s="76" t="s">
        <v>974</v>
      </c>
      <c r="Q48" s="76" t="s">
        <v>975</v>
      </c>
      <c r="R48" s="76" t="s">
        <v>116</v>
      </c>
      <c r="S48" s="76" t="s">
        <v>117</v>
      </c>
      <c r="T48" s="76" t="s">
        <v>120</v>
      </c>
      <c r="U48" s="76" t="s">
        <v>173</v>
      </c>
      <c r="V48" s="76" t="s">
        <v>976</v>
      </c>
      <c r="W48" s="76" t="s">
        <v>144</v>
      </c>
      <c r="X48" s="76" t="s">
        <v>977</v>
      </c>
      <c r="Y48" s="78" t="s">
        <v>152</v>
      </c>
      <c r="Z48" s="285">
        <v>42516</v>
      </c>
      <c r="AA48" s="78" t="s">
        <v>122</v>
      </c>
      <c r="AB48" s="285" t="s">
        <v>146</v>
      </c>
      <c r="AC48" s="285" t="s">
        <v>243</v>
      </c>
      <c r="AD48" s="78" t="s">
        <v>493</v>
      </c>
      <c r="AE48" s="78" t="s">
        <v>892</v>
      </c>
      <c r="AF48" s="78" t="s">
        <v>893</v>
      </c>
      <c r="AG48" s="78" t="s">
        <v>894</v>
      </c>
      <c r="AH48" s="78" t="s">
        <v>895</v>
      </c>
      <c r="AI48" s="78" t="s">
        <v>497</v>
      </c>
      <c r="AJ48" s="78" t="s">
        <v>497</v>
      </c>
      <c r="AK48" s="286" t="s">
        <v>498</v>
      </c>
      <c r="AL48" s="286" t="s">
        <v>125</v>
      </c>
      <c r="AM48" s="287" t="s">
        <v>137</v>
      </c>
      <c r="AN48" s="289" t="s">
        <v>126</v>
      </c>
    </row>
    <row r="49" spans="1:40" s="79" customFormat="1" ht="40.049999999999997" customHeight="1">
      <c r="A49" s="262">
        <v>312</v>
      </c>
      <c r="B49" s="76" t="s">
        <v>105</v>
      </c>
      <c r="C49" s="76" t="s">
        <v>862</v>
      </c>
      <c r="D49" s="76"/>
      <c r="E49" s="76" t="s">
        <v>862</v>
      </c>
      <c r="F49" s="76" t="s">
        <v>865</v>
      </c>
      <c r="G49" s="76" t="s">
        <v>130</v>
      </c>
      <c r="H49" s="76" t="s">
        <v>978</v>
      </c>
      <c r="I49" s="76" t="s">
        <v>194</v>
      </c>
      <c r="J49" s="76" t="s">
        <v>110</v>
      </c>
      <c r="K49" s="76" t="s">
        <v>641</v>
      </c>
      <c r="L49" s="76" t="s">
        <v>726</v>
      </c>
      <c r="M49" s="76" t="s">
        <v>850</v>
      </c>
      <c r="N49" s="76" t="s">
        <v>857</v>
      </c>
      <c r="O49" s="76" t="s">
        <v>850</v>
      </c>
      <c r="P49" s="76" t="s">
        <v>974</v>
      </c>
      <c r="Q49" s="76" t="s">
        <v>979</v>
      </c>
      <c r="R49" s="76" t="s">
        <v>645</v>
      </c>
      <c r="S49" s="76" t="s">
        <v>117</v>
      </c>
      <c r="T49" s="76" t="s">
        <v>120</v>
      </c>
      <c r="U49" s="76" t="s">
        <v>890</v>
      </c>
      <c r="V49" s="76" t="s">
        <v>980</v>
      </c>
      <c r="W49" s="76" t="s">
        <v>144</v>
      </c>
      <c r="X49" s="76" t="s">
        <v>977</v>
      </c>
      <c r="Y49" s="78" t="s">
        <v>152</v>
      </c>
      <c r="Z49" s="285">
        <v>41269</v>
      </c>
      <c r="AA49" s="78" t="s">
        <v>122</v>
      </c>
      <c r="AB49" s="285" t="s">
        <v>118</v>
      </c>
      <c r="AC49" s="285" t="s">
        <v>243</v>
      </c>
      <c r="AD49" s="78" t="s">
        <v>493</v>
      </c>
      <c r="AE49" s="78" t="s">
        <v>892</v>
      </c>
      <c r="AF49" s="78" t="s">
        <v>893</v>
      </c>
      <c r="AG49" s="78" t="s">
        <v>894</v>
      </c>
      <c r="AH49" s="78" t="s">
        <v>895</v>
      </c>
      <c r="AI49" s="78" t="s">
        <v>497</v>
      </c>
      <c r="AJ49" s="78" t="s">
        <v>497</v>
      </c>
      <c r="AK49" s="286" t="s">
        <v>498</v>
      </c>
      <c r="AL49" s="286" t="s">
        <v>125</v>
      </c>
      <c r="AM49" s="287" t="s">
        <v>137</v>
      </c>
      <c r="AN49" s="289" t="s">
        <v>126</v>
      </c>
    </row>
    <row r="50" spans="1:40" s="79" customFormat="1" ht="40.049999999999997" customHeight="1">
      <c r="A50" s="262">
        <v>313</v>
      </c>
      <c r="B50" s="76" t="s">
        <v>105</v>
      </c>
      <c r="C50" s="76" t="s">
        <v>862</v>
      </c>
      <c r="D50" s="76"/>
      <c r="E50" s="76" t="s">
        <v>862</v>
      </c>
      <c r="F50" s="76" t="s">
        <v>865</v>
      </c>
      <c r="G50" s="76" t="s">
        <v>107</v>
      </c>
      <c r="H50" s="76" t="s">
        <v>981</v>
      </c>
      <c r="I50" s="76" t="s">
        <v>194</v>
      </c>
      <c r="J50" s="76" t="s">
        <v>110</v>
      </c>
      <c r="K50" s="76" t="s">
        <v>111</v>
      </c>
      <c r="L50" s="76" t="s">
        <v>726</v>
      </c>
      <c r="M50" s="76" t="s">
        <v>850</v>
      </c>
      <c r="N50" s="76" t="s">
        <v>857</v>
      </c>
      <c r="O50" s="76" t="s">
        <v>850</v>
      </c>
      <c r="P50" s="76" t="s">
        <v>258</v>
      </c>
      <c r="Q50" s="76" t="s">
        <v>982</v>
      </c>
      <c r="R50" s="76" t="s">
        <v>196</v>
      </c>
      <c r="S50" s="76" t="s">
        <v>117</v>
      </c>
      <c r="T50" s="76" t="s">
        <v>120</v>
      </c>
      <c r="U50" s="76" t="s">
        <v>173</v>
      </c>
      <c r="V50" s="76" t="s">
        <v>753</v>
      </c>
      <c r="W50" s="76" t="s">
        <v>144</v>
      </c>
      <c r="X50" s="76" t="s">
        <v>753</v>
      </c>
      <c r="Y50" s="78" t="s">
        <v>754</v>
      </c>
      <c r="Z50" s="285">
        <v>42846</v>
      </c>
      <c r="AA50" s="78" t="s">
        <v>755</v>
      </c>
      <c r="AB50" s="285" t="s">
        <v>118</v>
      </c>
      <c r="AC50" s="285" t="s">
        <v>243</v>
      </c>
      <c r="AD50" s="78" t="s">
        <v>123</v>
      </c>
      <c r="AE50" s="78" t="s">
        <v>111</v>
      </c>
      <c r="AF50" s="78" t="s">
        <v>111</v>
      </c>
      <c r="AG50" s="78" t="s">
        <v>111</v>
      </c>
      <c r="AH50" s="78" t="s">
        <v>111</v>
      </c>
      <c r="AI50" s="78" t="s">
        <v>111</v>
      </c>
      <c r="AJ50" s="78" t="s">
        <v>111</v>
      </c>
      <c r="AK50" s="286" t="s">
        <v>124</v>
      </c>
      <c r="AL50" s="286" t="s">
        <v>137</v>
      </c>
      <c r="AM50" s="287" t="s">
        <v>125</v>
      </c>
      <c r="AN50" s="289" t="s">
        <v>126</v>
      </c>
    </row>
    <row r="51" spans="1:40" s="79" customFormat="1" ht="40.049999999999997" customHeight="1">
      <c r="A51" s="262">
        <v>314</v>
      </c>
      <c r="B51" s="76" t="s">
        <v>105</v>
      </c>
      <c r="C51" s="76" t="s">
        <v>862</v>
      </c>
      <c r="D51" s="76" t="s">
        <v>983</v>
      </c>
      <c r="E51" s="76" t="s">
        <v>862</v>
      </c>
      <c r="F51" s="76" t="s">
        <v>865</v>
      </c>
      <c r="G51" s="76" t="s">
        <v>130</v>
      </c>
      <c r="H51" s="76" t="s">
        <v>984</v>
      </c>
      <c r="I51" s="76" t="s">
        <v>173</v>
      </c>
      <c r="J51" s="76" t="s">
        <v>110</v>
      </c>
      <c r="K51" s="76" t="s">
        <v>111</v>
      </c>
      <c r="L51" s="76" t="s">
        <v>726</v>
      </c>
      <c r="M51" s="76" t="s">
        <v>850</v>
      </c>
      <c r="N51" s="76" t="s">
        <v>857</v>
      </c>
      <c r="O51" s="76" t="s">
        <v>850</v>
      </c>
      <c r="P51" s="76" t="s">
        <v>888</v>
      </c>
      <c r="Q51" s="76" t="s">
        <v>985</v>
      </c>
      <c r="R51" s="76" t="s">
        <v>116</v>
      </c>
      <c r="S51" s="76" t="s">
        <v>117</v>
      </c>
      <c r="T51" s="76" t="s">
        <v>120</v>
      </c>
      <c r="U51" s="76" t="s">
        <v>920</v>
      </c>
      <c r="V51" s="76" t="s">
        <v>986</v>
      </c>
      <c r="W51" s="76" t="s">
        <v>120</v>
      </c>
      <c r="X51" s="76" t="s">
        <v>111</v>
      </c>
      <c r="Y51" s="78" t="s">
        <v>121</v>
      </c>
      <c r="Z51" s="285" t="s">
        <v>987</v>
      </c>
      <c r="AA51" s="78" t="s">
        <v>755</v>
      </c>
      <c r="AB51" s="285" t="s">
        <v>146</v>
      </c>
      <c r="AC51" s="285" t="s">
        <v>286</v>
      </c>
      <c r="AD51" s="78" t="s">
        <v>123</v>
      </c>
      <c r="AE51" s="78" t="s">
        <v>111</v>
      </c>
      <c r="AF51" s="78" t="s">
        <v>111</v>
      </c>
      <c r="AG51" s="78" t="s">
        <v>111</v>
      </c>
      <c r="AH51" s="78" t="s">
        <v>111</v>
      </c>
      <c r="AI51" s="78" t="s">
        <v>111</v>
      </c>
      <c r="AJ51" s="78" t="s">
        <v>111</v>
      </c>
      <c r="AK51" s="286" t="s">
        <v>158</v>
      </c>
      <c r="AL51" s="286" t="s">
        <v>125</v>
      </c>
      <c r="AM51" s="287" t="s">
        <v>125</v>
      </c>
      <c r="AN51" s="289" t="s">
        <v>126</v>
      </c>
    </row>
    <row r="52" spans="1:40" s="79" customFormat="1" ht="40.049999999999997" customHeight="1">
      <c r="A52" s="262">
        <v>315</v>
      </c>
      <c r="B52" s="76" t="s">
        <v>105</v>
      </c>
      <c r="C52" s="76" t="s">
        <v>862</v>
      </c>
      <c r="D52" s="76"/>
      <c r="E52" s="76" t="s">
        <v>862</v>
      </c>
      <c r="F52" s="76" t="s">
        <v>865</v>
      </c>
      <c r="G52" s="76" t="s">
        <v>79</v>
      </c>
      <c r="H52" s="76" t="s">
        <v>988</v>
      </c>
      <c r="I52" s="76" t="s">
        <v>173</v>
      </c>
      <c r="J52" s="76" t="s">
        <v>110</v>
      </c>
      <c r="K52" s="76" t="s">
        <v>111</v>
      </c>
      <c r="L52" s="76" t="s">
        <v>726</v>
      </c>
      <c r="M52" s="76" t="s">
        <v>850</v>
      </c>
      <c r="N52" s="76" t="s">
        <v>857</v>
      </c>
      <c r="O52" s="76" t="s">
        <v>850</v>
      </c>
      <c r="P52" s="76" t="s">
        <v>974</v>
      </c>
      <c r="Q52" s="76" t="s">
        <v>989</v>
      </c>
      <c r="R52" s="76" t="s">
        <v>116</v>
      </c>
      <c r="S52" s="76" t="s">
        <v>117</v>
      </c>
      <c r="T52" s="76" t="s">
        <v>120</v>
      </c>
      <c r="U52" s="76" t="s">
        <v>920</v>
      </c>
      <c r="V52" s="76" t="s">
        <v>173</v>
      </c>
      <c r="W52" s="76" t="s">
        <v>120</v>
      </c>
      <c r="X52" s="76" t="s">
        <v>111</v>
      </c>
      <c r="Y52" s="78" t="s">
        <v>152</v>
      </c>
      <c r="Z52" s="285">
        <v>42002</v>
      </c>
      <c r="AA52" s="78" t="s">
        <v>755</v>
      </c>
      <c r="AB52" s="285" t="s">
        <v>146</v>
      </c>
      <c r="AC52" s="285" t="s">
        <v>286</v>
      </c>
      <c r="AD52" s="78" t="s">
        <v>123</v>
      </c>
      <c r="AE52" s="78" t="s">
        <v>111</v>
      </c>
      <c r="AF52" s="78" t="s">
        <v>111</v>
      </c>
      <c r="AG52" s="78" t="s">
        <v>111</v>
      </c>
      <c r="AH52" s="78" t="s">
        <v>111</v>
      </c>
      <c r="AI52" s="78" t="s">
        <v>111</v>
      </c>
      <c r="AJ52" s="78" t="s">
        <v>111</v>
      </c>
      <c r="AK52" s="286" t="s">
        <v>158</v>
      </c>
      <c r="AL52" s="286" t="s">
        <v>125</v>
      </c>
      <c r="AM52" s="287" t="s">
        <v>125</v>
      </c>
      <c r="AN52" s="289" t="s">
        <v>126</v>
      </c>
    </row>
    <row r="53" spans="1:40" s="79" customFormat="1" ht="40.049999999999997" customHeight="1">
      <c r="A53" s="262">
        <v>316</v>
      </c>
      <c r="B53" s="76" t="s">
        <v>1242</v>
      </c>
      <c r="C53" s="76" t="s">
        <v>862</v>
      </c>
      <c r="D53" s="76" t="s">
        <v>1250</v>
      </c>
      <c r="E53" s="76" t="s">
        <v>862</v>
      </c>
      <c r="F53" s="76" t="s">
        <v>865</v>
      </c>
      <c r="G53" s="76" t="s">
        <v>107</v>
      </c>
      <c r="H53" s="76" t="s">
        <v>1251</v>
      </c>
      <c r="I53" s="76" t="s">
        <v>379</v>
      </c>
      <c r="J53" s="76" t="s">
        <v>110</v>
      </c>
      <c r="K53" s="76" t="s">
        <v>111</v>
      </c>
      <c r="L53" s="76" t="s">
        <v>726</v>
      </c>
      <c r="M53" s="76" t="s">
        <v>850</v>
      </c>
      <c r="N53" s="76" t="s">
        <v>857</v>
      </c>
      <c r="O53" s="76" t="s">
        <v>850</v>
      </c>
      <c r="P53" s="76" t="s">
        <v>302</v>
      </c>
      <c r="Q53" s="76" t="s">
        <v>992</v>
      </c>
      <c r="R53" s="76" t="s">
        <v>196</v>
      </c>
      <c r="S53" s="76" t="s">
        <v>117</v>
      </c>
      <c r="T53" s="76" t="s">
        <v>120</v>
      </c>
      <c r="U53" s="76" t="s">
        <v>173</v>
      </c>
      <c r="V53" s="76" t="s">
        <v>974</v>
      </c>
      <c r="W53" s="76" t="s">
        <v>120</v>
      </c>
      <c r="X53" s="76" t="s">
        <v>111</v>
      </c>
      <c r="Y53" s="78" t="s">
        <v>152</v>
      </c>
      <c r="Z53" s="285">
        <v>42872</v>
      </c>
      <c r="AA53" s="78" t="s">
        <v>755</v>
      </c>
      <c r="AB53" s="285" t="s">
        <v>146</v>
      </c>
      <c r="AC53" s="285" t="s">
        <v>286</v>
      </c>
      <c r="AD53" s="78" t="s">
        <v>493</v>
      </c>
      <c r="AE53" s="78" t="s">
        <v>892</v>
      </c>
      <c r="AF53" s="78" t="s">
        <v>893</v>
      </c>
      <c r="AG53" s="78" t="s">
        <v>894</v>
      </c>
      <c r="AH53" s="78" t="s">
        <v>895</v>
      </c>
      <c r="AI53" s="78" t="s">
        <v>497</v>
      </c>
      <c r="AJ53" s="78" t="s">
        <v>497</v>
      </c>
      <c r="AK53" s="286" t="s">
        <v>498</v>
      </c>
      <c r="AL53" s="286" t="s">
        <v>149</v>
      </c>
      <c r="AM53" s="287" t="s">
        <v>280</v>
      </c>
      <c r="AN53" s="289" t="s">
        <v>592</v>
      </c>
    </row>
    <row r="54" spans="1:40" s="79" customFormat="1" ht="40.049999999999997" customHeight="1">
      <c r="A54" s="262">
        <v>317</v>
      </c>
      <c r="B54" s="76" t="s">
        <v>1242</v>
      </c>
      <c r="C54" s="76" t="s">
        <v>862</v>
      </c>
      <c r="D54" s="76" t="s">
        <v>1252</v>
      </c>
      <c r="E54" s="76" t="s">
        <v>862</v>
      </c>
      <c r="F54" s="76" t="s">
        <v>865</v>
      </c>
      <c r="G54" s="76" t="s">
        <v>107</v>
      </c>
      <c r="H54" s="76" t="s">
        <v>1253</v>
      </c>
      <c r="I54" s="76" t="s">
        <v>379</v>
      </c>
      <c r="J54" s="76" t="s">
        <v>110</v>
      </c>
      <c r="K54" s="76" t="s">
        <v>111</v>
      </c>
      <c r="L54" s="76" t="s">
        <v>726</v>
      </c>
      <c r="M54" s="76" t="s">
        <v>850</v>
      </c>
      <c r="N54" s="76" t="s">
        <v>857</v>
      </c>
      <c r="O54" s="76" t="s">
        <v>850</v>
      </c>
      <c r="P54" s="76" t="s">
        <v>302</v>
      </c>
      <c r="Q54" s="76" t="s">
        <v>992</v>
      </c>
      <c r="R54" s="76" t="s">
        <v>196</v>
      </c>
      <c r="S54" s="76" t="s">
        <v>117</v>
      </c>
      <c r="T54" s="76" t="s">
        <v>120</v>
      </c>
      <c r="U54" s="76" t="s">
        <v>173</v>
      </c>
      <c r="V54" s="76" t="s">
        <v>1254</v>
      </c>
      <c r="W54" s="76" t="s">
        <v>120</v>
      </c>
      <c r="X54" s="76" t="s">
        <v>111</v>
      </c>
      <c r="Y54" s="78" t="s">
        <v>152</v>
      </c>
      <c r="Z54" s="285">
        <v>42528</v>
      </c>
      <c r="AA54" s="78" t="s">
        <v>755</v>
      </c>
      <c r="AB54" s="285" t="s">
        <v>118</v>
      </c>
      <c r="AC54" s="285"/>
      <c r="AD54" s="78" t="s">
        <v>173</v>
      </c>
      <c r="AE54" s="78" t="s">
        <v>111</v>
      </c>
      <c r="AF54" s="78" t="s">
        <v>111</v>
      </c>
      <c r="AG54" s="78" t="s">
        <v>111</v>
      </c>
      <c r="AH54" s="78" t="s">
        <v>111</v>
      </c>
      <c r="AI54" s="78" t="s">
        <v>111</v>
      </c>
      <c r="AJ54" s="78" t="s">
        <v>111</v>
      </c>
      <c r="AK54" s="286" t="s">
        <v>158</v>
      </c>
      <c r="AL54" s="286" t="s">
        <v>149</v>
      </c>
      <c r="AM54" s="287" t="s">
        <v>280</v>
      </c>
      <c r="AN54" s="289" t="s">
        <v>281</v>
      </c>
    </row>
    <row r="55" spans="1:40" s="79" customFormat="1" ht="40.049999999999997" customHeight="1">
      <c r="A55" s="262">
        <v>318</v>
      </c>
      <c r="B55" s="76" t="s">
        <v>105</v>
      </c>
      <c r="C55" s="76" t="s">
        <v>862</v>
      </c>
      <c r="D55" s="76" t="s">
        <v>990</v>
      </c>
      <c r="E55" s="76" t="s">
        <v>862</v>
      </c>
      <c r="F55" s="76" t="s">
        <v>865</v>
      </c>
      <c r="G55" s="76" t="s">
        <v>107</v>
      </c>
      <c r="H55" s="76" t="s">
        <v>991</v>
      </c>
      <c r="I55" s="76" t="s">
        <v>194</v>
      </c>
      <c r="J55" s="76" t="s">
        <v>110</v>
      </c>
      <c r="K55" s="76" t="s">
        <v>111</v>
      </c>
      <c r="L55" s="76" t="s">
        <v>726</v>
      </c>
      <c r="M55" s="76" t="s">
        <v>850</v>
      </c>
      <c r="N55" s="76" t="s">
        <v>857</v>
      </c>
      <c r="O55" s="76" t="s">
        <v>850</v>
      </c>
      <c r="P55" s="76" t="s">
        <v>923</v>
      </c>
      <c r="Q55" s="76" t="s">
        <v>992</v>
      </c>
      <c r="R55" s="76" t="s">
        <v>196</v>
      </c>
      <c r="S55" s="76" t="s">
        <v>117</v>
      </c>
      <c r="T55" s="76" t="s">
        <v>120</v>
      </c>
      <c r="U55" s="76" t="s">
        <v>173</v>
      </c>
      <c r="V55" s="76" t="s">
        <v>993</v>
      </c>
      <c r="W55" s="76" t="s">
        <v>118</v>
      </c>
      <c r="X55" s="76" t="s">
        <v>111</v>
      </c>
      <c r="Y55" s="78" t="s">
        <v>152</v>
      </c>
      <c r="Z55" s="285">
        <v>41276</v>
      </c>
      <c r="AA55" s="78" t="s">
        <v>994</v>
      </c>
      <c r="AB55" s="285" t="s">
        <v>146</v>
      </c>
      <c r="AC55" s="285" t="s">
        <v>286</v>
      </c>
      <c r="AD55" s="78" t="s">
        <v>493</v>
      </c>
      <c r="AE55" s="78" t="s">
        <v>892</v>
      </c>
      <c r="AF55" s="78" t="s">
        <v>893</v>
      </c>
      <c r="AG55" s="78" t="s">
        <v>894</v>
      </c>
      <c r="AH55" s="78" t="s">
        <v>895</v>
      </c>
      <c r="AI55" s="78" t="s">
        <v>497</v>
      </c>
      <c r="AJ55" s="78" t="s">
        <v>497</v>
      </c>
      <c r="AK55" s="286" t="s">
        <v>498</v>
      </c>
      <c r="AL55" s="286" t="s">
        <v>280</v>
      </c>
      <c r="AM55" s="287" t="s">
        <v>149</v>
      </c>
      <c r="AN55" s="289" t="s">
        <v>592</v>
      </c>
    </row>
    <row r="56" spans="1:40" s="79" customFormat="1" ht="40.049999999999997" customHeight="1">
      <c r="A56" s="262">
        <v>319</v>
      </c>
      <c r="B56" s="76" t="s">
        <v>105</v>
      </c>
      <c r="C56" s="76" t="s">
        <v>902</v>
      </c>
      <c r="D56" s="76" t="s">
        <v>995</v>
      </c>
      <c r="E56" s="76" t="s">
        <v>902</v>
      </c>
      <c r="F56" s="76" t="s">
        <v>904</v>
      </c>
      <c r="G56" s="76" t="s">
        <v>107</v>
      </c>
      <c r="H56" s="76" t="s">
        <v>996</v>
      </c>
      <c r="I56" s="76" t="s">
        <v>109</v>
      </c>
      <c r="J56" s="76" t="s">
        <v>110</v>
      </c>
      <c r="K56" s="76" t="s">
        <v>111</v>
      </c>
      <c r="L56" s="76" t="s">
        <v>726</v>
      </c>
      <c r="M56" s="76" t="s">
        <v>850</v>
      </c>
      <c r="N56" s="76" t="s">
        <v>857</v>
      </c>
      <c r="O56" s="76" t="s">
        <v>850</v>
      </c>
      <c r="P56" s="76" t="s">
        <v>923</v>
      </c>
      <c r="Q56" s="76" t="s">
        <v>992</v>
      </c>
      <c r="R56" s="76" t="s">
        <v>196</v>
      </c>
      <c r="S56" s="76" t="s">
        <v>117</v>
      </c>
      <c r="T56" s="76" t="s">
        <v>120</v>
      </c>
      <c r="U56" s="76" t="s">
        <v>173</v>
      </c>
      <c r="V56" s="76" t="s">
        <v>993</v>
      </c>
      <c r="W56" s="76" t="s">
        <v>118</v>
      </c>
      <c r="X56" s="76" t="s">
        <v>111</v>
      </c>
      <c r="Y56" s="78" t="s">
        <v>152</v>
      </c>
      <c r="Z56" s="285">
        <v>42356</v>
      </c>
      <c r="AA56" s="78" t="s">
        <v>994</v>
      </c>
      <c r="AB56" s="285" t="s">
        <v>146</v>
      </c>
      <c r="AC56" s="285" t="s">
        <v>286</v>
      </c>
      <c r="AD56" s="78" t="s">
        <v>493</v>
      </c>
      <c r="AE56" s="78" t="s">
        <v>892</v>
      </c>
      <c r="AF56" s="78" t="s">
        <v>893</v>
      </c>
      <c r="AG56" s="78" t="s">
        <v>894</v>
      </c>
      <c r="AH56" s="78" t="s">
        <v>895</v>
      </c>
      <c r="AI56" s="78" t="s">
        <v>497</v>
      </c>
      <c r="AJ56" s="78" t="s">
        <v>497</v>
      </c>
      <c r="AK56" s="286" t="s">
        <v>498</v>
      </c>
      <c r="AL56" s="286" t="s">
        <v>280</v>
      </c>
      <c r="AM56" s="287" t="s">
        <v>149</v>
      </c>
      <c r="AN56" s="289" t="s">
        <v>592</v>
      </c>
    </row>
    <row r="57" spans="1:40" s="79" customFormat="1" ht="40.049999999999997" customHeight="1">
      <c r="A57" s="262">
        <v>320</v>
      </c>
      <c r="B57" s="76" t="s">
        <v>105</v>
      </c>
      <c r="C57" s="76" t="s">
        <v>862</v>
      </c>
      <c r="D57" s="76" t="s">
        <v>997</v>
      </c>
      <c r="E57" s="76" t="s">
        <v>862</v>
      </c>
      <c r="F57" s="76" t="s">
        <v>865</v>
      </c>
      <c r="G57" s="76" t="s">
        <v>107</v>
      </c>
      <c r="H57" s="76" t="s">
        <v>998</v>
      </c>
      <c r="I57" s="76" t="s">
        <v>194</v>
      </c>
      <c r="J57" s="76" t="s">
        <v>110</v>
      </c>
      <c r="K57" s="76" t="s">
        <v>111</v>
      </c>
      <c r="L57" s="76" t="s">
        <v>726</v>
      </c>
      <c r="M57" s="76" t="s">
        <v>850</v>
      </c>
      <c r="N57" s="76" t="s">
        <v>857</v>
      </c>
      <c r="O57" s="76" t="s">
        <v>850</v>
      </c>
      <c r="P57" s="76" t="s">
        <v>999</v>
      </c>
      <c r="Q57" s="76" t="s">
        <v>992</v>
      </c>
      <c r="R57" s="76" t="s">
        <v>196</v>
      </c>
      <c r="S57" s="76" t="s">
        <v>117</v>
      </c>
      <c r="T57" s="76" t="s">
        <v>120</v>
      </c>
      <c r="U57" s="76" t="s">
        <v>173</v>
      </c>
      <c r="V57" s="76" t="s">
        <v>993</v>
      </c>
      <c r="W57" s="76" t="s">
        <v>118</v>
      </c>
      <c r="X57" s="76" t="s">
        <v>111</v>
      </c>
      <c r="Y57" s="78" t="s">
        <v>152</v>
      </c>
      <c r="Z57" s="285" t="s">
        <v>436</v>
      </c>
      <c r="AA57" s="78" t="s">
        <v>994</v>
      </c>
      <c r="AB57" s="285" t="s">
        <v>146</v>
      </c>
      <c r="AC57" s="285" t="s">
        <v>286</v>
      </c>
      <c r="AD57" s="78" t="s">
        <v>493</v>
      </c>
      <c r="AE57" s="78" t="s">
        <v>892</v>
      </c>
      <c r="AF57" s="78" t="s">
        <v>893</v>
      </c>
      <c r="AG57" s="78" t="s">
        <v>894</v>
      </c>
      <c r="AH57" s="78" t="s">
        <v>895</v>
      </c>
      <c r="AI57" s="78" t="s">
        <v>497</v>
      </c>
      <c r="AJ57" s="78" t="s">
        <v>497</v>
      </c>
      <c r="AK57" s="286" t="s">
        <v>498</v>
      </c>
      <c r="AL57" s="286" t="s">
        <v>280</v>
      </c>
      <c r="AM57" s="287" t="s">
        <v>280</v>
      </c>
      <c r="AN57" s="289" t="s">
        <v>592</v>
      </c>
    </row>
    <row r="58" spans="1:40" s="79" customFormat="1" ht="40.049999999999997" customHeight="1">
      <c r="A58" s="262">
        <v>321</v>
      </c>
      <c r="B58" s="76" t="s">
        <v>1161</v>
      </c>
      <c r="C58" s="76"/>
      <c r="D58" s="76" t="s">
        <v>1255</v>
      </c>
      <c r="E58" s="76" t="s">
        <v>1255</v>
      </c>
      <c r="F58" s="76"/>
      <c r="G58" s="76" t="s">
        <v>79</v>
      </c>
      <c r="H58" s="76" t="s">
        <v>1255</v>
      </c>
      <c r="I58" s="76" t="s">
        <v>173</v>
      </c>
      <c r="J58" s="76" t="s">
        <v>110</v>
      </c>
      <c r="K58" s="76" t="s">
        <v>173</v>
      </c>
      <c r="L58" s="76" t="s">
        <v>726</v>
      </c>
      <c r="M58" s="76" t="s">
        <v>850</v>
      </c>
      <c r="N58" s="76" t="s">
        <v>857</v>
      </c>
      <c r="O58" s="76" t="s">
        <v>850</v>
      </c>
      <c r="P58" s="76" t="s">
        <v>173</v>
      </c>
      <c r="Q58" s="76" t="s">
        <v>1256</v>
      </c>
      <c r="R58" s="76" t="s">
        <v>116</v>
      </c>
      <c r="S58" s="76" t="s">
        <v>117</v>
      </c>
      <c r="T58" s="76" t="s">
        <v>120</v>
      </c>
      <c r="U58" s="76" t="s">
        <v>1177</v>
      </c>
      <c r="V58" s="76" t="s">
        <v>173</v>
      </c>
      <c r="W58" s="76" t="s">
        <v>118</v>
      </c>
      <c r="X58" s="76" t="s">
        <v>173</v>
      </c>
      <c r="Y58" s="78" t="s">
        <v>173</v>
      </c>
      <c r="Z58" s="285" t="s">
        <v>173</v>
      </c>
      <c r="AA58" s="78" t="s">
        <v>173</v>
      </c>
      <c r="AB58" s="285" t="s">
        <v>173</v>
      </c>
      <c r="AC58" s="285" t="s">
        <v>173</v>
      </c>
      <c r="AD58" s="78" t="s">
        <v>173</v>
      </c>
      <c r="AE58" s="78" t="s">
        <v>111</v>
      </c>
      <c r="AF58" s="78" t="s">
        <v>111</v>
      </c>
      <c r="AG58" s="78" t="s">
        <v>111</v>
      </c>
      <c r="AH58" s="78" t="s">
        <v>111</v>
      </c>
      <c r="AI58" s="78" t="s">
        <v>111</v>
      </c>
      <c r="AJ58" s="78" t="s">
        <v>111</v>
      </c>
      <c r="AK58" s="286" t="s">
        <v>158</v>
      </c>
      <c r="AL58" s="286" t="s">
        <v>149</v>
      </c>
      <c r="AM58" s="287" t="s">
        <v>149</v>
      </c>
      <c r="AN58" s="289" t="s">
        <v>281</v>
      </c>
    </row>
    <row r="59" spans="1:40" s="79" customFormat="1" ht="40.049999999999997" customHeight="1">
      <c r="A59" s="262">
        <v>271</v>
      </c>
      <c r="B59" s="76" t="s">
        <v>105</v>
      </c>
      <c r="C59" s="76"/>
      <c r="D59" s="76" t="s">
        <v>639</v>
      </c>
      <c r="E59" s="76" t="s">
        <v>639</v>
      </c>
      <c r="F59" s="76" t="e">
        <v>#N/A</v>
      </c>
      <c r="G59" s="76" t="s">
        <v>107</v>
      </c>
      <c r="H59" s="76" t="s">
        <v>640</v>
      </c>
      <c r="I59" s="76" t="s">
        <v>379</v>
      </c>
      <c r="J59" s="76" t="s">
        <v>110</v>
      </c>
      <c r="K59" s="76" t="s">
        <v>641</v>
      </c>
      <c r="L59" s="76" t="s">
        <v>642</v>
      </c>
      <c r="M59" s="76" t="s">
        <v>388</v>
      </c>
      <c r="N59" s="76" t="s">
        <v>2847</v>
      </c>
      <c r="O59" s="76" t="s">
        <v>644</v>
      </c>
      <c r="P59" s="76"/>
      <c r="Q59" s="270" t="s">
        <v>2848</v>
      </c>
      <c r="R59" s="76" t="s">
        <v>645</v>
      </c>
      <c r="S59" s="76" t="s">
        <v>117</v>
      </c>
      <c r="T59" s="76" t="s">
        <v>118</v>
      </c>
      <c r="U59" s="76" t="s">
        <v>173</v>
      </c>
      <c r="V59" s="76" t="s">
        <v>646</v>
      </c>
      <c r="W59" s="76" t="s">
        <v>120</v>
      </c>
      <c r="X59" s="76" t="s">
        <v>111</v>
      </c>
      <c r="Y59" s="78" t="s">
        <v>121</v>
      </c>
      <c r="Z59" s="285" t="s">
        <v>487</v>
      </c>
      <c r="AA59" s="78" t="s">
        <v>122</v>
      </c>
      <c r="AB59" s="285" t="s">
        <v>146</v>
      </c>
      <c r="AC59" s="285" t="s">
        <v>339</v>
      </c>
      <c r="AD59" s="78" t="s">
        <v>123</v>
      </c>
      <c r="AE59" s="78" t="s">
        <v>111</v>
      </c>
      <c r="AF59" s="78" t="s">
        <v>111</v>
      </c>
      <c r="AG59" s="78" t="s">
        <v>111</v>
      </c>
      <c r="AH59" s="78" t="s">
        <v>111</v>
      </c>
      <c r="AI59" s="78" t="s">
        <v>111</v>
      </c>
      <c r="AJ59" s="78" t="s">
        <v>111</v>
      </c>
      <c r="AK59" s="286" t="s">
        <v>158</v>
      </c>
      <c r="AL59" s="286" t="s">
        <v>149</v>
      </c>
      <c r="AM59" s="287" t="s">
        <v>149</v>
      </c>
      <c r="AN59" s="289" t="s">
        <v>281</v>
      </c>
    </row>
    <row r="60" spans="1:40" s="79" customFormat="1" ht="40.049999999999997" customHeight="1">
      <c r="A60" s="262">
        <v>272</v>
      </c>
      <c r="B60" s="76" t="s">
        <v>105</v>
      </c>
      <c r="C60" s="76"/>
      <c r="D60" s="76" t="s">
        <v>647</v>
      </c>
      <c r="E60" s="76" t="s">
        <v>647</v>
      </c>
      <c r="F60" s="76" t="e">
        <v>#N/A</v>
      </c>
      <c r="G60" s="76" t="s">
        <v>107</v>
      </c>
      <c r="H60" s="76" t="s">
        <v>648</v>
      </c>
      <c r="I60" s="76" t="s">
        <v>194</v>
      </c>
      <c r="J60" s="76" t="s">
        <v>110</v>
      </c>
      <c r="K60" s="76" t="s">
        <v>641</v>
      </c>
      <c r="L60" s="76" t="s">
        <v>642</v>
      </c>
      <c r="M60" s="76" t="s">
        <v>388</v>
      </c>
      <c r="N60" s="76" t="s">
        <v>2847</v>
      </c>
      <c r="O60" s="76" t="s">
        <v>644</v>
      </c>
      <c r="P60" s="76" t="s">
        <v>649</v>
      </c>
      <c r="Q60" s="270" t="s">
        <v>2848</v>
      </c>
      <c r="R60" s="76" t="s">
        <v>645</v>
      </c>
      <c r="S60" s="76" t="s">
        <v>117</v>
      </c>
      <c r="T60" s="76" t="s">
        <v>118</v>
      </c>
      <c r="U60" s="76" t="s">
        <v>173</v>
      </c>
      <c r="V60" s="76" t="s">
        <v>650</v>
      </c>
      <c r="W60" s="76" t="s">
        <v>120</v>
      </c>
      <c r="X60" s="76" t="s">
        <v>111</v>
      </c>
      <c r="Y60" s="78" t="s">
        <v>121</v>
      </c>
      <c r="Z60" s="285" t="s">
        <v>487</v>
      </c>
      <c r="AA60" s="78" t="s">
        <v>122</v>
      </c>
      <c r="AB60" s="285" t="s">
        <v>146</v>
      </c>
      <c r="AC60" s="285" t="s">
        <v>339</v>
      </c>
      <c r="AD60" s="78" t="s">
        <v>123</v>
      </c>
      <c r="AE60" s="78" t="s">
        <v>111</v>
      </c>
      <c r="AF60" s="78" t="s">
        <v>111</v>
      </c>
      <c r="AG60" s="78" t="s">
        <v>111</v>
      </c>
      <c r="AH60" s="78" t="s">
        <v>111</v>
      </c>
      <c r="AI60" s="78" t="s">
        <v>111</v>
      </c>
      <c r="AJ60" s="78" t="s">
        <v>111</v>
      </c>
      <c r="AK60" s="286" t="s">
        <v>158</v>
      </c>
      <c r="AL60" s="286" t="s">
        <v>280</v>
      </c>
      <c r="AM60" s="287" t="s">
        <v>149</v>
      </c>
      <c r="AN60" s="289" t="s">
        <v>281</v>
      </c>
    </row>
    <row r="61" spans="1:40" s="79" customFormat="1" ht="40.049999999999997" customHeight="1">
      <c r="A61" s="262">
        <v>273</v>
      </c>
      <c r="B61" s="76" t="s">
        <v>105</v>
      </c>
      <c r="C61" s="76"/>
      <c r="D61" s="76" t="s">
        <v>651</v>
      </c>
      <c r="E61" s="76" t="s">
        <v>651</v>
      </c>
      <c r="F61" s="76" t="s">
        <v>2846</v>
      </c>
      <c r="G61" s="76" t="s">
        <v>130</v>
      </c>
      <c r="H61" s="76" t="s">
        <v>652</v>
      </c>
      <c r="I61" s="76" t="s">
        <v>194</v>
      </c>
      <c r="J61" s="76" t="s">
        <v>110</v>
      </c>
      <c r="K61" s="76" t="s">
        <v>641</v>
      </c>
      <c r="L61" s="76" t="s">
        <v>642</v>
      </c>
      <c r="M61" s="76" t="s">
        <v>388</v>
      </c>
      <c r="N61" s="76" t="s">
        <v>2847</v>
      </c>
      <c r="O61" s="76" t="s">
        <v>423</v>
      </c>
      <c r="P61" s="76" t="s">
        <v>649</v>
      </c>
      <c r="Q61" s="270" t="s">
        <v>2848</v>
      </c>
      <c r="R61" s="76" t="s">
        <v>645</v>
      </c>
      <c r="S61" s="76" t="s">
        <v>2497</v>
      </c>
      <c r="T61" s="76" t="s">
        <v>118</v>
      </c>
      <c r="U61" s="76" t="s">
        <v>653</v>
      </c>
      <c r="V61" s="76" t="s">
        <v>650</v>
      </c>
      <c r="W61" s="76" t="s">
        <v>120</v>
      </c>
      <c r="X61" s="76" t="s">
        <v>111</v>
      </c>
      <c r="Y61" s="78" t="s">
        <v>121</v>
      </c>
      <c r="Z61" s="285" t="s">
        <v>487</v>
      </c>
      <c r="AA61" s="78" t="s">
        <v>122</v>
      </c>
      <c r="AB61" s="285" t="s">
        <v>146</v>
      </c>
      <c r="AC61" s="285" t="s">
        <v>339</v>
      </c>
      <c r="AD61" s="78" t="s">
        <v>123</v>
      </c>
      <c r="AE61" s="78" t="s">
        <v>111</v>
      </c>
      <c r="AF61" s="78" t="s">
        <v>111</v>
      </c>
      <c r="AG61" s="78" t="s">
        <v>111</v>
      </c>
      <c r="AH61" s="78" t="s">
        <v>111</v>
      </c>
      <c r="AI61" s="78" t="s">
        <v>111</v>
      </c>
      <c r="AJ61" s="78" t="s">
        <v>111</v>
      </c>
      <c r="AK61" s="286" t="s">
        <v>158</v>
      </c>
      <c r="AL61" s="286" t="s">
        <v>280</v>
      </c>
      <c r="AM61" s="287" t="s">
        <v>149</v>
      </c>
      <c r="AN61" s="289" t="s">
        <v>281</v>
      </c>
    </row>
    <row r="62" spans="1:40" s="79" customFormat="1" ht="40.049999999999997" customHeight="1">
      <c r="A62" s="262">
        <v>270</v>
      </c>
      <c r="B62" s="76" t="s">
        <v>1161</v>
      </c>
      <c r="C62" s="76"/>
      <c r="D62" s="76" t="s">
        <v>1279</v>
      </c>
      <c r="E62" s="76" t="s">
        <v>1279</v>
      </c>
      <c r="F62" s="76" t="e">
        <v>#N/A</v>
      </c>
      <c r="G62" s="76" t="s">
        <v>79</v>
      </c>
      <c r="H62" s="76" t="s">
        <v>1279</v>
      </c>
      <c r="I62" s="76" t="s">
        <v>173</v>
      </c>
      <c r="J62" s="76" t="s">
        <v>173</v>
      </c>
      <c r="K62" s="76" t="s">
        <v>173</v>
      </c>
      <c r="L62" s="76" t="s">
        <v>1068</v>
      </c>
      <c r="M62" s="76" t="s">
        <v>1280</v>
      </c>
      <c r="N62" s="76" t="s">
        <v>1069</v>
      </c>
      <c r="O62" s="76" t="s">
        <v>1280</v>
      </c>
      <c r="P62" s="76" t="s">
        <v>173</v>
      </c>
      <c r="Q62" s="76" t="s">
        <v>1281</v>
      </c>
      <c r="R62" s="76" t="s">
        <v>116</v>
      </c>
      <c r="S62" s="76" t="s">
        <v>117</v>
      </c>
      <c r="T62" s="76" t="s">
        <v>118</v>
      </c>
      <c r="U62" s="76" t="s">
        <v>1177</v>
      </c>
      <c r="V62" s="76" t="s">
        <v>173</v>
      </c>
      <c r="W62" s="76" t="s">
        <v>120</v>
      </c>
      <c r="X62" s="76" t="s">
        <v>173</v>
      </c>
      <c r="Y62" s="78" t="s">
        <v>173</v>
      </c>
      <c r="Z62" s="285" t="s">
        <v>173</v>
      </c>
      <c r="AA62" s="78" t="s">
        <v>173</v>
      </c>
      <c r="AB62" s="285" t="s">
        <v>173</v>
      </c>
      <c r="AC62" s="285" t="s">
        <v>173</v>
      </c>
      <c r="AD62" s="78" t="s">
        <v>173</v>
      </c>
      <c r="AE62" s="78" t="s">
        <v>111</v>
      </c>
      <c r="AF62" s="78" t="s">
        <v>111</v>
      </c>
      <c r="AG62" s="78" t="s">
        <v>111</v>
      </c>
      <c r="AH62" s="78" t="s">
        <v>111</v>
      </c>
      <c r="AI62" s="78" t="s">
        <v>111</v>
      </c>
      <c r="AJ62" s="78" t="s">
        <v>111</v>
      </c>
      <c r="AK62" s="286" t="s">
        <v>158</v>
      </c>
      <c r="AL62" s="286" t="s">
        <v>149</v>
      </c>
      <c r="AM62" s="287" t="s">
        <v>149</v>
      </c>
      <c r="AN62" s="289" t="s">
        <v>281</v>
      </c>
    </row>
    <row r="63" spans="1:40" s="79" customFormat="1" ht="40.049999999999997" customHeight="1">
      <c r="A63" s="262">
        <v>265</v>
      </c>
      <c r="B63" s="76" t="s">
        <v>105</v>
      </c>
      <c r="C63" s="76" t="s">
        <v>1229</v>
      </c>
      <c r="D63" s="76"/>
      <c r="E63" s="76" t="s">
        <v>1229</v>
      </c>
      <c r="F63" s="76" t="s">
        <v>1230</v>
      </c>
      <c r="G63" s="76" t="s">
        <v>130</v>
      </c>
      <c r="H63" s="76" t="s">
        <v>725</v>
      </c>
      <c r="I63" s="76" t="s">
        <v>194</v>
      </c>
      <c r="J63" s="76" t="s">
        <v>110</v>
      </c>
      <c r="K63" s="76" t="s">
        <v>641</v>
      </c>
      <c r="L63" s="76" t="s">
        <v>726</v>
      </c>
      <c r="M63" s="76" t="s">
        <v>723</v>
      </c>
      <c r="N63" s="76" t="s">
        <v>1231</v>
      </c>
      <c r="O63" s="76" t="s">
        <v>723</v>
      </c>
      <c r="P63" s="76" t="s">
        <v>258</v>
      </c>
      <c r="Q63" s="76" t="s">
        <v>728</v>
      </c>
      <c r="R63" s="76" t="s">
        <v>116</v>
      </c>
      <c r="S63" s="76" t="s">
        <v>117</v>
      </c>
      <c r="T63" s="76" t="s">
        <v>118</v>
      </c>
      <c r="U63" s="76" t="s">
        <v>729</v>
      </c>
      <c r="V63" s="76" t="s">
        <v>730</v>
      </c>
      <c r="W63" s="76" t="s">
        <v>120</v>
      </c>
      <c r="X63" s="76" t="s">
        <v>111</v>
      </c>
      <c r="Y63" s="78" t="s">
        <v>136</v>
      </c>
      <c r="Z63" s="285" t="s">
        <v>601</v>
      </c>
      <c r="AA63" s="78" t="s">
        <v>122</v>
      </c>
      <c r="AB63" s="285" t="s">
        <v>118</v>
      </c>
      <c r="AC63" s="285" t="s">
        <v>243</v>
      </c>
      <c r="AD63" s="78" t="s">
        <v>123</v>
      </c>
      <c r="AE63" s="78" t="s">
        <v>111</v>
      </c>
      <c r="AF63" s="78" t="s">
        <v>111</v>
      </c>
      <c r="AG63" s="78" t="s">
        <v>111</v>
      </c>
      <c r="AH63" s="78" t="s">
        <v>111</v>
      </c>
      <c r="AI63" s="78" t="s">
        <v>111</v>
      </c>
      <c r="AJ63" s="78" t="s">
        <v>111</v>
      </c>
      <c r="AK63" s="286" t="s">
        <v>124</v>
      </c>
      <c r="AL63" s="286" t="s">
        <v>149</v>
      </c>
      <c r="AM63" s="287" t="s">
        <v>125</v>
      </c>
      <c r="AN63" s="289" t="s">
        <v>126</v>
      </c>
    </row>
    <row r="64" spans="1:40" s="79" customFormat="1" ht="40.049999999999997" customHeight="1">
      <c r="A64" s="262">
        <v>266</v>
      </c>
      <c r="B64" s="76" t="s">
        <v>105</v>
      </c>
      <c r="C64" s="76" t="s">
        <v>1232</v>
      </c>
      <c r="D64" s="76"/>
      <c r="E64" s="76" t="s">
        <v>1232</v>
      </c>
      <c r="F64" s="76" t="s">
        <v>1233</v>
      </c>
      <c r="G64" s="76" t="s">
        <v>130</v>
      </c>
      <c r="H64" s="76" t="s">
        <v>732</v>
      </c>
      <c r="I64" s="76" t="s">
        <v>194</v>
      </c>
      <c r="J64" s="76" t="s">
        <v>110</v>
      </c>
      <c r="K64" s="76" t="s">
        <v>111</v>
      </c>
      <c r="L64" s="76" t="s">
        <v>726</v>
      </c>
      <c r="M64" s="76" t="s">
        <v>723</v>
      </c>
      <c r="N64" s="76" t="s">
        <v>1231</v>
      </c>
      <c r="O64" s="76" t="s">
        <v>723</v>
      </c>
      <c r="P64" s="76" t="s">
        <v>258</v>
      </c>
      <c r="Q64" s="76" t="s">
        <v>728</v>
      </c>
      <c r="R64" s="76" t="s">
        <v>116</v>
      </c>
      <c r="S64" s="76" t="s">
        <v>117</v>
      </c>
      <c r="T64" s="76" t="s">
        <v>118</v>
      </c>
      <c r="U64" s="76" t="s">
        <v>729</v>
      </c>
      <c r="V64" s="76" t="s">
        <v>733</v>
      </c>
      <c r="W64" s="76" t="s">
        <v>120</v>
      </c>
      <c r="X64" s="76" t="s">
        <v>111</v>
      </c>
      <c r="Y64" s="78" t="s">
        <v>152</v>
      </c>
      <c r="Z64" s="285" t="s">
        <v>601</v>
      </c>
      <c r="AA64" s="78" t="s">
        <v>122</v>
      </c>
      <c r="AB64" s="285" t="s">
        <v>146</v>
      </c>
      <c r="AC64" s="285" t="s">
        <v>243</v>
      </c>
      <c r="AD64" s="78" t="s">
        <v>123</v>
      </c>
      <c r="AE64" s="78" t="s">
        <v>111</v>
      </c>
      <c r="AF64" s="78" t="s">
        <v>111</v>
      </c>
      <c r="AG64" s="78" t="s">
        <v>111</v>
      </c>
      <c r="AH64" s="78" t="s">
        <v>111</v>
      </c>
      <c r="AI64" s="78" t="s">
        <v>111</v>
      </c>
      <c r="AJ64" s="78" t="s">
        <v>111</v>
      </c>
      <c r="AK64" s="286" t="s">
        <v>124</v>
      </c>
      <c r="AL64" s="286" t="s">
        <v>149</v>
      </c>
      <c r="AM64" s="287" t="s">
        <v>125</v>
      </c>
      <c r="AN64" s="289" t="s">
        <v>126</v>
      </c>
    </row>
    <row r="65" spans="1:40" s="79" customFormat="1" ht="40.049999999999997" customHeight="1">
      <c r="A65" s="262">
        <v>267</v>
      </c>
      <c r="B65" s="76" t="s">
        <v>105</v>
      </c>
      <c r="C65" s="76" t="s">
        <v>1234</v>
      </c>
      <c r="D65" s="76"/>
      <c r="E65" s="76" t="s">
        <v>1234</v>
      </c>
      <c r="F65" s="76" t="s">
        <v>1235</v>
      </c>
      <c r="G65" s="76" t="s">
        <v>107</v>
      </c>
      <c r="H65" s="76" t="s">
        <v>735</v>
      </c>
      <c r="I65" s="76" t="s">
        <v>109</v>
      </c>
      <c r="J65" s="76" t="s">
        <v>110</v>
      </c>
      <c r="K65" s="76" t="s">
        <v>641</v>
      </c>
      <c r="L65" s="76" t="s">
        <v>726</v>
      </c>
      <c r="M65" s="76" t="s">
        <v>723</v>
      </c>
      <c r="N65" s="76" t="s">
        <v>1231</v>
      </c>
      <c r="O65" s="76" t="s">
        <v>723</v>
      </c>
      <c r="P65" s="76" t="s">
        <v>258</v>
      </c>
      <c r="Q65" s="76" t="s">
        <v>728</v>
      </c>
      <c r="R65" s="76" t="s">
        <v>116</v>
      </c>
      <c r="S65" s="76" t="s">
        <v>117</v>
      </c>
      <c r="T65" s="76" t="s">
        <v>118</v>
      </c>
      <c r="U65" s="76" t="s">
        <v>173</v>
      </c>
      <c r="V65" s="76" t="s">
        <v>733</v>
      </c>
      <c r="W65" s="76" t="s">
        <v>120</v>
      </c>
      <c r="X65" s="76" t="s">
        <v>111</v>
      </c>
      <c r="Y65" s="78" t="s">
        <v>136</v>
      </c>
      <c r="Z65" s="285" t="s">
        <v>601</v>
      </c>
      <c r="AA65" s="78" t="s">
        <v>122</v>
      </c>
      <c r="AB65" s="285" t="s">
        <v>118</v>
      </c>
      <c r="AC65" s="285" t="s">
        <v>243</v>
      </c>
      <c r="AD65" s="78" t="s">
        <v>123</v>
      </c>
      <c r="AE65" s="78" t="s">
        <v>111</v>
      </c>
      <c r="AF65" s="78" t="s">
        <v>111</v>
      </c>
      <c r="AG65" s="78" t="s">
        <v>111</v>
      </c>
      <c r="AH65" s="78" t="s">
        <v>111</v>
      </c>
      <c r="AI65" s="78" t="s">
        <v>111</v>
      </c>
      <c r="AJ65" s="78" t="s">
        <v>111</v>
      </c>
      <c r="AK65" s="286" t="s">
        <v>124</v>
      </c>
      <c r="AL65" s="286" t="s">
        <v>149</v>
      </c>
      <c r="AM65" s="287" t="s">
        <v>125</v>
      </c>
      <c r="AN65" s="289" t="s">
        <v>126</v>
      </c>
    </row>
    <row r="66" spans="1:40" s="79" customFormat="1" ht="40.049999999999997" customHeight="1">
      <c r="A66" s="262">
        <v>268</v>
      </c>
      <c r="B66" s="76" t="s">
        <v>105</v>
      </c>
      <c r="C66" s="76" t="s">
        <v>1232</v>
      </c>
      <c r="D66" s="76"/>
      <c r="E66" s="76" t="s">
        <v>1232</v>
      </c>
      <c r="F66" s="76" t="s">
        <v>1233</v>
      </c>
      <c r="G66" s="76" t="s">
        <v>130</v>
      </c>
      <c r="H66" s="76" t="s">
        <v>737</v>
      </c>
      <c r="I66" s="76" t="s">
        <v>169</v>
      </c>
      <c r="J66" s="76" t="s">
        <v>110</v>
      </c>
      <c r="K66" s="76" t="s">
        <v>111</v>
      </c>
      <c r="L66" s="76" t="s">
        <v>726</v>
      </c>
      <c r="M66" s="76" t="s">
        <v>723</v>
      </c>
      <c r="N66" s="76" t="s">
        <v>1231</v>
      </c>
      <c r="O66" s="76" t="s">
        <v>723</v>
      </c>
      <c r="P66" s="76" t="s">
        <v>258</v>
      </c>
      <c r="Q66" s="76" t="s">
        <v>728</v>
      </c>
      <c r="R66" s="76" t="s">
        <v>116</v>
      </c>
      <c r="S66" s="76" t="s">
        <v>117</v>
      </c>
      <c r="T66" s="76" t="s">
        <v>118</v>
      </c>
      <c r="U66" s="76" t="s">
        <v>729</v>
      </c>
      <c r="V66" s="76" t="s">
        <v>1236</v>
      </c>
      <c r="W66" s="76" t="s">
        <v>120</v>
      </c>
      <c r="X66" s="76" t="s">
        <v>111</v>
      </c>
      <c r="Y66" s="78" t="s">
        <v>152</v>
      </c>
      <c r="Z66" s="285" t="s">
        <v>601</v>
      </c>
      <c r="AA66" s="78" t="s">
        <v>122</v>
      </c>
      <c r="AB66" s="285" t="s">
        <v>146</v>
      </c>
      <c r="AC66" s="285" t="s">
        <v>243</v>
      </c>
      <c r="AD66" s="78" t="s">
        <v>123</v>
      </c>
      <c r="AE66" s="78" t="s">
        <v>111</v>
      </c>
      <c r="AF66" s="78" t="s">
        <v>111</v>
      </c>
      <c r="AG66" s="78" t="s">
        <v>111</v>
      </c>
      <c r="AH66" s="78" t="s">
        <v>111</v>
      </c>
      <c r="AI66" s="78" t="s">
        <v>111</v>
      </c>
      <c r="AJ66" s="78" t="s">
        <v>111</v>
      </c>
      <c r="AK66" s="286" t="s">
        <v>124</v>
      </c>
      <c r="AL66" s="286" t="s">
        <v>149</v>
      </c>
      <c r="AM66" s="287" t="s">
        <v>125</v>
      </c>
      <c r="AN66" s="289" t="s">
        <v>126</v>
      </c>
    </row>
    <row r="67" spans="1:40" s="79" customFormat="1" ht="40.049999999999997" customHeight="1">
      <c r="A67" s="262">
        <v>269</v>
      </c>
      <c r="B67" s="76" t="s">
        <v>1197</v>
      </c>
      <c r="C67" s="76" t="s">
        <v>1237</v>
      </c>
      <c r="D67" s="76"/>
      <c r="E67" s="76" t="s">
        <v>1237</v>
      </c>
      <c r="F67" s="76" t="s">
        <v>1238</v>
      </c>
      <c r="G67" s="76" t="s">
        <v>107</v>
      </c>
      <c r="H67" s="76" t="s">
        <v>1239</v>
      </c>
      <c r="I67" s="76" t="s">
        <v>379</v>
      </c>
      <c r="J67" s="76" t="s">
        <v>110</v>
      </c>
      <c r="K67" s="76" t="s">
        <v>111</v>
      </c>
      <c r="L67" s="76" t="s">
        <v>726</v>
      </c>
      <c r="M67" s="76" t="s">
        <v>723</v>
      </c>
      <c r="N67" s="76" t="s">
        <v>1231</v>
      </c>
      <c r="O67" s="76" t="s">
        <v>850</v>
      </c>
      <c r="P67" s="76" t="s">
        <v>258</v>
      </c>
      <c r="Q67" s="76" t="s">
        <v>850</v>
      </c>
      <c r="R67" s="76" t="s">
        <v>196</v>
      </c>
      <c r="S67" s="76" t="s">
        <v>117</v>
      </c>
      <c r="T67" s="76" t="s">
        <v>118</v>
      </c>
      <c r="U67" s="76" t="s">
        <v>173</v>
      </c>
      <c r="V67" s="76" t="s">
        <v>1240</v>
      </c>
      <c r="W67" s="76" t="s">
        <v>144</v>
      </c>
      <c r="X67" s="76" t="s">
        <v>1240</v>
      </c>
      <c r="Y67" s="78" t="s">
        <v>152</v>
      </c>
      <c r="Z67" s="285" t="s">
        <v>601</v>
      </c>
      <c r="AA67" s="78" t="s">
        <v>122</v>
      </c>
      <c r="AB67" s="285" t="s">
        <v>118</v>
      </c>
      <c r="AC67" s="285" t="s">
        <v>243</v>
      </c>
      <c r="AD67" s="78" t="s">
        <v>123</v>
      </c>
      <c r="AE67" s="78" t="s">
        <v>111</v>
      </c>
      <c r="AF67" s="78" t="s">
        <v>111</v>
      </c>
      <c r="AG67" s="78" t="s">
        <v>111</v>
      </c>
      <c r="AH67" s="78" t="s">
        <v>111</v>
      </c>
      <c r="AI67" s="78" t="s">
        <v>111</v>
      </c>
      <c r="AJ67" s="78" t="s">
        <v>111</v>
      </c>
      <c r="AK67" s="286" t="s">
        <v>124</v>
      </c>
      <c r="AL67" s="286" t="s">
        <v>149</v>
      </c>
      <c r="AM67" s="287" t="s">
        <v>280</v>
      </c>
      <c r="AN67" s="289" t="s">
        <v>281</v>
      </c>
    </row>
    <row r="68" spans="1:40" s="79" customFormat="1" ht="40.049999999999997" customHeight="1">
      <c r="A68" s="262">
        <v>264</v>
      </c>
      <c r="B68" s="76" t="s">
        <v>1161</v>
      </c>
      <c r="C68" s="76"/>
      <c r="D68" s="76" t="s">
        <v>1282</v>
      </c>
      <c r="E68" s="76" t="s">
        <v>1282</v>
      </c>
      <c r="F68" s="76" t="e">
        <v>#N/A</v>
      </c>
      <c r="G68" s="76" t="s">
        <v>79</v>
      </c>
      <c r="H68" s="76" t="s">
        <v>1282</v>
      </c>
      <c r="I68" s="76" t="s">
        <v>173</v>
      </c>
      <c r="J68" s="76" t="s">
        <v>173</v>
      </c>
      <c r="K68" s="76" t="s">
        <v>173</v>
      </c>
      <c r="L68" s="76" t="s">
        <v>1068</v>
      </c>
      <c r="M68" s="76" t="s">
        <v>1283</v>
      </c>
      <c r="N68" s="76" t="s">
        <v>1069</v>
      </c>
      <c r="O68" s="76" t="s">
        <v>1283</v>
      </c>
      <c r="P68" s="76" t="s">
        <v>173</v>
      </c>
      <c r="Q68" s="76" t="s">
        <v>1284</v>
      </c>
      <c r="R68" s="76" t="s">
        <v>116</v>
      </c>
      <c r="S68" s="76" t="s">
        <v>117</v>
      </c>
      <c r="T68" s="76" t="s">
        <v>118</v>
      </c>
      <c r="U68" s="76" t="s">
        <v>1177</v>
      </c>
      <c r="V68" s="76" t="s">
        <v>173</v>
      </c>
      <c r="W68" s="76" t="s">
        <v>120</v>
      </c>
      <c r="X68" s="76" t="s">
        <v>173</v>
      </c>
      <c r="Y68" s="78" t="s">
        <v>173</v>
      </c>
      <c r="Z68" s="285" t="s">
        <v>173</v>
      </c>
      <c r="AA68" s="78" t="s">
        <v>173</v>
      </c>
      <c r="AB68" s="285" t="s">
        <v>173</v>
      </c>
      <c r="AC68" s="285" t="s">
        <v>173</v>
      </c>
      <c r="AD68" s="78" t="s">
        <v>173</v>
      </c>
      <c r="AE68" s="78" t="s">
        <v>111</v>
      </c>
      <c r="AF68" s="78" t="s">
        <v>111</v>
      </c>
      <c r="AG68" s="78" t="s">
        <v>111</v>
      </c>
      <c r="AH68" s="78" t="s">
        <v>111</v>
      </c>
      <c r="AI68" s="78" t="s">
        <v>111</v>
      </c>
      <c r="AJ68" s="78" t="s">
        <v>111</v>
      </c>
      <c r="AK68" s="286" t="s">
        <v>158</v>
      </c>
      <c r="AL68" s="286" t="s">
        <v>149</v>
      </c>
      <c r="AM68" s="287" t="s">
        <v>149</v>
      </c>
      <c r="AN68" s="289" t="s">
        <v>281</v>
      </c>
    </row>
    <row r="69" spans="1:40" s="79" customFormat="1" ht="40.049999999999997" customHeight="1">
      <c r="A69" s="262">
        <v>261</v>
      </c>
      <c r="B69" s="270" t="s">
        <v>105</v>
      </c>
      <c r="C69" s="270" t="s">
        <v>1531</v>
      </c>
      <c r="D69" s="270" t="s">
        <v>258</v>
      </c>
      <c r="E69" s="270" t="s">
        <v>1531</v>
      </c>
      <c r="F69" s="270" t="s">
        <v>2681</v>
      </c>
      <c r="G69" s="270" t="s">
        <v>130</v>
      </c>
      <c r="H69" s="273" t="s">
        <v>2682</v>
      </c>
      <c r="I69" s="270" t="s">
        <v>1110</v>
      </c>
      <c r="J69" s="270" t="s">
        <v>110</v>
      </c>
      <c r="K69" s="270" t="s">
        <v>769</v>
      </c>
      <c r="L69" s="270" t="s">
        <v>1111</v>
      </c>
      <c r="M69" s="270" t="s">
        <v>1105</v>
      </c>
      <c r="N69" s="270" t="s">
        <v>2683</v>
      </c>
      <c r="O69" s="270" t="s">
        <v>1113</v>
      </c>
      <c r="P69" s="76" t="s">
        <v>2684</v>
      </c>
      <c r="Q69" s="270" t="s">
        <v>2685</v>
      </c>
      <c r="R69" s="270" t="s">
        <v>116</v>
      </c>
      <c r="S69" s="270" t="s">
        <v>117</v>
      </c>
      <c r="T69" s="270" t="s">
        <v>118</v>
      </c>
      <c r="U69" s="270" t="s">
        <v>1196</v>
      </c>
      <c r="V69" s="270" t="s">
        <v>2686</v>
      </c>
      <c r="W69" s="76" t="s">
        <v>120</v>
      </c>
      <c r="X69" s="76" t="s">
        <v>111</v>
      </c>
      <c r="Y69" s="274" t="s">
        <v>152</v>
      </c>
      <c r="Z69" s="270">
        <v>2017</v>
      </c>
      <c r="AA69" s="270">
        <v>2023</v>
      </c>
      <c r="AB69" s="270" t="s">
        <v>118</v>
      </c>
      <c r="AC69" s="270" t="s">
        <v>173</v>
      </c>
      <c r="AD69" s="270" t="s">
        <v>123</v>
      </c>
      <c r="AE69" s="270" t="s">
        <v>111</v>
      </c>
      <c r="AF69" s="270" t="s">
        <v>111</v>
      </c>
      <c r="AG69" s="270" t="s">
        <v>111</v>
      </c>
      <c r="AH69" s="270" t="s">
        <v>111</v>
      </c>
      <c r="AI69" s="270" t="s">
        <v>111</v>
      </c>
      <c r="AJ69" s="270" t="s">
        <v>111</v>
      </c>
      <c r="AK69" s="270" t="s">
        <v>124</v>
      </c>
      <c r="AL69" s="270" t="s">
        <v>125</v>
      </c>
      <c r="AM69" s="270" t="s">
        <v>125</v>
      </c>
      <c r="AN69" s="280" t="s">
        <v>126</v>
      </c>
    </row>
    <row r="70" spans="1:40" s="79" customFormat="1" ht="40.049999999999997" customHeight="1">
      <c r="A70" s="262">
        <v>262</v>
      </c>
      <c r="B70" s="270" t="s">
        <v>105</v>
      </c>
      <c r="C70" s="270" t="s">
        <v>1533</v>
      </c>
      <c r="D70" s="270" t="s">
        <v>258</v>
      </c>
      <c r="E70" s="270" t="s">
        <v>1533</v>
      </c>
      <c r="F70" s="270" t="s">
        <v>2687</v>
      </c>
      <c r="G70" s="270" t="s">
        <v>107</v>
      </c>
      <c r="H70" s="273" t="s">
        <v>2688</v>
      </c>
      <c r="I70" s="270" t="s">
        <v>1110</v>
      </c>
      <c r="J70" s="270" t="s">
        <v>110</v>
      </c>
      <c r="K70" s="270" t="s">
        <v>769</v>
      </c>
      <c r="L70" s="270" t="s">
        <v>1111</v>
      </c>
      <c r="M70" s="270" t="s">
        <v>1105</v>
      </c>
      <c r="N70" s="270" t="s">
        <v>2683</v>
      </c>
      <c r="O70" s="270" t="s">
        <v>1113</v>
      </c>
      <c r="P70" s="76" t="s">
        <v>2689</v>
      </c>
      <c r="Q70" s="270" t="s">
        <v>1114</v>
      </c>
      <c r="R70" s="270" t="s">
        <v>116</v>
      </c>
      <c r="S70" s="270" t="s">
        <v>117</v>
      </c>
      <c r="T70" s="270" t="s">
        <v>118</v>
      </c>
      <c r="U70" s="270" t="s">
        <v>1196</v>
      </c>
      <c r="V70" s="270" t="s">
        <v>2686</v>
      </c>
      <c r="W70" s="76" t="s">
        <v>120</v>
      </c>
      <c r="X70" s="76" t="s">
        <v>111</v>
      </c>
      <c r="Y70" s="274" t="s">
        <v>152</v>
      </c>
      <c r="Z70" s="270">
        <v>2021</v>
      </c>
      <c r="AA70" s="270">
        <v>2024</v>
      </c>
      <c r="AB70" s="270" t="s">
        <v>118</v>
      </c>
      <c r="AC70" s="270" t="s">
        <v>173</v>
      </c>
      <c r="AD70" s="270" t="s">
        <v>123</v>
      </c>
      <c r="AE70" s="270" t="s">
        <v>111</v>
      </c>
      <c r="AF70" s="270" t="s">
        <v>111</v>
      </c>
      <c r="AG70" s="270" t="s">
        <v>111</v>
      </c>
      <c r="AH70" s="270" t="s">
        <v>111</v>
      </c>
      <c r="AI70" s="270" t="s">
        <v>111</v>
      </c>
      <c r="AJ70" s="270" t="s">
        <v>111</v>
      </c>
      <c r="AK70" s="270" t="s">
        <v>124</v>
      </c>
      <c r="AL70" s="270" t="s">
        <v>125</v>
      </c>
      <c r="AM70" s="270" t="s">
        <v>125</v>
      </c>
      <c r="AN70" s="280" t="s">
        <v>126</v>
      </c>
    </row>
    <row r="71" spans="1:40" s="79" customFormat="1" ht="40.049999999999997" customHeight="1">
      <c r="A71" s="262">
        <v>263</v>
      </c>
      <c r="B71" s="270" t="s">
        <v>105</v>
      </c>
      <c r="C71" s="270" t="s">
        <v>807</v>
      </c>
      <c r="D71" s="270" t="s">
        <v>258</v>
      </c>
      <c r="E71" s="270" t="s">
        <v>807</v>
      </c>
      <c r="F71" s="270" t="s">
        <v>1108</v>
      </c>
      <c r="G71" s="270" t="s">
        <v>130</v>
      </c>
      <c r="H71" s="273" t="s">
        <v>1109</v>
      </c>
      <c r="I71" s="270" t="s">
        <v>132</v>
      </c>
      <c r="J71" s="270" t="s">
        <v>110</v>
      </c>
      <c r="K71" s="270" t="s">
        <v>769</v>
      </c>
      <c r="L71" s="270" t="s">
        <v>1111</v>
      </c>
      <c r="M71" s="270" t="s">
        <v>1105</v>
      </c>
      <c r="N71" s="270" t="s">
        <v>2683</v>
      </c>
      <c r="O71" s="270" t="s">
        <v>1113</v>
      </c>
      <c r="P71" s="76" t="s">
        <v>2690</v>
      </c>
      <c r="Q71" s="270" t="s">
        <v>1114</v>
      </c>
      <c r="R71" s="270" t="s">
        <v>116</v>
      </c>
      <c r="S71" s="270" t="s">
        <v>117</v>
      </c>
      <c r="T71" s="270" t="s">
        <v>118</v>
      </c>
      <c r="U71" s="270" t="s">
        <v>111</v>
      </c>
      <c r="V71" s="270" t="s">
        <v>2686</v>
      </c>
      <c r="W71" s="76" t="s">
        <v>144</v>
      </c>
      <c r="X71" s="76" t="s">
        <v>2691</v>
      </c>
      <c r="Y71" s="274" t="s">
        <v>152</v>
      </c>
      <c r="Z71" s="270">
        <v>2016</v>
      </c>
      <c r="AA71" s="270">
        <v>2023</v>
      </c>
      <c r="AB71" s="270" t="s">
        <v>118</v>
      </c>
      <c r="AC71" s="270" t="s">
        <v>173</v>
      </c>
      <c r="AD71" s="270" t="s">
        <v>123</v>
      </c>
      <c r="AE71" s="270" t="s">
        <v>111</v>
      </c>
      <c r="AF71" s="270" t="s">
        <v>111</v>
      </c>
      <c r="AG71" s="270" t="s">
        <v>111</v>
      </c>
      <c r="AH71" s="270" t="s">
        <v>111</v>
      </c>
      <c r="AI71" s="270" t="s">
        <v>111</v>
      </c>
      <c r="AJ71" s="270" t="s">
        <v>111</v>
      </c>
      <c r="AK71" s="270" t="s">
        <v>124</v>
      </c>
      <c r="AL71" s="270" t="s">
        <v>125</v>
      </c>
      <c r="AM71" s="270" t="s">
        <v>125</v>
      </c>
      <c r="AN71" s="280" t="s">
        <v>126</v>
      </c>
    </row>
    <row r="72" spans="1:40" s="79" customFormat="1" ht="40.049999999999997" customHeight="1">
      <c r="A72" s="262">
        <v>253</v>
      </c>
      <c r="B72" s="76" t="s">
        <v>105</v>
      </c>
      <c r="C72" s="76" t="s">
        <v>1017</v>
      </c>
      <c r="D72" s="76"/>
      <c r="E72" s="76" t="s">
        <v>1017</v>
      </c>
      <c r="F72" s="76" t="s">
        <v>1019</v>
      </c>
      <c r="G72" s="76" t="s">
        <v>107</v>
      </c>
      <c r="H72" s="76" t="s">
        <v>1020</v>
      </c>
      <c r="I72" s="76" t="s">
        <v>109</v>
      </c>
      <c r="J72" s="76" t="s">
        <v>110</v>
      </c>
      <c r="K72" s="76" t="s">
        <v>641</v>
      </c>
      <c r="L72" s="76" t="s">
        <v>726</v>
      </c>
      <c r="M72" s="76" t="s">
        <v>1015</v>
      </c>
      <c r="N72" s="76" t="s">
        <v>1005</v>
      </c>
      <c r="O72" s="76" t="s">
        <v>1021</v>
      </c>
      <c r="P72" s="76"/>
      <c r="Q72" s="76" t="s">
        <v>1022</v>
      </c>
      <c r="R72" s="76" t="s">
        <v>196</v>
      </c>
      <c r="S72" s="76" t="s">
        <v>117</v>
      </c>
      <c r="T72" s="76" t="s">
        <v>120</v>
      </c>
      <c r="U72" s="76" t="s">
        <v>173</v>
      </c>
      <c r="V72" s="76" t="s">
        <v>1023</v>
      </c>
      <c r="W72" s="76" t="s">
        <v>120</v>
      </c>
      <c r="X72" s="76" t="s">
        <v>111</v>
      </c>
      <c r="Y72" s="78" t="s">
        <v>754</v>
      </c>
      <c r="Z72" s="285">
        <v>44392</v>
      </c>
      <c r="AA72" s="78" t="s">
        <v>122</v>
      </c>
      <c r="AB72" s="285" t="s">
        <v>118</v>
      </c>
      <c r="AC72" s="285" t="s">
        <v>286</v>
      </c>
      <c r="AD72" s="78" t="s">
        <v>493</v>
      </c>
      <c r="AE72" s="78" t="s">
        <v>892</v>
      </c>
      <c r="AF72" s="78" t="s">
        <v>893</v>
      </c>
      <c r="AG72" s="78" t="s">
        <v>894</v>
      </c>
      <c r="AH72" s="78" t="s">
        <v>895</v>
      </c>
      <c r="AI72" s="78" t="s">
        <v>497</v>
      </c>
      <c r="AJ72" s="78" t="s">
        <v>497</v>
      </c>
      <c r="AK72" s="286" t="s">
        <v>498</v>
      </c>
      <c r="AL72" s="286" t="s">
        <v>149</v>
      </c>
      <c r="AM72" s="287" t="s">
        <v>125</v>
      </c>
      <c r="AN72" s="289" t="s">
        <v>281</v>
      </c>
    </row>
    <row r="73" spans="1:40" s="121" customFormat="1" ht="40.049999999999997" customHeight="1">
      <c r="A73" s="262">
        <v>254</v>
      </c>
      <c r="B73" s="76" t="s">
        <v>105</v>
      </c>
      <c r="C73" s="76" t="s">
        <v>1017</v>
      </c>
      <c r="D73" s="76"/>
      <c r="E73" s="76" t="s">
        <v>1017</v>
      </c>
      <c r="F73" s="76" t="s">
        <v>1019</v>
      </c>
      <c r="G73" s="76" t="s">
        <v>107</v>
      </c>
      <c r="H73" s="76" t="s">
        <v>1024</v>
      </c>
      <c r="I73" s="76" t="s">
        <v>109</v>
      </c>
      <c r="J73" s="76" t="s">
        <v>110</v>
      </c>
      <c r="K73" s="76" t="s">
        <v>641</v>
      </c>
      <c r="L73" s="76" t="s">
        <v>726</v>
      </c>
      <c r="M73" s="76" t="s">
        <v>1015</v>
      </c>
      <c r="N73" s="76" t="s">
        <v>1005</v>
      </c>
      <c r="O73" s="76" t="s">
        <v>1021</v>
      </c>
      <c r="P73" s="76"/>
      <c r="Q73" s="76" t="s">
        <v>1022</v>
      </c>
      <c r="R73" s="76" t="s">
        <v>196</v>
      </c>
      <c r="S73" s="76" t="s">
        <v>117</v>
      </c>
      <c r="T73" s="76" t="s">
        <v>120</v>
      </c>
      <c r="U73" s="76" t="s">
        <v>173</v>
      </c>
      <c r="V73" s="76" t="s">
        <v>1023</v>
      </c>
      <c r="W73" s="76" t="s">
        <v>120</v>
      </c>
      <c r="X73" s="76" t="s">
        <v>111</v>
      </c>
      <c r="Y73" s="78" t="s">
        <v>152</v>
      </c>
      <c r="Z73" s="285">
        <v>44229</v>
      </c>
      <c r="AA73" s="78">
        <v>45055</v>
      </c>
      <c r="AB73" s="285" t="s">
        <v>146</v>
      </c>
      <c r="AC73" s="285" t="s">
        <v>286</v>
      </c>
      <c r="AD73" s="78" t="s">
        <v>493</v>
      </c>
      <c r="AE73" s="78" t="s">
        <v>892</v>
      </c>
      <c r="AF73" s="78" t="s">
        <v>893</v>
      </c>
      <c r="AG73" s="78" t="s">
        <v>894</v>
      </c>
      <c r="AH73" s="78" t="s">
        <v>895</v>
      </c>
      <c r="AI73" s="78" t="s">
        <v>497</v>
      </c>
      <c r="AJ73" s="78" t="s">
        <v>497</v>
      </c>
      <c r="AK73" s="286" t="s">
        <v>498</v>
      </c>
      <c r="AL73" s="286" t="s">
        <v>149</v>
      </c>
      <c r="AM73" s="287" t="s">
        <v>125</v>
      </c>
      <c r="AN73" s="289" t="s">
        <v>281</v>
      </c>
    </row>
    <row r="74" spans="1:40" s="121" customFormat="1" ht="40.049999999999997" customHeight="1">
      <c r="A74" s="262">
        <v>255</v>
      </c>
      <c r="B74" s="76" t="s">
        <v>105</v>
      </c>
      <c r="C74" s="76" t="s">
        <v>1017</v>
      </c>
      <c r="D74" s="76"/>
      <c r="E74" s="76" t="s">
        <v>1017</v>
      </c>
      <c r="F74" s="76" t="s">
        <v>1019</v>
      </c>
      <c r="G74" s="76" t="s">
        <v>107</v>
      </c>
      <c r="H74" s="76" t="s">
        <v>1025</v>
      </c>
      <c r="I74" s="76" t="s">
        <v>109</v>
      </c>
      <c r="J74" s="76" t="s">
        <v>110</v>
      </c>
      <c r="K74" s="76" t="s">
        <v>641</v>
      </c>
      <c r="L74" s="76" t="s">
        <v>726</v>
      </c>
      <c r="M74" s="76" t="s">
        <v>1015</v>
      </c>
      <c r="N74" s="76" t="s">
        <v>1005</v>
      </c>
      <c r="O74" s="76" t="s">
        <v>1021</v>
      </c>
      <c r="P74" s="76"/>
      <c r="Q74" s="76" t="s">
        <v>1022</v>
      </c>
      <c r="R74" s="76" t="s">
        <v>196</v>
      </c>
      <c r="S74" s="76" t="s">
        <v>117</v>
      </c>
      <c r="T74" s="76" t="s">
        <v>120</v>
      </c>
      <c r="U74" s="76" t="s">
        <v>173</v>
      </c>
      <c r="V74" s="76" t="s">
        <v>1023</v>
      </c>
      <c r="W74" s="76" t="s">
        <v>120</v>
      </c>
      <c r="X74" s="76" t="s">
        <v>111</v>
      </c>
      <c r="Y74" s="78" t="s">
        <v>152</v>
      </c>
      <c r="Z74" s="285">
        <v>44229</v>
      </c>
      <c r="AA74" s="78">
        <v>45055</v>
      </c>
      <c r="AB74" s="285" t="s">
        <v>146</v>
      </c>
      <c r="AC74" s="285" t="s">
        <v>286</v>
      </c>
      <c r="AD74" s="78" t="s">
        <v>493</v>
      </c>
      <c r="AE74" s="78" t="s">
        <v>892</v>
      </c>
      <c r="AF74" s="78" t="s">
        <v>893</v>
      </c>
      <c r="AG74" s="78" t="s">
        <v>894</v>
      </c>
      <c r="AH74" s="78" t="s">
        <v>895</v>
      </c>
      <c r="AI74" s="78" t="s">
        <v>497</v>
      </c>
      <c r="AJ74" s="78" t="s">
        <v>497</v>
      </c>
      <c r="AK74" s="286" t="s">
        <v>498</v>
      </c>
      <c r="AL74" s="286" t="s">
        <v>149</v>
      </c>
      <c r="AM74" s="287" t="s">
        <v>125</v>
      </c>
      <c r="AN74" s="289" t="s">
        <v>281</v>
      </c>
    </row>
    <row r="75" spans="1:40" s="121" customFormat="1" ht="40.049999999999997" customHeight="1">
      <c r="A75" s="262">
        <v>256</v>
      </c>
      <c r="B75" s="76" t="s">
        <v>105</v>
      </c>
      <c r="C75" s="76" t="s">
        <v>1017</v>
      </c>
      <c r="D75" s="76"/>
      <c r="E75" s="76" t="s">
        <v>1017</v>
      </c>
      <c r="F75" s="76" t="s">
        <v>1019</v>
      </c>
      <c r="G75" s="76" t="s">
        <v>107</v>
      </c>
      <c r="H75" s="76" t="s">
        <v>1026</v>
      </c>
      <c r="I75" s="76" t="s">
        <v>109</v>
      </c>
      <c r="J75" s="76" t="s">
        <v>110</v>
      </c>
      <c r="K75" s="76" t="s">
        <v>641</v>
      </c>
      <c r="L75" s="76" t="s">
        <v>726</v>
      </c>
      <c r="M75" s="76" t="s">
        <v>1015</v>
      </c>
      <c r="N75" s="76" t="s">
        <v>1005</v>
      </c>
      <c r="O75" s="76" t="s">
        <v>1021</v>
      </c>
      <c r="P75" s="76"/>
      <c r="Q75" s="76" t="s">
        <v>1022</v>
      </c>
      <c r="R75" s="76" t="s">
        <v>196</v>
      </c>
      <c r="S75" s="76" t="s">
        <v>117</v>
      </c>
      <c r="T75" s="76" t="s">
        <v>120</v>
      </c>
      <c r="U75" s="76" t="s">
        <v>173</v>
      </c>
      <c r="V75" s="76" t="s">
        <v>1023</v>
      </c>
      <c r="W75" s="76" t="s">
        <v>120</v>
      </c>
      <c r="X75" s="76" t="s">
        <v>111</v>
      </c>
      <c r="Y75" s="78" t="s">
        <v>152</v>
      </c>
      <c r="Z75" s="285">
        <v>44624</v>
      </c>
      <c r="AA75" s="78">
        <v>45055</v>
      </c>
      <c r="AB75" s="285" t="s">
        <v>146</v>
      </c>
      <c r="AC75" s="285" t="s">
        <v>286</v>
      </c>
      <c r="AD75" s="78" t="s">
        <v>493</v>
      </c>
      <c r="AE75" s="78" t="s">
        <v>892</v>
      </c>
      <c r="AF75" s="78" t="s">
        <v>893</v>
      </c>
      <c r="AG75" s="78" t="s">
        <v>894</v>
      </c>
      <c r="AH75" s="78" t="s">
        <v>895</v>
      </c>
      <c r="AI75" s="78" t="s">
        <v>497</v>
      </c>
      <c r="AJ75" s="78" t="s">
        <v>497</v>
      </c>
      <c r="AK75" s="286" t="s">
        <v>498</v>
      </c>
      <c r="AL75" s="286" t="s">
        <v>149</v>
      </c>
      <c r="AM75" s="287" t="s">
        <v>125</v>
      </c>
      <c r="AN75" s="289" t="s">
        <v>281</v>
      </c>
    </row>
    <row r="76" spans="1:40" s="121" customFormat="1" ht="40.049999999999997" customHeight="1">
      <c r="A76" s="262">
        <v>257</v>
      </c>
      <c r="B76" s="76" t="s">
        <v>105</v>
      </c>
      <c r="C76" s="76" t="s">
        <v>1017</v>
      </c>
      <c r="D76" s="76"/>
      <c r="E76" s="76" t="s">
        <v>1017</v>
      </c>
      <c r="F76" s="76" t="s">
        <v>1019</v>
      </c>
      <c r="G76" s="76" t="s">
        <v>107</v>
      </c>
      <c r="H76" s="76" t="s">
        <v>1027</v>
      </c>
      <c r="I76" s="76" t="s">
        <v>109</v>
      </c>
      <c r="J76" s="76" t="s">
        <v>110</v>
      </c>
      <c r="K76" s="76" t="s">
        <v>641</v>
      </c>
      <c r="L76" s="76" t="s">
        <v>726</v>
      </c>
      <c r="M76" s="76" t="s">
        <v>1015</v>
      </c>
      <c r="N76" s="76" t="s">
        <v>1005</v>
      </c>
      <c r="O76" s="76" t="s">
        <v>1021</v>
      </c>
      <c r="P76" s="76"/>
      <c r="Q76" s="76" t="s">
        <v>1022</v>
      </c>
      <c r="R76" s="76" t="s">
        <v>196</v>
      </c>
      <c r="S76" s="76" t="s">
        <v>117</v>
      </c>
      <c r="T76" s="76" t="s">
        <v>120</v>
      </c>
      <c r="U76" s="76" t="s">
        <v>173</v>
      </c>
      <c r="V76" s="76" t="s">
        <v>1023</v>
      </c>
      <c r="W76" s="76" t="s">
        <v>120</v>
      </c>
      <c r="X76" s="76" t="s">
        <v>111</v>
      </c>
      <c r="Y76" s="78" t="s">
        <v>152</v>
      </c>
      <c r="Z76" s="285">
        <v>43881</v>
      </c>
      <c r="AA76" s="78">
        <v>45055</v>
      </c>
      <c r="AB76" s="285" t="s">
        <v>146</v>
      </c>
      <c r="AC76" s="285" t="s">
        <v>286</v>
      </c>
      <c r="AD76" s="78" t="s">
        <v>493</v>
      </c>
      <c r="AE76" s="78" t="s">
        <v>892</v>
      </c>
      <c r="AF76" s="78" t="s">
        <v>893</v>
      </c>
      <c r="AG76" s="78" t="s">
        <v>894</v>
      </c>
      <c r="AH76" s="78" t="s">
        <v>895</v>
      </c>
      <c r="AI76" s="78" t="s">
        <v>497</v>
      </c>
      <c r="AJ76" s="78" t="s">
        <v>497</v>
      </c>
      <c r="AK76" s="286" t="s">
        <v>498</v>
      </c>
      <c r="AL76" s="286" t="s">
        <v>149</v>
      </c>
      <c r="AM76" s="287" t="s">
        <v>125</v>
      </c>
      <c r="AN76" s="289" t="s">
        <v>281</v>
      </c>
    </row>
    <row r="77" spans="1:40" s="121" customFormat="1" ht="40.049999999999997" customHeight="1">
      <c r="A77" s="262">
        <v>258</v>
      </c>
      <c r="B77" s="76" t="s">
        <v>105</v>
      </c>
      <c r="C77" s="76" t="s">
        <v>1017</v>
      </c>
      <c r="D77" s="76"/>
      <c r="E77" s="76" t="s">
        <v>1017</v>
      </c>
      <c r="F77" s="76" t="s">
        <v>1019</v>
      </c>
      <c r="G77" s="76" t="s">
        <v>107</v>
      </c>
      <c r="H77" s="76" t="s">
        <v>1028</v>
      </c>
      <c r="I77" s="76" t="s">
        <v>169</v>
      </c>
      <c r="J77" s="76" t="s">
        <v>110</v>
      </c>
      <c r="K77" s="76" t="s">
        <v>641</v>
      </c>
      <c r="L77" s="76" t="s">
        <v>726</v>
      </c>
      <c r="M77" s="76" t="s">
        <v>1015</v>
      </c>
      <c r="N77" s="76" t="s">
        <v>1005</v>
      </c>
      <c r="O77" s="76" t="s">
        <v>1021</v>
      </c>
      <c r="P77" s="76"/>
      <c r="Q77" s="76" t="s">
        <v>1022</v>
      </c>
      <c r="R77" s="76" t="s">
        <v>196</v>
      </c>
      <c r="S77" s="76" t="s">
        <v>117</v>
      </c>
      <c r="T77" s="76" t="s">
        <v>120</v>
      </c>
      <c r="U77" s="76" t="s">
        <v>173</v>
      </c>
      <c r="V77" s="76" t="s">
        <v>1023</v>
      </c>
      <c r="W77" s="76" t="s">
        <v>120</v>
      </c>
      <c r="X77" s="76" t="s">
        <v>111</v>
      </c>
      <c r="Y77" s="78" t="s">
        <v>152</v>
      </c>
      <c r="Z77" s="285">
        <v>44836</v>
      </c>
      <c r="AA77" s="78">
        <v>45002</v>
      </c>
      <c r="AB77" s="285" t="s">
        <v>146</v>
      </c>
      <c r="AC77" s="285" t="s">
        <v>286</v>
      </c>
      <c r="AD77" s="78" t="s">
        <v>493</v>
      </c>
      <c r="AE77" s="78" t="s">
        <v>892</v>
      </c>
      <c r="AF77" s="78" t="s">
        <v>893</v>
      </c>
      <c r="AG77" s="78" t="s">
        <v>894</v>
      </c>
      <c r="AH77" s="78" t="s">
        <v>895</v>
      </c>
      <c r="AI77" s="78" t="s">
        <v>497</v>
      </c>
      <c r="AJ77" s="78" t="s">
        <v>497</v>
      </c>
      <c r="AK77" s="286" t="s">
        <v>124</v>
      </c>
      <c r="AL77" s="286" t="s">
        <v>149</v>
      </c>
      <c r="AM77" s="287" t="s">
        <v>125</v>
      </c>
      <c r="AN77" s="289" t="s">
        <v>126</v>
      </c>
    </row>
    <row r="78" spans="1:40" s="121" customFormat="1" ht="40.049999999999997" customHeight="1">
      <c r="A78" s="262">
        <v>259</v>
      </c>
      <c r="B78" s="76" t="s">
        <v>105</v>
      </c>
      <c r="C78" s="76" t="s">
        <v>1017</v>
      </c>
      <c r="D78" s="76"/>
      <c r="E78" s="76" t="s">
        <v>1017</v>
      </c>
      <c r="F78" s="76" t="s">
        <v>1019</v>
      </c>
      <c r="G78" s="76" t="s">
        <v>107</v>
      </c>
      <c r="H78" s="76" t="s">
        <v>1029</v>
      </c>
      <c r="I78" s="76" t="s">
        <v>109</v>
      </c>
      <c r="J78" s="76" t="s">
        <v>110</v>
      </c>
      <c r="K78" s="76" t="s">
        <v>641</v>
      </c>
      <c r="L78" s="76" t="s">
        <v>726</v>
      </c>
      <c r="M78" s="76" t="s">
        <v>1015</v>
      </c>
      <c r="N78" s="76" t="s">
        <v>1005</v>
      </c>
      <c r="O78" s="76" t="s">
        <v>1021</v>
      </c>
      <c r="P78" s="76"/>
      <c r="Q78" s="76" t="s">
        <v>1022</v>
      </c>
      <c r="R78" s="76" t="s">
        <v>196</v>
      </c>
      <c r="S78" s="76" t="s">
        <v>117</v>
      </c>
      <c r="T78" s="76" t="s">
        <v>120</v>
      </c>
      <c r="U78" s="76" t="s">
        <v>173</v>
      </c>
      <c r="V78" s="76" t="s">
        <v>1023</v>
      </c>
      <c r="W78" s="76" t="s">
        <v>120</v>
      </c>
      <c r="X78" s="76" t="s">
        <v>111</v>
      </c>
      <c r="Y78" s="78" t="s">
        <v>152</v>
      </c>
      <c r="Z78" s="285">
        <v>44540</v>
      </c>
      <c r="AA78" s="78">
        <v>45055</v>
      </c>
      <c r="AB78" s="285" t="s">
        <v>146</v>
      </c>
      <c r="AC78" s="285" t="s">
        <v>286</v>
      </c>
      <c r="AD78" s="78" t="s">
        <v>493</v>
      </c>
      <c r="AE78" s="78" t="s">
        <v>892</v>
      </c>
      <c r="AF78" s="78" t="s">
        <v>893</v>
      </c>
      <c r="AG78" s="78" t="s">
        <v>894</v>
      </c>
      <c r="AH78" s="78" t="s">
        <v>895</v>
      </c>
      <c r="AI78" s="78" t="s">
        <v>497</v>
      </c>
      <c r="AJ78" s="78" t="s">
        <v>497</v>
      </c>
      <c r="AK78" s="286" t="s">
        <v>498</v>
      </c>
      <c r="AL78" s="286" t="s">
        <v>149</v>
      </c>
      <c r="AM78" s="287" t="s">
        <v>125</v>
      </c>
      <c r="AN78" s="289" t="s">
        <v>281</v>
      </c>
    </row>
    <row r="79" spans="1:40" s="121" customFormat="1" ht="40.049999999999997" customHeight="1">
      <c r="A79" s="262">
        <v>260</v>
      </c>
      <c r="B79" s="76" t="s">
        <v>105</v>
      </c>
      <c r="C79" s="76" t="s">
        <v>127</v>
      </c>
      <c r="D79" s="76"/>
      <c r="E79" s="76" t="s">
        <v>127</v>
      </c>
      <c r="F79" s="76" t="s">
        <v>1031</v>
      </c>
      <c r="G79" s="76" t="s">
        <v>107</v>
      </c>
      <c r="H79" s="76" t="s">
        <v>1032</v>
      </c>
      <c r="I79" s="76" t="s">
        <v>109</v>
      </c>
      <c r="J79" s="76" t="s">
        <v>110</v>
      </c>
      <c r="K79" s="76" t="s">
        <v>641</v>
      </c>
      <c r="L79" s="76" t="s">
        <v>726</v>
      </c>
      <c r="M79" s="76" t="s">
        <v>1015</v>
      </c>
      <c r="N79" s="76" t="s">
        <v>1005</v>
      </c>
      <c r="O79" s="76" t="s">
        <v>1021</v>
      </c>
      <c r="P79" s="76"/>
      <c r="Q79" s="76" t="s">
        <v>1022</v>
      </c>
      <c r="R79" s="76" t="s">
        <v>196</v>
      </c>
      <c r="S79" s="76" t="s">
        <v>117</v>
      </c>
      <c r="T79" s="76" t="s">
        <v>120</v>
      </c>
      <c r="U79" s="76" t="s">
        <v>173</v>
      </c>
      <c r="V79" s="76" t="s">
        <v>1023</v>
      </c>
      <c r="W79" s="76" t="s">
        <v>120</v>
      </c>
      <c r="X79" s="76" t="s">
        <v>111</v>
      </c>
      <c r="Y79" s="78" t="s">
        <v>152</v>
      </c>
      <c r="Z79" s="285">
        <v>44571</v>
      </c>
      <c r="AA79" s="78">
        <v>45226</v>
      </c>
      <c r="AB79" s="285" t="s">
        <v>146</v>
      </c>
      <c r="AC79" s="285" t="s">
        <v>286</v>
      </c>
      <c r="AD79" s="78" t="s">
        <v>493</v>
      </c>
      <c r="AE79" s="78" t="s">
        <v>892</v>
      </c>
      <c r="AF79" s="78" t="s">
        <v>893</v>
      </c>
      <c r="AG79" s="78" t="s">
        <v>894</v>
      </c>
      <c r="AH79" s="78" t="s">
        <v>895</v>
      </c>
      <c r="AI79" s="78" t="s">
        <v>497</v>
      </c>
      <c r="AJ79" s="78" t="s">
        <v>497</v>
      </c>
      <c r="AK79" s="286" t="s">
        <v>498</v>
      </c>
      <c r="AL79" s="286" t="s">
        <v>149</v>
      </c>
      <c r="AM79" s="287" t="s">
        <v>125</v>
      </c>
      <c r="AN79" s="289" t="s">
        <v>281</v>
      </c>
    </row>
    <row r="80" spans="1:40" s="121" customFormat="1" ht="40.049999999999997" customHeight="1">
      <c r="A80" s="262">
        <v>249</v>
      </c>
      <c r="B80" s="76" t="s">
        <v>1197</v>
      </c>
      <c r="C80" s="76"/>
      <c r="D80" s="76" t="s">
        <v>1205</v>
      </c>
      <c r="E80" s="76" t="s">
        <v>1205</v>
      </c>
      <c r="F80" s="76" t="e">
        <v>#N/A</v>
      </c>
      <c r="G80" s="76" t="s">
        <v>107</v>
      </c>
      <c r="H80" s="76" t="s">
        <v>1206</v>
      </c>
      <c r="I80" s="76" t="s">
        <v>379</v>
      </c>
      <c r="J80" s="76" t="s">
        <v>110</v>
      </c>
      <c r="K80" s="76" t="s">
        <v>111</v>
      </c>
      <c r="L80" s="76" t="s">
        <v>525</v>
      </c>
      <c r="M80" s="76" t="s">
        <v>560</v>
      </c>
      <c r="N80" s="76" t="s">
        <v>526</v>
      </c>
      <c r="O80" s="76" t="s">
        <v>560</v>
      </c>
      <c r="P80" s="76" t="s">
        <v>1207</v>
      </c>
      <c r="Q80" s="76" t="s">
        <v>1208</v>
      </c>
      <c r="R80" s="76" t="s">
        <v>565</v>
      </c>
      <c r="S80" s="76" t="s">
        <v>117</v>
      </c>
      <c r="T80" s="76" t="s">
        <v>118</v>
      </c>
      <c r="U80" s="76" t="s">
        <v>173</v>
      </c>
      <c r="V80" s="76" t="s">
        <v>1209</v>
      </c>
      <c r="W80" s="76" t="s">
        <v>120</v>
      </c>
      <c r="X80" s="76" t="s">
        <v>111</v>
      </c>
      <c r="Y80" s="78" t="s">
        <v>121</v>
      </c>
      <c r="Z80" s="285">
        <v>43770</v>
      </c>
      <c r="AA80" s="78" t="s">
        <v>122</v>
      </c>
      <c r="AB80" s="285" t="s">
        <v>144</v>
      </c>
      <c r="AC80" s="285" t="s">
        <v>243</v>
      </c>
      <c r="AD80" s="78" t="s">
        <v>548</v>
      </c>
      <c r="AE80" s="78" t="s">
        <v>111</v>
      </c>
      <c r="AF80" s="78" t="s">
        <v>111</v>
      </c>
      <c r="AG80" s="78" t="s">
        <v>111</v>
      </c>
      <c r="AH80" s="78" t="s">
        <v>111</v>
      </c>
      <c r="AI80" s="78" t="s">
        <v>111</v>
      </c>
      <c r="AJ80" s="78" t="s">
        <v>111</v>
      </c>
      <c r="AK80" s="286" t="s">
        <v>124</v>
      </c>
      <c r="AL80" s="286" t="s">
        <v>149</v>
      </c>
      <c r="AM80" s="287" t="s">
        <v>149</v>
      </c>
      <c r="AN80" s="288" t="s">
        <v>281</v>
      </c>
    </row>
    <row r="81" spans="1:40" s="121" customFormat="1" ht="40.049999999999997" customHeight="1">
      <c r="A81" s="262">
        <v>250</v>
      </c>
      <c r="B81" s="76" t="s">
        <v>105</v>
      </c>
      <c r="C81" s="76"/>
      <c r="D81" s="76" t="s">
        <v>562</v>
      </c>
      <c r="E81" s="76" t="s">
        <v>562</v>
      </c>
      <c r="F81" s="76" t="e">
        <v>#N/A</v>
      </c>
      <c r="G81" s="76" t="s">
        <v>107</v>
      </c>
      <c r="H81" s="76" t="s">
        <v>563</v>
      </c>
      <c r="I81" s="76" t="s">
        <v>109</v>
      </c>
      <c r="J81" s="76" t="s">
        <v>110</v>
      </c>
      <c r="K81" s="76" t="s">
        <v>111</v>
      </c>
      <c r="L81" s="76" t="s">
        <v>525</v>
      </c>
      <c r="M81" s="76" t="s">
        <v>560</v>
      </c>
      <c r="N81" s="76" t="s">
        <v>526</v>
      </c>
      <c r="O81" s="76" t="s">
        <v>564</v>
      </c>
      <c r="P81" s="76" t="s">
        <v>555</v>
      </c>
      <c r="Q81" s="76" t="s">
        <v>564</v>
      </c>
      <c r="R81" s="76" t="s">
        <v>565</v>
      </c>
      <c r="S81" s="76" t="s">
        <v>117</v>
      </c>
      <c r="T81" s="76" t="s">
        <v>118</v>
      </c>
      <c r="U81" s="76" t="s">
        <v>258</v>
      </c>
      <c r="V81" s="76" t="s">
        <v>566</v>
      </c>
      <c r="W81" s="76" t="s">
        <v>120</v>
      </c>
      <c r="X81" s="76" t="s">
        <v>111</v>
      </c>
      <c r="Y81" s="78" t="s">
        <v>121</v>
      </c>
      <c r="Z81" s="285">
        <v>43834</v>
      </c>
      <c r="AA81" s="78" t="s">
        <v>122</v>
      </c>
      <c r="AB81" s="285" t="s">
        <v>144</v>
      </c>
      <c r="AC81" s="291" t="s">
        <v>243</v>
      </c>
      <c r="AD81" s="78" t="s">
        <v>123</v>
      </c>
      <c r="AE81" s="78" t="s">
        <v>111</v>
      </c>
      <c r="AF81" s="78" t="s">
        <v>111</v>
      </c>
      <c r="AG81" s="78" t="s">
        <v>111</v>
      </c>
      <c r="AH81" s="78" t="s">
        <v>111</v>
      </c>
      <c r="AI81" s="78" t="s">
        <v>111</v>
      </c>
      <c r="AJ81" s="78" t="s">
        <v>111</v>
      </c>
      <c r="AK81" s="286" t="s">
        <v>158</v>
      </c>
      <c r="AL81" s="286" t="s">
        <v>149</v>
      </c>
      <c r="AM81" s="287" t="s">
        <v>149</v>
      </c>
      <c r="AN81" s="288" t="s">
        <v>281</v>
      </c>
    </row>
    <row r="82" spans="1:40" s="121" customFormat="1" ht="40.049999999999997" customHeight="1">
      <c r="A82" s="262">
        <v>251</v>
      </c>
      <c r="B82" s="76" t="s">
        <v>1210</v>
      </c>
      <c r="C82" s="76"/>
      <c r="D82" s="76" t="s">
        <v>1211</v>
      </c>
      <c r="E82" s="76" t="s">
        <v>1211</v>
      </c>
      <c r="F82" s="76" t="e">
        <v>#N/A</v>
      </c>
      <c r="G82" s="76" t="s">
        <v>79</v>
      </c>
      <c r="H82" s="76" t="s">
        <v>1212</v>
      </c>
      <c r="I82" s="76" t="s">
        <v>173</v>
      </c>
      <c r="J82" s="76" t="s">
        <v>173</v>
      </c>
      <c r="K82" s="76" t="s">
        <v>173</v>
      </c>
      <c r="L82" s="76" t="s">
        <v>525</v>
      </c>
      <c r="M82" s="76" t="s">
        <v>560</v>
      </c>
      <c r="N82" s="76" t="s">
        <v>526</v>
      </c>
      <c r="O82" s="76" t="s">
        <v>1213</v>
      </c>
      <c r="P82" s="76" t="s">
        <v>555</v>
      </c>
      <c r="Q82" s="76" t="s">
        <v>564</v>
      </c>
      <c r="R82" s="76" t="s">
        <v>173</v>
      </c>
      <c r="S82" s="76" t="s">
        <v>117</v>
      </c>
      <c r="T82" s="76" t="s">
        <v>118</v>
      </c>
      <c r="U82" s="76" t="s">
        <v>1214</v>
      </c>
      <c r="V82" s="76" t="s">
        <v>111</v>
      </c>
      <c r="W82" s="76" t="s">
        <v>120</v>
      </c>
      <c r="X82" s="76" t="s">
        <v>111</v>
      </c>
      <c r="Y82" s="78" t="s">
        <v>173</v>
      </c>
      <c r="Z82" s="285" t="s">
        <v>173</v>
      </c>
      <c r="AA82" s="78" t="s">
        <v>173</v>
      </c>
      <c r="AB82" s="285" t="s">
        <v>144</v>
      </c>
      <c r="AC82" s="291" t="s">
        <v>243</v>
      </c>
      <c r="AD82" s="78" t="s">
        <v>548</v>
      </c>
      <c r="AE82" s="78" t="s">
        <v>111</v>
      </c>
      <c r="AF82" s="78" t="s">
        <v>111</v>
      </c>
      <c r="AG82" s="78" t="s">
        <v>111</v>
      </c>
      <c r="AH82" s="78" t="s">
        <v>111</v>
      </c>
      <c r="AI82" s="78" t="s">
        <v>111</v>
      </c>
      <c r="AJ82" s="78" t="s">
        <v>111</v>
      </c>
      <c r="AK82" s="286" t="s">
        <v>158</v>
      </c>
      <c r="AL82" s="286" t="s">
        <v>149</v>
      </c>
      <c r="AM82" s="287" t="s">
        <v>149</v>
      </c>
      <c r="AN82" s="288" t="s">
        <v>281</v>
      </c>
    </row>
    <row r="83" spans="1:40" s="121" customFormat="1" ht="40.049999999999997" customHeight="1">
      <c r="A83" s="262">
        <v>252</v>
      </c>
      <c r="B83" s="76" t="s">
        <v>1161</v>
      </c>
      <c r="C83" s="76"/>
      <c r="D83" s="76" t="s">
        <v>1221</v>
      </c>
      <c r="E83" s="76" t="s">
        <v>1221</v>
      </c>
      <c r="F83" s="76" t="e">
        <v>#N/A</v>
      </c>
      <c r="G83" s="76" t="s">
        <v>79</v>
      </c>
      <c r="H83" s="76" t="s">
        <v>1221</v>
      </c>
      <c r="I83" s="76" t="s">
        <v>173</v>
      </c>
      <c r="J83" s="76" t="s">
        <v>110</v>
      </c>
      <c r="K83" s="76" t="s">
        <v>173</v>
      </c>
      <c r="L83" s="76" t="s">
        <v>525</v>
      </c>
      <c r="M83" s="76" t="s">
        <v>560</v>
      </c>
      <c r="N83" s="76" t="s">
        <v>526</v>
      </c>
      <c r="O83" s="76" t="s">
        <v>1213</v>
      </c>
      <c r="P83" s="76" t="s">
        <v>173</v>
      </c>
      <c r="Q83" s="76" t="s">
        <v>564</v>
      </c>
      <c r="R83" s="76" t="s">
        <v>529</v>
      </c>
      <c r="S83" s="76" t="s">
        <v>117</v>
      </c>
      <c r="T83" s="76" t="s">
        <v>118</v>
      </c>
      <c r="U83" s="76" t="s">
        <v>1177</v>
      </c>
      <c r="V83" s="76" t="s">
        <v>173</v>
      </c>
      <c r="W83" s="76" t="s">
        <v>120</v>
      </c>
      <c r="X83" s="76" t="s">
        <v>173</v>
      </c>
      <c r="Y83" s="78" t="s">
        <v>173</v>
      </c>
      <c r="Z83" s="285" t="s">
        <v>173</v>
      </c>
      <c r="AA83" s="78" t="s">
        <v>173</v>
      </c>
      <c r="AB83" s="285" t="s">
        <v>173</v>
      </c>
      <c r="AC83" s="291" t="s">
        <v>173</v>
      </c>
      <c r="AD83" s="78" t="s">
        <v>173</v>
      </c>
      <c r="AE83" s="78" t="s">
        <v>111</v>
      </c>
      <c r="AF83" s="78" t="s">
        <v>111</v>
      </c>
      <c r="AG83" s="78" t="s">
        <v>111</v>
      </c>
      <c r="AH83" s="78" t="s">
        <v>111</v>
      </c>
      <c r="AI83" s="78" t="s">
        <v>111</v>
      </c>
      <c r="AJ83" s="78" t="s">
        <v>111</v>
      </c>
      <c r="AK83" s="286" t="s">
        <v>158</v>
      </c>
      <c r="AL83" s="286" t="s">
        <v>149</v>
      </c>
      <c r="AM83" s="287" t="s">
        <v>149</v>
      </c>
      <c r="AN83" s="288" t="s">
        <v>281</v>
      </c>
    </row>
    <row r="84" spans="1:40" s="121" customFormat="1" ht="40.049999999999997" customHeight="1">
      <c r="A84" s="262">
        <v>247</v>
      </c>
      <c r="B84" s="76" t="s">
        <v>105</v>
      </c>
      <c r="C84" s="76"/>
      <c r="D84" s="76" t="s">
        <v>1074</v>
      </c>
      <c r="E84" s="76" t="s">
        <v>1074</v>
      </c>
      <c r="F84" s="76" t="e">
        <v>#N/A</v>
      </c>
      <c r="G84" s="76" t="s">
        <v>107</v>
      </c>
      <c r="H84" s="76" t="s">
        <v>1075</v>
      </c>
      <c r="I84" s="76" t="s">
        <v>109</v>
      </c>
      <c r="J84" s="76" t="s">
        <v>110</v>
      </c>
      <c r="K84" s="76" t="s">
        <v>111</v>
      </c>
      <c r="L84" s="76" t="s">
        <v>1068</v>
      </c>
      <c r="M84" s="76" t="s">
        <v>1072</v>
      </c>
      <c r="N84" s="76" t="s">
        <v>1069</v>
      </c>
      <c r="O84" s="76" t="s">
        <v>1076</v>
      </c>
      <c r="P84" s="76"/>
      <c r="Q84" s="76" t="s">
        <v>1077</v>
      </c>
      <c r="R84" s="76" t="s">
        <v>196</v>
      </c>
      <c r="S84" s="76" t="s">
        <v>117</v>
      </c>
      <c r="T84" s="76" t="s">
        <v>118</v>
      </c>
      <c r="U84" s="76" t="s">
        <v>111</v>
      </c>
      <c r="V84" s="76" t="s">
        <v>1078</v>
      </c>
      <c r="W84" s="76" t="s">
        <v>120</v>
      </c>
      <c r="X84" s="76" t="s">
        <v>111</v>
      </c>
      <c r="Y84" s="78" t="s">
        <v>152</v>
      </c>
      <c r="Z84" s="285">
        <v>41562</v>
      </c>
      <c r="AA84" s="78" t="s">
        <v>122</v>
      </c>
      <c r="AB84" s="285" t="s">
        <v>118</v>
      </c>
      <c r="AC84" s="291"/>
      <c r="AD84" s="78" t="s">
        <v>123</v>
      </c>
      <c r="AE84" s="78" t="s">
        <v>111</v>
      </c>
      <c r="AF84" s="78" t="s">
        <v>111</v>
      </c>
      <c r="AG84" s="78" t="s">
        <v>111</v>
      </c>
      <c r="AH84" s="78" t="s">
        <v>111</v>
      </c>
      <c r="AI84" s="78" t="s">
        <v>111</v>
      </c>
      <c r="AJ84" s="78" t="s">
        <v>111</v>
      </c>
      <c r="AK84" s="286" t="s">
        <v>124</v>
      </c>
      <c r="AL84" s="286" t="s">
        <v>149</v>
      </c>
      <c r="AM84" s="287" t="s">
        <v>149</v>
      </c>
      <c r="AN84" s="289" t="s">
        <v>281</v>
      </c>
    </row>
    <row r="85" spans="1:40" s="121" customFormat="1" ht="40.049999999999997" customHeight="1">
      <c r="A85" s="262">
        <v>248</v>
      </c>
      <c r="B85" s="76" t="s">
        <v>105</v>
      </c>
      <c r="C85" s="76"/>
      <c r="D85" s="76" t="s">
        <v>1079</v>
      </c>
      <c r="E85" s="76" t="s">
        <v>1079</v>
      </c>
      <c r="F85" s="76" t="e">
        <v>#N/A</v>
      </c>
      <c r="G85" s="76" t="s">
        <v>107</v>
      </c>
      <c r="H85" s="76" t="s">
        <v>1080</v>
      </c>
      <c r="I85" s="76" t="s">
        <v>109</v>
      </c>
      <c r="J85" s="76" t="s">
        <v>110</v>
      </c>
      <c r="K85" s="76" t="s">
        <v>641</v>
      </c>
      <c r="L85" s="76" t="s">
        <v>1068</v>
      </c>
      <c r="M85" s="76" t="s">
        <v>1072</v>
      </c>
      <c r="N85" s="76" t="s">
        <v>1069</v>
      </c>
      <c r="O85" s="76" t="s">
        <v>1076</v>
      </c>
      <c r="P85" s="76"/>
      <c r="Q85" s="76" t="s">
        <v>1081</v>
      </c>
      <c r="R85" s="76" t="s">
        <v>196</v>
      </c>
      <c r="S85" s="76" t="s">
        <v>117</v>
      </c>
      <c r="T85" s="76" t="s">
        <v>118</v>
      </c>
      <c r="U85" s="76" t="s">
        <v>111</v>
      </c>
      <c r="V85" s="76" t="s">
        <v>1082</v>
      </c>
      <c r="W85" s="76" t="s">
        <v>120</v>
      </c>
      <c r="X85" s="76" t="s">
        <v>111</v>
      </c>
      <c r="Y85" s="78" t="s">
        <v>152</v>
      </c>
      <c r="Z85" s="285">
        <v>43159</v>
      </c>
      <c r="AA85" s="78" t="s">
        <v>122</v>
      </c>
      <c r="AB85" s="285" t="s">
        <v>118</v>
      </c>
      <c r="AC85" s="291"/>
      <c r="AD85" s="78" t="s">
        <v>123</v>
      </c>
      <c r="AE85" s="78" t="s">
        <v>111</v>
      </c>
      <c r="AF85" s="78" t="s">
        <v>111</v>
      </c>
      <c r="AG85" s="78" t="s">
        <v>111</v>
      </c>
      <c r="AH85" s="78" t="s">
        <v>111</v>
      </c>
      <c r="AI85" s="78" t="s">
        <v>111</v>
      </c>
      <c r="AJ85" s="78" t="s">
        <v>111</v>
      </c>
      <c r="AK85" s="286" t="s">
        <v>124</v>
      </c>
      <c r="AL85" s="286" t="s">
        <v>149</v>
      </c>
      <c r="AM85" s="287" t="s">
        <v>149</v>
      </c>
      <c r="AN85" s="289" t="s">
        <v>281</v>
      </c>
    </row>
    <row r="86" spans="1:40" s="121" customFormat="1" ht="40.049999999999997" customHeight="1">
      <c r="A86" s="262">
        <v>244</v>
      </c>
      <c r="B86" s="270" t="s">
        <v>105</v>
      </c>
      <c r="C86" s="270" t="s">
        <v>1513</v>
      </c>
      <c r="D86" s="270" t="s">
        <v>1118</v>
      </c>
      <c r="E86" s="270" t="s">
        <v>1513</v>
      </c>
      <c r="F86" s="270" t="s">
        <v>2692</v>
      </c>
      <c r="G86" s="270" t="s">
        <v>130</v>
      </c>
      <c r="H86" s="275" t="s">
        <v>2693</v>
      </c>
      <c r="I86" s="270" t="s">
        <v>1110</v>
      </c>
      <c r="J86" s="270" t="s">
        <v>110</v>
      </c>
      <c r="K86" s="270" t="s">
        <v>641</v>
      </c>
      <c r="L86" s="270" t="s">
        <v>1111</v>
      </c>
      <c r="M86" s="270" t="s">
        <v>2694</v>
      </c>
      <c r="N86" s="270" t="s">
        <v>2683</v>
      </c>
      <c r="O86" s="270" t="s">
        <v>1113</v>
      </c>
      <c r="P86" s="76" t="s">
        <v>2695</v>
      </c>
      <c r="Q86" s="270" t="s">
        <v>1114</v>
      </c>
      <c r="R86" s="270" t="s">
        <v>116</v>
      </c>
      <c r="S86" s="270" t="s">
        <v>117</v>
      </c>
      <c r="T86" s="270" t="s">
        <v>118</v>
      </c>
      <c r="U86" s="270" t="s">
        <v>2696</v>
      </c>
      <c r="V86" s="270" t="s">
        <v>2686</v>
      </c>
      <c r="W86" s="76" t="s">
        <v>144</v>
      </c>
      <c r="X86" s="76" t="s">
        <v>2697</v>
      </c>
      <c r="Y86" s="274" t="s">
        <v>152</v>
      </c>
      <c r="Z86" s="271">
        <v>39264</v>
      </c>
      <c r="AA86" s="271">
        <v>45565</v>
      </c>
      <c r="AB86" s="270" t="s">
        <v>118</v>
      </c>
      <c r="AC86" s="272" t="s">
        <v>173</v>
      </c>
      <c r="AD86" s="270" t="s">
        <v>123</v>
      </c>
      <c r="AE86" s="270" t="s">
        <v>111</v>
      </c>
      <c r="AF86" s="270" t="s">
        <v>111</v>
      </c>
      <c r="AG86" s="270" t="s">
        <v>111</v>
      </c>
      <c r="AH86" s="270" t="s">
        <v>111</v>
      </c>
      <c r="AI86" s="270" t="s">
        <v>111</v>
      </c>
      <c r="AJ86" s="270" t="s">
        <v>111</v>
      </c>
      <c r="AK86" s="270" t="s">
        <v>124</v>
      </c>
      <c r="AL86" s="270" t="s">
        <v>137</v>
      </c>
      <c r="AM86" s="270" t="s">
        <v>137</v>
      </c>
      <c r="AN86" s="281" t="s">
        <v>138</v>
      </c>
    </row>
    <row r="87" spans="1:40" s="121" customFormat="1" ht="40.049999999999997" customHeight="1">
      <c r="A87" s="262">
        <v>245</v>
      </c>
      <c r="B87" s="270" t="s">
        <v>105</v>
      </c>
      <c r="C87" s="270" t="s">
        <v>1515</v>
      </c>
      <c r="D87" s="270" t="s">
        <v>1118</v>
      </c>
      <c r="E87" s="270" t="s">
        <v>1515</v>
      </c>
      <c r="F87" s="270" t="s">
        <v>2698</v>
      </c>
      <c r="G87" s="270" t="s">
        <v>130</v>
      </c>
      <c r="H87" s="275" t="s">
        <v>2699</v>
      </c>
      <c r="I87" s="270" t="s">
        <v>132</v>
      </c>
      <c r="J87" s="270" t="s">
        <v>110</v>
      </c>
      <c r="K87" s="270" t="s">
        <v>641</v>
      </c>
      <c r="L87" s="270" t="s">
        <v>1111</v>
      </c>
      <c r="M87" s="270" t="s">
        <v>2694</v>
      </c>
      <c r="N87" s="270" t="s">
        <v>2683</v>
      </c>
      <c r="O87" s="270" t="s">
        <v>1113</v>
      </c>
      <c r="P87" s="76" t="s">
        <v>2695</v>
      </c>
      <c r="Q87" s="270" t="s">
        <v>1114</v>
      </c>
      <c r="R87" s="270" t="s">
        <v>116</v>
      </c>
      <c r="S87" s="270" t="s">
        <v>117</v>
      </c>
      <c r="T87" s="270" t="s">
        <v>118</v>
      </c>
      <c r="U87" s="270" t="s">
        <v>2696</v>
      </c>
      <c r="V87" s="270" t="s">
        <v>2686</v>
      </c>
      <c r="W87" s="76" t="s">
        <v>144</v>
      </c>
      <c r="X87" s="76" t="s">
        <v>2700</v>
      </c>
      <c r="Y87" s="274" t="s">
        <v>152</v>
      </c>
      <c r="Z87" s="271">
        <v>38404</v>
      </c>
      <c r="AA87" s="271">
        <v>45565</v>
      </c>
      <c r="AB87" s="270" t="s">
        <v>118</v>
      </c>
      <c r="AC87" s="272" t="s">
        <v>173</v>
      </c>
      <c r="AD87" s="270" t="s">
        <v>123</v>
      </c>
      <c r="AE87" s="270" t="s">
        <v>111</v>
      </c>
      <c r="AF87" s="270" t="s">
        <v>111</v>
      </c>
      <c r="AG87" s="270" t="s">
        <v>111</v>
      </c>
      <c r="AH87" s="270" t="s">
        <v>111</v>
      </c>
      <c r="AI87" s="270" t="s">
        <v>111</v>
      </c>
      <c r="AJ87" s="270" t="s">
        <v>111</v>
      </c>
      <c r="AK87" s="270" t="s">
        <v>124</v>
      </c>
      <c r="AL87" s="270" t="s">
        <v>137</v>
      </c>
      <c r="AM87" s="270" t="s">
        <v>137</v>
      </c>
      <c r="AN87" s="281" t="s">
        <v>138</v>
      </c>
    </row>
    <row r="88" spans="1:40" s="121" customFormat="1" ht="40.049999999999997" customHeight="1">
      <c r="A88" s="262">
        <v>246</v>
      </c>
      <c r="B88" s="270" t="s">
        <v>105</v>
      </c>
      <c r="C88" s="270" t="s">
        <v>1517</v>
      </c>
      <c r="D88" s="270" t="s">
        <v>1118</v>
      </c>
      <c r="E88" s="270" t="s">
        <v>1517</v>
      </c>
      <c r="F88" s="270" t="s">
        <v>2701</v>
      </c>
      <c r="G88" s="270" t="s">
        <v>130</v>
      </c>
      <c r="H88" s="275" t="s">
        <v>2702</v>
      </c>
      <c r="I88" s="270" t="s">
        <v>132</v>
      </c>
      <c r="J88" s="270" t="s">
        <v>110</v>
      </c>
      <c r="K88" s="270" t="s">
        <v>641</v>
      </c>
      <c r="L88" s="270" t="s">
        <v>1111</v>
      </c>
      <c r="M88" s="270" t="s">
        <v>2694</v>
      </c>
      <c r="N88" s="270" t="s">
        <v>2683</v>
      </c>
      <c r="O88" s="270" t="s">
        <v>1113</v>
      </c>
      <c r="P88" s="76" t="s">
        <v>2703</v>
      </c>
      <c r="Q88" s="270" t="s">
        <v>1114</v>
      </c>
      <c r="R88" s="270" t="s">
        <v>116</v>
      </c>
      <c r="S88" s="270" t="s">
        <v>117</v>
      </c>
      <c r="T88" s="270" t="s">
        <v>118</v>
      </c>
      <c r="U88" s="270" t="s">
        <v>2696</v>
      </c>
      <c r="V88" s="270" t="s">
        <v>2686</v>
      </c>
      <c r="W88" s="76" t="s">
        <v>144</v>
      </c>
      <c r="X88" s="76" t="s">
        <v>2700</v>
      </c>
      <c r="Y88" s="274" t="s">
        <v>152</v>
      </c>
      <c r="Z88" s="271">
        <v>40982</v>
      </c>
      <c r="AA88" s="271">
        <v>45565</v>
      </c>
      <c r="AB88" s="270" t="s">
        <v>118</v>
      </c>
      <c r="AC88" s="272" t="s">
        <v>173</v>
      </c>
      <c r="AD88" s="270" t="s">
        <v>123</v>
      </c>
      <c r="AE88" s="270" t="s">
        <v>111</v>
      </c>
      <c r="AF88" s="270" t="s">
        <v>111</v>
      </c>
      <c r="AG88" s="270" t="s">
        <v>111</v>
      </c>
      <c r="AH88" s="270" t="s">
        <v>111</v>
      </c>
      <c r="AI88" s="270" t="s">
        <v>111</v>
      </c>
      <c r="AJ88" s="270" t="s">
        <v>111</v>
      </c>
      <c r="AK88" s="270" t="s">
        <v>124</v>
      </c>
      <c r="AL88" s="270" t="s">
        <v>137</v>
      </c>
      <c r="AM88" s="270" t="s">
        <v>137</v>
      </c>
      <c r="AN88" s="281" t="s">
        <v>138</v>
      </c>
    </row>
    <row r="89" spans="1:40" s="121" customFormat="1" ht="40.049999999999997" customHeight="1">
      <c r="A89" s="262">
        <v>240</v>
      </c>
      <c r="B89" s="76" t="s">
        <v>105</v>
      </c>
      <c r="C89" s="76" t="s">
        <v>127</v>
      </c>
      <c r="D89" s="76"/>
      <c r="E89" s="76" t="s">
        <v>127</v>
      </c>
      <c r="F89" s="76" t="s">
        <v>1036</v>
      </c>
      <c r="G89" s="76" t="s">
        <v>107</v>
      </c>
      <c r="H89" s="76" t="s">
        <v>1037</v>
      </c>
      <c r="I89" s="76" t="s">
        <v>109</v>
      </c>
      <c r="J89" s="76" t="s">
        <v>110</v>
      </c>
      <c r="K89" s="76" t="s">
        <v>641</v>
      </c>
      <c r="L89" s="76" t="s">
        <v>726</v>
      </c>
      <c r="M89" s="76" t="s">
        <v>1033</v>
      </c>
      <c r="N89" s="76" t="s">
        <v>1005</v>
      </c>
      <c r="O89" s="76" t="s">
        <v>1021</v>
      </c>
      <c r="P89" s="76"/>
      <c r="Q89" s="76" t="s">
        <v>1038</v>
      </c>
      <c r="R89" s="76" t="s">
        <v>196</v>
      </c>
      <c r="S89" s="76" t="s">
        <v>117</v>
      </c>
      <c r="T89" s="76" t="s">
        <v>120</v>
      </c>
      <c r="U89" s="76" t="s">
        <v>173</v>
      </c>
      <c r="V89" s="76" t="s">
        <v>1023</v>
      </c>
      <c r="W89" s="76" t="s">
        <v>120</v>
      </c>
      <c r="X89" s="76" t="s">
        <v>111</v>
      </c>
      <c r="Y89" s="78" t="s">
        <v>152</v>
      </c>
      <c r="Z89" s="285">
        <v>44645</v>
      </c>
      <c r="AA89" s="78">
        <v>45015</v>
      </c>
      <c r="AB89" s="285" t="s">
        <v>146</v>
      </c>
      <c r="AC89" s="291" t="s">
        <v>286</v>
      </c>
      <c r="AD89" s="78" t="s">
        <v>493</v>
      </c>
      <c r="AE89" s="78" t="s">
        <v>892</v>
      </c>
      <c r="AF89" s="78" t="s">
        <v>893</v>
      </c>
      <c r="AG89" s="78" t="s">
        <v>894</v>
      </c>
      <c r="AH89" s="78" t="s">
        <v>895</v>
      </c>
      <c r="AI89" s="78" t="s">
        <v>497</v>
      </c>
      <c r="AJ89" s="78" t="s">
        <v>497</v>
      </c>
      <c r="AK89" s="286" t="s">
        <v>498</v>
      </c>
      <c r="AL89" s="286" t="s">
        <v>149</v>
      </c>
      <c r="AM89" s="287" t="s">
        <v>125</v>
      </c>
      <c r="AN89" s="289" t="s">
        <v>281</v>
      </c>
    </row>
    <row r="90" spans="1:40" s="121" customFormat="1" ht="40.049999999999997" customHeight="1">
      <c r="A90" s="262">
        <v>241</v>
      </c>
      <c r="B90" s="76" t="s">
        <v>105</v>
      </c>
      <c r="C90" s="76"/>
      <c r="D90" s="76" t="s">
        <v>1039</v>
      </c>
      <c r="E90" s="76" t="s">
        <v>1039</v>
      </c>
      <c r="F90" s="76" t="s">
        <v>1040</v>
      </c>
      <c r="G90" s="76" t="s">
        <v>107</v>
      </c>
      <c r="H90" s="76" t="s">
        <v>1041</v>
      </c>
      <c r="I90" s="76" t="s">
        <v>109</v>
      </c>
      <c r="J90" s="76" t="s">
        <v>110</v>
      </c>
      <c r="K90" s="76" t="s">
        <v>641</v>
      </c>
      <c r="L90" s="76" t="s">
        <v>726</v>
      </c>
      <c r="M90" s="76" t="s">
        <v>1033</v>
      </c>
      <c r="N90" s="76" t="s">
        <v>1005</v>
      </c>
      <c r="O90" s="76" t="s">
        <v>1021</v>
      </c>
      <c r="P90" s="76"/>
      <c r="Q90" s="76" t="s">
        <v>1038</v>
      </c>
      <c r="R90" s="76" t="s">
        <v>196</v>
      </c>
      <c r="S90" s="76" t="s">
        <v>117</v>
      </c>
      <c r="T90" s="76" t="s">
        <v>120</v>
      </c>
      <c r="U90" s="76" t="s">
        <v>173</v>
      </c>
      <c r="V90" s="76" t="s">
        <v>1023</v>
      </c>
      <c r="W90" s="76" t="s">
        <v>120</v>
      </c>
      <c r="X90" s="76" t="s">
        <v>111</v>
      </c>
      <c r="Y90" s="78" t="s">
        <v>152</v>
      </c>
      <c r="Z90" s="285">
        <v>44645</v>
      </c>
      <c r="AA90" s="78" t="s">
        <v>755</v>
      </c>
      <c r="AB90" s="285" t="s">
        <v>146</v>
      </c>
      <c r="AC90" s="291" t="s">
        <v>286</v>
      </c>
      <c r="AD90" s="78" t="s">
        <v>493</v>
      </c>
      <c r="AE90" s="78" t="s">
        <v>892</v>
      </c>
      <c r="AF90" s="78" t="s">
        <v>893</v>
      </c>
      <c r="AG90" s="78" t="s">
        <v>894</v>
      </c>
      <c r="AH90" s="78" t="s">
        <v>895</v>
      </c>
      <c r="AI90" s="78" t="s">
        <v>497</v>
      </c>
      <c r="AJ90" s="78" t="s">
        <v>497</v>
      </c>
      <c r="AK90" s="286" t="s">
        <v>498</v>
      </c>
      <c r="AL90" s="286" t="s">
        <v>149</v>
      </c>
      <c r="AM90" s="287" t="s">
        <v>125</v>
      </c>
      <c r="AN90" s="289" t="s">
        <v>281</v>
      </c>
    </row>
    <row r="91" spans="1:40" s="121" customFormat="1" ht="40.049999999999997" customHeight="1">
      <c r="A91" s="262">
        <v>242</v>
      </c>
      <c r="B91" s="76" t="s">
        <v>105</v>
      </c>
      <c r="C91" s="76"/>
      <c r="D91" s="76" t="s">
        <v>1042</v>
      </c>
      <c r="E91" s="76" t="s">
        <v>1042</v>
      </c>
      <c r="F91" s="76" t="s">
        <v>1040</v>
      </c>
      <c r="G91" s="76" t="s">
        <v>107</v>
      </c>
      <c r="H91" s="76" t="s">
        <v>1043</v>
      </c>
      <c r="I91" s="76" t="s">
        <v>109</v>
      </c>
      <c r="J91" s="76" t="s">
        <v>110</v>
      </c>
      <c r="K91" s="76" t="s">
        <v>641</v>
      </c>
      <c r="L91" s="76" t="s">
        <v>726</v>
      </c>
      <c r="M91" s="76" t="s">
        <v>1033</v>
      </c>
      <c r="N91" s="76" t="s">
        <v>1005</v>
      </c>
      <c r="O91" s="76" t="s">
        <v>1021</v>
      </c>
      <c r="P91" s="76"/>
      <c r="Q91" s="76" t="s">
        <v>1044</v>
      </c>
      <c r="R91" s="76" t="s">
        <v>196</v>
      </c>
      <c r="S91" s="76" t="s">
        <v>117</v>
      </c>
      <c r="T91" s="76" t="s">
        <v>120</v>
      </c>
      <c r="U91" s="76" t="s">
        <v>173</v>
      </c>
      <c r="V91" s="76" t="s">
        <v>1023</v>
      </c>
      <c r="W91" s="76" t="s">
        <v>120</v>
      </c>
      <c r="X91" s="76" t="s">
        <v>111</v>
      </c>
      <c r="Y91" s="78" t="s">
        <v>152</v>
      </c>
      <c r="Z91" s="285">
        <v>44645</v>
      </c>
      <c r="AA91" s="78" t="s">
        <v>755</v>
      </c>
      <c r="AB91" s="285" t="s">
        <v>146</v>
      </c>
      <c r="AC91" s="291" t="s">
        <v>286</v>
      </c>
      <c r="AD91" s="78" t="s">
        <v>493</v>
      </c>
      <c r="AE91" s="78" t="s">
        <v>892</v>
      </c>
      <c r="AF91" s="78" t="s">
        <v>893</v>
      </c>
      <c r="AG91" s="78" t="s">
        <v>894</v>
      </c>
      <c r="AH91" s="78" t="s">
        <v>895</v>
      </c>
      <c r="AI91" s="78" t="s">
        <v>497</v>
      </c>
      <c r="AJ91" s="78" t="s">
        <v>497</v>
      </c>
      <c r="AK91" s="286" t="s">
        <v>498</v>
      </c>
      <c r="AL91" s="286" t="s">
        <v>149</v>
      </c>
      <c r="AM91" s="287" t="s">
        <v>125</v>
      </c>
      <c r="AN91" s="289" t="s">
        <v>281</v>
      </c>
    </row>
    <row r="92" spans="1:40" s="121" customFormat="1" ht="40.049999999999997" customHeight="1">
      <c r="A92" s="262">
        <v>243</v>
      </c>
      <c r="B92" s="76" t="s">
        <v>105</v>
      </c>
      <c r="C92" s="76"/>
      <c r="D92" s="76" t="s">
        <v>1045</v>
      </c>
      <c r="E92" s="76" t="s">
        <v>1045</v>
      </c>
      <c r="F92" s="76" t="s">
        <v>1040</v>
      </c>
      <c r="G92" s="76" t="s">
        <v>107</v>
      </c>
      <c r="H92" s="76" t="s">
        <v>731</v>
      </c>
      <c r="I92" s="76" t="s">
        <v>169</v>
      </c>
      <c r="J92" s="76" t="s">
        <v>110</v>
      </c>
      <c r="K92" s="76" t="s">
        <v>641</v>
      </c>
      <c r="L92" s="76" t="s">
        <v>726</v>
      </c>
      <c r="M92" s="76" t="s">
        <v>1033</v>
      </c>
      <c r="N92" s="76" t="s">
        <v>1005</v>
      </c>
      <c r="O92" s="76" t="s">
        <v>1021</v>
      </c>
      <c r="P92" s="76"/>
      <c r="Q92" s="76" t="s">
        <v>1038</v>
      </c>
      <c r="R92" s="76" t="s">
        <v>196</v>
      </c>
      <c r="S92" s="76" t="s">
        <v>117</v>
      </c>
      <c r="T92" s="76" t="s">
        <v>120</v>
      </c>
      <c r="U92" s="76" t="s">
        <v>173</v>
      </c>
      <c r="V92" s="76" t="s">
        <v>1046</v>
      </c>
      <c r="W92" s="76" t="s">
        <v>120</v>
      </c>
      <c r="X92" s="76" t="s">
        <v>111</v>
      </c>
      <c r="Y92" s="78" t="s">
        <v>152</v>
      </c>
      <c r="Z92" s="285">
        <v>44987</v>
      </c>
      <c r="AA92" s="78" t="s">
        <v>755</v>
      </c>
      <c r="AB92" s="285" t="s">
        <v>146</v>
      </c>
      <c r="AC92" s="285" t="s">
        <v>286</v>
      </c>
      <c r="AD92" s="78" t="s">
        <v>493</v>
      </c>
      <c r="AE92" s="78" t="s">
        <v>892</v>
      </c>
      <c r="AF92" s="78" t="s">
        <v>893</v>
      </c>
      <c r="AG92" s="78" t="s">
        <v>894</v>
      </c>
      <c r="AH92" s="78" t="s">
        <v>895</v>
      </c>
      <c r="AI92" s="78" t="s">
        <v>497</v>
      </c>
      <c r="AJ92" s="78" t="s">
        <v>497</v>
      </c>
      <c r="AK92" s="286" t="s">
        <v>498</v>
      </c>
      <c r="AL92" s="286" t="s">
        <v>149</v>
      </c>
      <c r="AM92" s="287" t="s">
        <v>125</v>
      </c>
      <c r="AN92" s="289" t="s">
        <v>281</v>
      </c>
    </row>
    <row r="93" spans="1:40" s="121" customFormat="1" ht="40.049999999999997" customHeight="1">
      <c r="A93" s="262">
        <v>218</v>
      </c>
      <c r="B93" s="76" t="s">
        <v>105</v>
      </c>
      <c r="C93" s="76"/>
      <c r="D93" s="76" t="s">
        <v>1124</v>
      </c>
      <c r="E93" s="76" t="s">
        <v>1124</v>
      </c>
      <c r="F93" s="76" t="e">
        <v>#N/A</v>
      </c>
      <c r="G93" s="76" t="s">
        <v>107</v>
      </c>
      <c r="H93" s="76" t="s">
        <v>1125</v>
      </c>
      <c r="I93" s="76" t="s">
        <v>571</v>
      </c>
      <c r="J93" s="76" t="s">
        <v>110</v>
      </c>
      <c r="K93" s="76" t="s">
        <v>111</v>
      </c>
      <c r="L93" s="76" t="s">
        <v>1126</v>
      </c>
      <c r="M93" s="76" t="s">
        <v>763</v>
      </c>
      <c r="N93" s="76" t="s">
        <v>1127</v>
      </c>
      <c r="O93" s="76" t="s">
        <v>644</v>
      </c>
      <c r="P93" s="76" t="s">
        <v>111</v>
      </c>
      <c r="Q93" s="76" t="s">
        <v>1128</v>
      </c>
      <c r="R93" s="76" t="s">
        <v>1129</v>
      </c>
      <c r="S93" s="76" t="s">
        <v>117</v>
      </c>
      <c r="T93" s="76" t="s">
        <v>118</v>
      </c>
      <c r="U93" s="76" t="s">
        <v>111</v>
      </c>
      <c r="V93" s="76" t="s">
        <v>1130</v>
      </c>
      <c r="W93" s="76" t="s">
        <v>120</v>
      </c>
      <c r="X93" s="76" t="s">
        <v>111</v>
      </c>
      <c r="Y93" s="78" t="s">
        <v>152</v>
      </c>
      <c r="Z93" s="285" t="s">
        <v>601</v>
      </c>
      <c r="AA93" s="78" t="s">
        <v>122</v>
      </c>
      <c r="AB93" s="285" t="s">
        <v>118</v>
      </c>
      <c r="AC93" s="285"/>
      <c r="AD93" s="78" t="s">
        <v>123</v>
      </c>
      <c r="AE93" s="78" t="s">
        <v>111</v>
      </c>
      <c r="AF93" s="78" t="s">
        <v>111</v>
      </c>
      <c r="AG93" s="78" t="s">
        <v>111</v>
      </c>
      <c r="AH93" s="78" t="s">
        <v>111</v>
      </c>
      <c r="AI93" s="78" t="s">
        <v>111</v>
      </c>
      <c r="AJ93" s="78" t="s">
        <v>111</v>
      </c>
      <c r="AK93" s="286" t="s">
        <v>1131</v>
      </c>
      <c r="AL93" s="286" t="s">
        <v>125</v>
      </c>
      <c r="AM93" s="287" t="s">
        <v>137</v>
      </c>
      <c r="AN93" s="289" t="s">
        <v>138</v>
      </c>
    </row>
    <row r="94" spans="1:40" s="121" customFormat="1" ht="40.049999999999997" customHeight="1">
      <c r="A94" s="262">
        <v>219</v>
      </c>
      <c r="B94" s="76" t="s">
        <v>105</v>
      </c>
      <c r="C94" s="76"/>
      <c r="D94" s="76" t="s">
        <v>1132</v>
      </c>
      <c r="E94" s="76" t="s">
        <v>1132</v>
      </c>
      <c r="F94" s="76" t="e">
        <v>#N/A</v>
      </c>
      <c r="G94" s="76" t="s">
        <v>107</v>
      </c>
      <c r="H94" s="76" t="s">
        <v>1133</v>
      </c>
      <c r="I94" s="76" t="s">
        <v>571</v>
      </c>
      <c r="J94" s="76" t="s">
        <v>110</v>
      </c>
      <c r="K94" s="76" t="s">
        <v>111</v>
      </c>
      <c r="L94" s="76" t="s">
        <v>1126</v>
      </c>
      <c r="M94" s="76" t="s">
        <v>763</v>
      </c>
      <c r="N94" s="76" t="s">
        <v>1127</v>
      </c>
      <c r="O94" s="76" t="s">
        <v>763</v>
      </c>
      <c r="P94" s="76" t="s">
        <v>111</v>
      </c>
      <c r="Q94" s="76" t="s">
        <v>1134</v>
      </c>
      <c r="R94" s="76" t="s">
        <v>1129</v>
      </c>
      <c r="S94" s="76" t="s">
        <v>117</v>
      </c>
      <c r="T94" s="76" t="s">
        <v>118</v>
      </c>
      <c r="U94" s="76" t="s">
        <v>111</v>
      </c>
      <c r="V94" s="76" t="s">
        <v>1135</v>
      </c>
      <c r="W94" s="76" t="s">
        <v>144</v>
      </c>
      <c r="X94" s="76" t="s">
        <v>1136</v>
      </c>
      <c r="Y94" s="78" t="s">
        <v>152</v>
      </c>
      <c r="Z94" s="285" t="s">
        <v>601</v>
      </c>
      <c r="AA94" s="78" t="s">
        <v>122</v>
      </c>
      <c r="AB94" s="285" t="s">
        <v>118</v>
      </c>
      <c r="AC94" s="285"/>
      <c r="AD94" s="78" t="s">
        <v>123</v>
      </c>
      <c r="AE94" s="78" t="s">
        <v>111</v>
      </c>
      <c r="AF94" s="78" t="s">
        <v>111</v>
      </c>
      <c r="AG94" s="78" t="s">
        <v>111</v>
      </c>
      <c r="AH94" s="78" t="s">
        <v>111</v>
      </c>
      <c r="AI94" s="78" t="s">
        <v>111</v>
      </c>
      <c r="AJ94" s="78" t="s">
        <v>111</v>
      </c>
      <c r="AK94" s="286" t="s">
        <v>124</v>
      </c>
      <c r="AL94" s="286" t="s">
        <v>137</v>
      </c>
      <c r="AM94" s="287" t="s">
        <v>137</v>
      </c>
      <c r="AN94" s="289" t="s">
        <v>138</v>
      </c>
    </row>
    <row r="95" spans="1:40" s="121" customFormat="1" ht="40.049999999999997" customHeight="1">
      <c r="A95" s="262">
        <v>220</v>
      </c>
      <c r="B95" s="76" t="s">
        <v>105</v>
      </c>
      <c r="C95" s="76"/>
      <c r="D95" s="76" t="s">
        <v>621</v>
      </c>
      <c r="E95" s="76" t="s">
        <v>621</v>
      </c>
      <c r="F95" s="76" t="e">
        <v>#N/A</v>
      </c>
      <c r="G95" s="76" t="s">
        <v>130</v>
      </c>
      <c r="H95" s="76" t="s">
        <v>1137</v>
      </c>
      <c r="I95" s="76" t="s">
        <v>571</v>
      </c>
      <c r="J95" s="76" t="s">
        <v>110</v>
      </c>
      <c r="K95" s="76" t="s">
        <v>111</v>
      </c>
      <c r="L95" s="76" t="s">
        <v>1126</v>
      </c>
      <c r="M95" s="76" t="s">
        <v>763</v>
      </c>
      <c r="N95" s="76" t="s">
        <v>1127</v>
      </c>
      <c r="O95" s="76" t="s">
        <v>763</v>
      </c>
      <c r="P95" s="76" t="s">
        <v>111</v>
      </c>
      <c r="Q95" s="76" t="s">
        <v>1134</v>
      </c>
      <c r="R95" s="76" t="s">
        <v>1129</v>
      </c>
      <c r="S95" s="76" t="s">
        <v>117</v>
      </c>
      <c r="T95" s="76" t="s">
        <v>118</v>
      </c>
      <c r="U95" s="76" t="s">
        <v>1138</v>
      </c>
      <c r="V95" s="76" t="s">
        <v>1139</v>
      </c>
      <c r="W95" s="76" t="s">
        <v>120</v>
      </c>
      <c r="X95" s="76" t="s">
        <v>111</v>
      </c>
      <c r="Y95" s="78" t="s">
        <v>152</v>
      </c>
      <c r="Z95" s="285" t="s">
        <v>601</v>
      </c>
      <c r="AA95" s="78" t="s">
        <v>122</v>
      </c>
      <c r="AB95" s="285" t="s">
        <v>118</v>
      </c>
      <c r="AC95" s="291"/>
      <c r="AD95" s="78" t="s">
        <v>123</v>
      </c>
      <c r="AE95" s="78" t="s">
        <v>111</v>
      </c>
      <c r="AF95" s="78" t="s">
        <v>111</v>
      </c>
      <c r="AG95" s="78" t="s">
        <v>111</v>
      </c>
      <c r="AH95" s="78" t="s">
        <v>111</v>
      </c>
      <c r="AI95" s="78" t="s">
        <v>111</v>
      </c>
      <c r="AJ95" s="78" t="s">
        <v>111</v>
      </c>
      <c r="AK95" s="286" t="s">
        <v>158</v>
      </c>
      <c r="AL95" s="286" t="s">
        <v>125</v>
      </c>
      <c r="AM95" s="287" t="s">
        <v>125</v>
      </c>
      <c r="AN95" s="289" t="s">
        <v>126</v>
      </c>
    </row>
    <row r="96" spans="1:40" s="121" customFormat="1" ht="40.049999999999997" customHeight="1">
      <c r="A96" s="262">
        <v>221</v>
      </c>
      <c r="B96" s="76" t="s">
        <v>1242</v>
      </c>
      <c r="C96" s="76"/>
      <c r="D96" s="76" t="s">
        <v>1293</v>
      </c>
      <c r="E96" s="76" t="s">
        <v>1293</v>
      </c>
      <c r="F96" s="76" t="e">
        <v>#N/A</v>
      </c>
      <c r="G96" s="76" t="s">
        <v>107</v>
      </c>
      <c r="H96" s="76" t="s">
        <v>1294</v>
      </c>
      <c r="I96" s="76" t="s">
        <v>173</v>
      </c>
      <c r="J96" s="76" t="s">
        <v>110</v>
      </c>
      <c r="K96" s="76" t="s">
        <v>111</v>
      </c>
      <c r="L96" s="76" t="s">
        <v>1126</v>
      </c>
      <c r="M96" s="76" t="s">
        <v>763</v>
      </c>
      <c r="N96" s="76" t="s">
        <v>1127</v>
      </c>
      <c r="O96" s="76" t="s">
        <v>644</v>
      </c>
      <c r="P96" s="76" t="s">
        <v>1295</v>
      </c>
      <c r="Q96" s="76" t="s">
        <v>1128</v>
      </c>
      <c r="R96" s="76" t="s">
        <v>1296</v>
      </c>
      <c r="S96" s="76" t="s">
        <v>117</v>
      </c>
      <c r="T96" s="76" t="s">
        <v>118</v>
      </c>
      <c r="U96" s="76" t="s">
        <v>111</v>
      </c>
      <c r="V96" s="76" t="s">
        <v>1297</v>
      </c>
      <c r="W96" s="76" t="s">
        <v>120</v>
      </c>
      <c r="X96" s="76" t="s">
        <v>111</v>
      </c>
      <c r="Y96" s="78" t="s">
        <v>152</v>
      </c>
      <c r="Z96" s="285" t="s">
        <v>173</v>
      </c>
      <c r="AA96" s="78" t="s">
        <v>122</v>
      </c>
      <c r="AB96" s="285" t="s">
        <v>118</v>
      </c>
      <c r="AC96" s="291"/>
      <c r="AD96" s="78" t="s">
        <v>123</v>
      </c>
      <c r="AE96" s="78" t="s">
        <v>111</v>
      </c>
      <c r="AF96" s="78" t="s">
        <v>111</v>
      </c>
      <c r="AG96" s="78" t="s">
        <v>111</v>
      </c>
      <c r="AH96" s="78" t="s">
        <v>111</v>
      </c>
      <c r="AI96" s="78" t="s">
        <v>111</v>
      </c>
      <c r="AJ96" s="78" t="s">
        <v>111</v>
      </c>
      <c r="AK96" s="286" t="s">
        <v>1131</v>
      </c>
      <c r="AL96" s="286" t="s">
        <v>137</v>
      </c>
      <c r="AM96" s="287" t="s">
        <v>137</v>
      </c>
      <c r="AN96" s="289" t="s">
        <v>138</v>
      </c>
    </row>
    <row r="97" spans="1:40" s="121" customFormat="1" ht="40.049999999999997" customHeight="1">
      <c r="A97" s="262">
        <v>222</v>
      </c>
      <c r="B97" s="76" t="s">
        <v>1242</v>
      </c>
      <c r="C97" s="76"/>
      <c r="D97" s="76" t="s">
        <v>1298</v>
      </c>
      <c r="E97" s="76" t="s">
        <v>1298</v>
      </c>
      <c r="F97" s="76" t="e">
        <v>#N/A</v>
      </c>
      <c r="G97" s="76" t="s">
        <v>107</v>
      </c>
      <c r="H97" s="76" t="s">
        <v>1299</v>
      </c>
      <c r="I97" s="76" t="s">
        <v>173</v>
      </c>
      <c r="J97" s="76" t="s">
        <v>110</v>
      </c>
      <c r="K97" s="76" t="s">
        <v>111</v>
      </c>
      <c r="L97" s="76" t="s">
        <v>1126</v>
      </c>
      <c r="M97" s="76" t="s">
        <v>763</v>
      </c>
      <c r="N97" s="76" t="s">
        <v>1127</v>
      </c>
      <c r="O97" s="76" t="s">
        <v>644</v>
      </c>
      <c r="P97" s="76" t="s">
        <v>1300</v>
      </c>
      <c r="Q97" s="76" t="s">
        <v>1128</v>
      </c>
      <c r="R97" s="76" t="s">
        <v>1296</v>
      </c>
      <c r="S97" s="76" t="s">
        <v>117</v>
      </c>
      <c r="T97" s="76" t="s">
        <v>118</v>
      </c>
      <c r="U97" s="76" t="s">
        <v>111</v>
      </c>
      <c r="V97" s="76" t="s">
        <v>1297</v>
      </c>
      <c r="W97" s="76" t="s">
        <v>120</v>
      </c>
      <c r="X97" s="76" t="s">
        <v>111</v>
      </c>
      <c r="Y97" s="78" t="s">
        <v>152</v>
      </c>
      <c r="Z97" s="285" t="s">
        <v>173</v>
      </c>
      <c r="AA97" s="78" t="s">
        <v>122</v>
      </c>
      <c r="AB97" s="285" t="s">
        <v>118</v>
      </c>
      <c r="AC97" s="291"/>
      <c r="AD97" s="78" t="s">
        <v>173</v>
      </c>
      <c r="AE97" s="78" t="s">
        <v>111</v>
      </c>
      <c r="AF97" s="78" t="s">
        <v>111</v>
      </c>
      <c r="AG97" s="78" t="s">
        <v>111</v>
      </c>
      <c r="AH97" s="78" t="s">
        <v>111</v>
      </c>
      <c r="AI97" s="78" t="s">
        <v>111</v>
      </c>
      <c r="AJ97" s="78" t="s">
        <v>111</v>
      </c>
      <c r="AK97" s="286" t="s">
        <v>158</v>
      </c>
      <c r="AL97" s="286" t="s">
        <v>280</v>
      </c>
      <c r="AM97" s="287" t="s">
        <v>280</v>
      </c>
      <c r="AN97" s="289" t="s">
        <v>592</v>
      </c>
    </row>
    <row r="98" spans="1:40" s="121" customFormat="1" ht="40.049999999999997" customHeight="1">
      <c r="A98" s="262">
        <v>223</v>
      </c>
      <c r="B98" s="76" t="s">
        <v>1242</v>
      </c>
      <c r="C98" s="76"/>
      <c r="D98" s="76" t="s">
        <v>1301</v>
      </c>
      <c r="E98" s="76" t="s">
        <v>1301</v>
      </c>
      <c r="F98" s="76" t="e">
        <v>#N/A</v>
      </c>
      <c r="G98" s="76" t="s">
        <v>107</v>
      </c>
      <c r="H98" s="76" t="s">
        <v>1302</v>
      </c>
      <c r="I98" s="76" t="s">
        <v>173</v>
      </c>
      <c r="J98" s="76" t="s">
        <v>110</v>
      </c>
      <c r="K98" s="76" t="s">
        <v>111</v>
      </c>
      <c r="L98" s="76" t="s">
        <v>1126</v>
      </c>
      <c r="M98" s="76" t="s">
        <v>763</v>
      </c>
      <c r="N98" s="76" t="s">
        <v>1127</v>
      </c>
      <c r="O98" s="76" t="s">
        <v>644</v>
      </c>
      <c r="P98" s="76" t="s">
        <v>1295</v>
      </c>
      <c r="Q98" s="76" t="s">
        <v>1128</v>
      </c>
      <c r="R98" s="76" t="s">
        <v>1296</v>
      </c>
      <c r="S98" s="76" t="s">
        <v>117</v>
      </c>
      <c r="T98" s="76" t="s">
        <v>118</v>
      </c>
      <c r="U98" s="76" t="s">
        <v>111</v>
      </c>
      <c r="V98" s="76" t="s">
        <v>1297</v>
      </c>
      <c r="W98" s="76" t="s">
        <v>120</v>
      </c>
      <c r="X98" s="76" t="s">
        <v>111</v>
      </c>
      <c r="Y98" s="78" t="s">
        <v>152</v>
      </c>
      <c r="Z98" s="285" t="s">
        <v>173</v>
      </c>
      <c r="AA98" s="78" t="s">
        <v>122</v>
      </c>
      <c r="AB98" s="285" t="s">
        <v>146</v>
      </c>
      <c r="AC98" s="291" t="s">
        <v>243</v>
      </c>
      <c r="AD98" s="78" t="s">
        <v>123</v>
      </c>
      <c r="AE98" s="78" t="s">
        <v>111</v>
      </c>
      <c r="AF98" s="78" t="s">
        <v>111</v>
      </c>
      <c r="AG98" s="78" t="s">
        <v>111</v>
      </c>
      <c r="AH98" s="78" t="s">
        <v>111</v>
      </c>
      <c r="AI98" s="78" t="s">
        <v>111</v>
      </c>
      <c r="AJ98" s="78" t="s">
        <v>111</v>
      </c>
      <c r="AK98" s="286" t="s">
        <v>158</v>
      </c>
      <c r="AL98" s="286" t="s">
        <v>149</v>
      </c>
      <c r="AM98" s="287" t="s">
        <v>149</v>
      </c>
      <c r="AN98" s="289" t="s">
        <v>281</v>
      </c>
    </row>
    <row r="99" spans="1:40" s="121" customFormat="1" ht="40.049999999999997" customHeight="1">
      <c r="A99" s="262">
        <v>224</v>
      </c>
      <c r="B99" s="76" t="s">
        <v>1242</v>
      </c>
      <c r="C99" s="76"/>
      <c r="D99" s="76" t="s">
        <v>1303</v>
      </c>
      <c r="E99" s="76" t="s">
        <v>1303</v>
      </c>
      <c r="F99" s="76" t="e">
        <v>#N/A</v>
      </c>
      <c r="G99" s="76" t="s">
        <v>107</v>
      </c>
      <c r="H99" s="76" t="s">
        <v>1304</v>
      </c>
      <c r="I99" s="76" t="s">
        <v>173</v>
      </c>
      <c r="J99" s="76" t="s">
        <v>110</v>
      </c>
      <c r="K99" s="76" t="s">
        <v>111</v>
      </c>
      <c r="L99" s="76" t="s">
        <v>1126</v>
      </c>
      <c r="M99" s="76" t="s">
        <v>763</v>
      </c>
      <c r="N99" s="76" t="s">
        <v>1127</v>
      </c>
      <c r="O99" s="76" t="s">
        <v>644</v>
      </c>
      <c r="P99" s="76" t="s">
        <v>1295</v>
      </c>
      <c r="Q99" s="76" t="s">
        <v>1128</v>
      </c>
      <c r="R99" s="76" t="s">
        <v>1296</v>
      </c>
      <c r="S99" s="76" t="s">
        <v>117</v>
      </c>
      <c r="T99" s="76" t="s">
        <v>118</v>
      </c>
      <c r="U99" s="76" t="s">
        <v>111</v>
      </c>
      <c r="V99" s="76" t="s">
        <v>1297</v>
      </c>
      <c r="W99" s="76" t="s">
        <v>120</v>
      </c>
      <c r="X99" s="76" t="s">
        <v>111</v>
      </c>
      <c r="Y99" s="78" t="s">
        <v>152</v>
      </c>
      <c r="Z99" s="285" t="s">
        <v>173</v>
      </c>
      <c r="AA99" s="78" t="s">
        <v>122</v>
      </c>
      <c r="AB99" s="285" t="s">
        <v>118</v>
      </c>
      <c r="AC99" s="291"/>
      <c r="AD99" s="78" t="s">
        <v>123</v>
      </c>
      <c r="AE99" s="78" t="s">
        <v>111</v>
      </c>
      <c r="AF99" s="78" t="s">
        <v>111</v>
      </c>
      <c r="AG99" s="78" t="s">
        <v>111</v>
      </c>
      <c r="AH99" s="78" t="s">
        <v>111</v>
      </c>
      <c r="AI99" s="78" t="s">
        <v>111</v>
      </c>
      <c r="AJ99" s="78" t="s">
        <v>111</v>
      </c>
      <c r="AK99" s="286" t="s">
        <v>1131</v>
      </c>
      <c r="AL99" s="286" t="s">
        <v>137</v>
      </c>
      <c r="AM99" s="287" t="s">
        <v>137</v>
      </c>
      <c r="AN99" s="289" t="s">
        <v>138</v>
      </c>
    </row>
    <row r="100" spans="1:40" s="121" customFormat="1" ht="40.049999999999997" customHeight="1">
      <c r="A100" s="262">
        <v>225</v>
      </c>
      <c r="B100" s="76" t="s">
        <v>1197</v>
      </c>
      <c r="C100" s="76"/>
      <c r="D100" s="76" t="s">
        <v>1305</v>
      </c>
      <c r="E100" s="76" t="s">
        <v>1305</v>
      </c>
      <c r="F100" s="76" t="e">
        <v>#N/A</v>
      </c>
      <c r="G100" s="76" t="s">
        <v>107</v>
      </c>
      <c r="H100" s="76" t="s">
        <v>1306</v>
      </c>
      <c r="I100" s="76" t="s">
        <v>173</v>
      </c>
      <c r="J100" s="76" t="s">
        <v>110</v>
      </c>
      <c r="K100" s="76" t="s">
        <v>111</v>
      </c>
      <c r="L100" s="76" t="s">
        <v>1126</v>
      </c>
      <c r="M100" s="76" t="s">
        <v>763</v>
      </c>
      <c r="N100" s="76" t="s">
        <v>1127</v>
      </c>
      <c r="O100" s="76" t="s">
        <v>644</v>
      </c>
      <c r="P100" s="76" t="s">
        <v>111</v>
      </c>
      <c r="Q100" s="76" t="s">
        <v>1128</v>
      </c>
      <c r="R100" s="76" t="s">
        <v>1296</v>
      </c>
      <c r="S100" s="76" t="s">
        <v>117</v>
      </c>
      <c r="T100" s="76" t="s">
        <v>118</v>
      </c>
      <c r="U100" s="76" t="s">
        <v>111</v>
      </c>
      <c r="V100" s="76" t="s">
        <v>111</v>
      </c>
      <c r="W100" s="76" t="s">
        <v>120</v>
      </c>
      <c r="X100" s="76" t="s">
        <v>111</v>
      </c>
      <c r="Y100" s="78" t="s">
        <v>152</v>
      </c>
      <c r="Z100" s="285" t="s">
        <v>173</v>
      </c>
      <c r="AA100" s="78" t="s">
        <v>122</v>
      </c>
      <c r="AB100" s="285" t="s">
        <v>118</v>
      </c>
      <c r="AC100" s="285"/>
      <c r="AD100" s="78" t="s">
        <v>123</v>
      </c>
      <c r="AE100" s="78" t="s">
        <v>111</v>
      </c>
      <c r="AF100" s="78" t="s">
        <v>111</v>
      </c>
      <c r="AG100" s="78" t="s">
        <v>111</v>
      </c>
      <c r="AH100" s="78" t="s">
        <v>111</v>
      </c>
      <c r="AI100" s="78" t="s">
        <v>111</v>
      </c>
      <c r="AJ100" s="78" t="s">
        <v>111</v>
      </c>
      <c r="AK100" s="286" t="s">
        <v>158</v>
      </c>
      <c r="AL100" s="286" t="s">
        <v>137</v>
      </c>
      <c r="AM100" s="287" t="s">
        <v>137</v>
      </c>
      <c r="AN100" s="289" t="s">
        <v>126</v>
      </c>
    </row>
    <row r="101" spans="1:40" s="121" customFormat="1" ht="40.049999999999997" customHeight="1">
      <c r="A101" s="262">
        <v>226</v>
      </c>
      <c r="B101" s="76" t="s">
        <v>1197</v>
      </c>
      <c r="C101" s="76"/>
      <c r="D101" s="76" t="s">
        <v>1307</v>
      </c>
      <c r="E101" s="76" t="s">
        <v>1307</v>
      </c>
      <c r="F101" s="76" t="e">
        <v>#N/A</v>
      </c>
      <c r="G101" s="76" t="s">
        <v>107</v>
      </c>
      <c r="H101" s="76" t="s">
        <v>1308</v>
      </c>
      <c r="I101" s="76" t="s">
        <v>173</v>
      </c>
      <c r="J101" s="76" t="s">
        <v>110</v>
      </c>
      <c r="K101" s="76" t="s">
        <v>111</v>
      </c>
      <c r="L101" s="76" t="s">
        <v>1126</v>
      </c>
      <c r="M101" s="76" t="s">
        <v>763</v>
      </c>
      <c r="N101" s="76" t="s">
        <v>1127</v>
      </c>
      <c r="O101" s="76" t="s">
        <v>644</v>
      </c>
      <c r="P101" s="76" t="s">
        <v>111</v>
      </c>
      <c r="Q101" s="76" t="s">
        <v>1128</v>
      </c>
      <c r="R101" s="76" t="s">
        <v>1296</v>
      </c>
      <c r="S101" s="76" t="s">
        <v>117</v>
      </c>
      <c r="T101" s="76" t="s">
        <v>118</v>
      </c>
      <c r="U101" s="76" t="s">
        <v>111</v>
      </c>
      <c r="V101" s="76" t="s">
        <v>111</v>
      </c>
      <c r="W101" s="76" t="s">
        <v>120</v>
      </c>
      <c r="X101" s="76" t="s">
        <v>111</v>
      </c>
      <c r="Y101" s="78" t="s">
        <v>152</v>
      </c>
      <c r="Z101" s="285" t="s">
        <v>173</v>
      </c>
      <c r="AA101" s="78" t="s">
        <v>122</v>
      </c>
      <c r="AB101" s="285" t="s">
        <v>118</v>
      </c>
      <c r="AC101" s="285"/>
      <c r="AD101" s="78" t="s">
        <v>123</v>
      </c>
      <c r="AE101" s="78" t="s">
        <v>111</v>
      </c>
      <c r="AF101" s="78" t="s">
        <v>111</v>
      </c>
      <c r="AG101" s="78" t="s">
        <v>111</v>
      </c>
      <c r="AH101" s="78" t="s">
        <v>111</v>
      </c>
      <c r="AI101" s="78" t="s">
        <v>111</v>
      </c>
      <c r="AJ101" s="78" t="s">
        <v>111</v>
      </c>
      <c r="AK101" s="286" t="s">
        <v>158</v>
      </c>
      <c r="AL101" s="286" t="s">
        <v>137</v>
      </c>
      <c r="AM101" s="287" t="s">
        <v>137</v>
      </c>
      <c r="AN101" s="289" t="s">
        <v>126</v>
      </c>
    </row>
    <row r="102" spans="1:40" s="121" customFormat="1" ht="40.049999999999997" customHeight="1">
      <c r="A102" s="262">
        <v>227</v>
      </c>
      <c r="B102" s="76" t="s">
        <v>1197</v>
      </c>
      <c r="C102" s="76"/>
      <c r="D102" s="76" t="s">
        <v>1309</v>
      </c>
      <c r="E102" s="76" t="s">
        <v>1309</v>
      </c>
      <c r="F102" s="76" t="e">
        <v>#N/A</v>
      </c>
      <c r="G102" s="76" t="s">
        <v>107</v>
      </c>
      <c r="H102" s="76" t="s">
        <v>1310</v>
      </c>
      <c r="I102" s="76" t="s">
        <v>173</v>
      </c>
      <c r="J102" s="76" t="s">
        <v>110</v>
      </c>
      <c r="K102" s="76" t="s">
        <v>111</v>
      </c>
      <c r="L102" s="76" t="s">
        <v>1126</v>
      </c>
      <c r="M102" s="76" t="s">
        <v>763</v>
      </c>
      <c r="N102" s="76" t="s">
        <v>1127</v>
      </c>
      <c r="O102" s="76" t="s">
        <v>644</v>
      </c>
      <c r="P102" s="76" t="s">
        <v>111</v>
      </c>
      <c r="Q102" s="76" t="s">
        <v>1128</v>
      </c>
      <c r="R102" s="76" t="s">
        <v>1296</v>
      </c>
      <c r="S102" s="76" t="s">
        <v>117</v>
      </c>
      <c r="T102" s="76" t="s">
        <v>118</v>
      </c>
      <c r="U102" s="76" t="s">
        <v>111</v>
      </c>
      <c r="V102" s="76" t="s">
        <v>111</v>
      </c>
      <c r="W102" s="76" t="s">
        <v>120</v>
      </c>
      <c r="X102" s="76" t="s">
        <v>111</v>
      </c>
      <c r="Y102" s="78" t="s">
        <v>152</v>
      </c>
      <c r="Z102" s="285" t="s">
        <v>173</v>
      </c>
      <c r="AA102" s="78" t="s">
        <v>122</v>
      </c>
      <c r="AB102" s="285" t="s">
        <v>118</v>
      </c>
      <c r="AC102" s="285"/>
      <c r="AD102" s="78" t="s">
        <v>173</v>
      </c>
      <c r="AE102" s="78" t="s">
        <v>111</v>
      </c>
      <c r="AF102" s="78" t="s">
        <v>111</v>
      </c>
      <c r="AG102" s="78" t="s">
        <v>111</v>
      </c>
      <c r="AH102" s="78" t="s">
        <v>111</v>
      </c>
      <c r="AI102" s="78" t="s">
        <v>111</v>
      </c>
      <c r="AJ102" s="78" t="s">
        <v>111</v>
      </c>
      <c r="AK102" s="286" t="s">
        <v>1131</v>
      </c>
      <c r="AL102" s="286" t="s">
        <v>137</v>
      </c>
      <c r="AM102" s="287" t="s">
        <v>137</v>
      </c>
      <c r="AN102" s="289" t="s">
        <v>138</v>
      </c>
    </row>
    <row r="103" spans="1:40" s="121" customFormat="1" ht="40.049999999999997" customHeight="1">
      <c r="A103" s="262">
        <v>228</v>
      </c>
      <c r="B103" s="76" t="s">
        <v>1197</v>
      </c>
      <c r="C103" s="76"/>
      <c r="D103" s="76" t="s">
        <v>1311</v>
      </c>
      <c r="E103" s="76" t="s">
        <v>1311</v>
      </c>
      <c r="F103" s="76" t="e">
        <v>#N/A</v>
      </c>
      <c r="G103" s="76" t="s">
        <v>111</v>
      </c>
      <c r="H103" s="76" t="s">
        <v>1312</v>
      </c>
      <c r="I103" s="76" t="s">
        <v>173</v>
      </c>
      <c r="J103" s="76" t="s">
        <v>111</v>
      </c>
      <c r="K103" s="76" t="s">
        <v>111</v>
      </c>
      <c r="L103" s="76" t="s">
        <v>1126</v>
      </c>
      <c r="M103" s="76" t="s">
        <v>763</v>
      </c>
      <c r="N103" s="76" t="s">
        <v>1127</v>
      </c>
      <c r="O103" s="76" t="s">
        <v>644</v>
      </c>
      <c r="P103" s="76" t="s">
        <v>111</v>
      </c>
      <c r="Q103" s="76" t="s">
        <v>1128</v>
      </c>
      <c r="R103" s="76" t="s">
        <v>1129</v>
      </c>
      <c r="S103" s="76" t="s">
        <v>117</v>
      </c>
      <c r="T103" s="76" t="s">
        <v>118</v>
      </c>
      <c r="U103" s="76" t="s">
        <v>111</v>
      </c>
      <c r="V103" s="76" t="s">
        <v>111</v>
      </c>
      <c r="W103" s="76" t="s">
        <v>120</v>
      </c>
      <c r="X103" s="76" t="s">
        <v>111</v>
      </c>
      <c r="Y103" s="78" t="s">
        <v>152</v>
      </c>
      <c r="Z103" s="285" t="s">
        <v>173</v>
      </c>
      <c r="AA103" s="78" t="s">
        <v>173</v>
      </c>
      <c r="AB103" s="285" t="s">
        <v>118</v>
      </c>
      <c r="AC103" s="285"/>
      <c r="AD103" s="78" t="s">
        <v>173</v>
      </c>
      <c r="AE103" s="78" t="s">
        <v>111</v>
      </c>
      <c r="AF103" s="78" t="s">
        <v>111</v>
      </c>
      <c r="AG103" s="78" t="s">
        <v>111</v>
      </c>
      <c r="AH103" s="78" t="s">
        <v>111</v>
      </c>
      <c r="AI103" s="78" t="s">
        <v>111</v>
      </c>
      <c r="AJ103" s="78" t="s">
        <v>111</v>
      </c>
      <c r="AK103" s="286" t="s">
        <v>158</v>
      </c>
      <c r="AL103" s="286" t="s">
        <v>137</v>
      </c>
      <c r="AM103" s="287" t="s">
        <v>137</v>
      </c>
      <c r="AN103" s="289" t="s">
        <v>126</v>
      </c>
    </row>
    <row r="104" spans="1:40" s="121" customFormat="1" ht="40.049999999999997" customHeight="1">
      <c r="A104" s="262">
        <v>229</v>
      </c>
      <c r="B104" s="76" t="s">
        <v>1197</v>
      </c>
      <c r="C104" s="76"/>
      <c r="D104" s="76" t="s">
        <v>1300</v>
      </c>
      <c r="E104" s="76" t="s">
        <v>1300</v>
      </c>
      <c r="F104" s="76" t="e">
        <v>#N/A</v>
      </c>
      <c r="G104" s="76" t="s">
        <v>111</v>
      </c>
      <c r="H104" s="76" t="s">
        <v>1313</v>
      </c>
      <c r="I104" s="76" t="s">
        <v>173</v>
      </c>
      <c r="J104" s="76" t="s">
        <v>111</v>
      </c>
      <c r="K104" s="76" t="s">
        <v>111</v>
      </c>
      <c r="L104" s="76" t="s">
        <v>1126</v>
      </c>
      <c r="M104" s="76" t="s">
        <v>763</v>
      </c>
      <c r="N104" s="76" t="s">
        <v>1127</v>
      </c>
      <c r="O104" s="76" t="s">
        <v>644</v>
      </c>
      <c r="P104" s="76" t="s">
        <v>111</v>
      </c>
      <c r="Q104" s="76" t="s">
        <v>1128</v>
      </c>
      <c r="R104" s="76" t="s">
        <v>1129</v>
      </c>
      <c r="S104" s="76" t="s">
        <v>117</v>
      </c>
      <c r="T104" s="76" t="s">
        <v>118</v>
      </c>
      <c r="U104" s="76" t="s">
        <v>111</v>
      </c>
      <c r="V104" s="76" t="s">
        <v>111</v>
      </c>
      <c r="W104" s="76" t="s">
        <v>120</v>
      </c>
      <c r="X104" s="76" t="s">
        <v>111</v>
      </c>
      <c r="Y104" s="78" t="s">
        <v>152</v>
      </c>
      <c r="Z104" s="285" t="s">
        <v>173</v>
      </c>
      <c r="AA104" s="78" t="s">
        <v>173</v>
      </c>
      <c r="AB104" s="285" t="s">
        <v>118</v>
      </c>
      <c r="AC104" s="285"/>
      <c r="AD104" s="78" t="s">
        <v>173</v>
      </c>
      <c r="AE104" s="78" t="s">
        <v>111</v>
      </c>
      <c r="AF104" s="78" t="s">
        <v>111</v>
      </c>
      <c r="AG104" s="78" t="s">
        <v>111</v>
      </c>
      <c r="AH104" s="78" t="s">
        <v>111</v>
      </c>
      <c r="AI104" s="78" t="s">
        <v>111</v>
      </c>
      <c r="AJ104" s="78" t="s">
        <v>111</v>
      </c>
      <c r="AK104" s="286" t="s">
        <v>158</v>
      </c>
      <c r="AL104" s="286" t="s">
        <v>149</v>
      </c>
      <c r="AM104" s="287" t="s">
        <v>149</v>
      </c>
      <c r="AN104" s="289" t="s">
        <v>281</v>
      </c>
    </row>
    <row r="105" spans="1:40" s="121" customFormat="1" ht="40.049999999999997" customHeight="1">
      <c r="A105" s="262">
        <v>230</v>
      </c>
      <c r="B105" s="76" t="s">
        <v>1197</v>
      </c>
      <c r="C105" s="76"/>
      <c r="D105" s="76" t="s">
        <v>1314</v>
      </c>
      <c r="E105" s="76" t="s">
        <v>1314</v>
      </c>
      <c r="F105" s="76" t="e">
        <v>#N/A</v>
      </c>
      <c r="G105" s="76" t="s">
        <v>111</v>
      </c>
      <c r="H105" s="76" t="s">
        <v>1315</v>
      </c>
      <c r="I105" s="76" t="s">
        <v>173</v>
      </c>
      <c r="J105" s="76" t="s">
        <v>111</v>
      </c>
      <c r="K105" s="76" t="s">
        <v>111</v>
      </c>
      <c r="L105" s="76" t="s">
        <v>1126</v>
      </c>
      <c r="M105" s="76" t="s">
        <v>763</v>
      </c>
      <c r="N105" s="76" t="s">
        <v>1127</v>
      </c>
      <c r="O105" s="76" t="s">
        <v>644</v>
      </c>
      <c r="P105" s="76" t="s">
        <v>111</v>
      </c>
      <c r="Q105" s="76" t="s">
        <v>1128</v>
      </c>
      <c r="R105" s="76" t="s">
        <v>1129</v>
      </c>
      <c r="S105" s="76" t="s">
        <v>117</v>
      </c>
      <c r="T105" s="76" t="s">
        <v>118</v>
      </c>
      <c r="U105" s="76" t="s">
        <v>111</v>
      </c>
      <c r="V105" s="76" t="s">
        <v>111</v>
      </c>
      <c r="W105" s="76" t="s">
        <v>120</v>
      </c>
      <c r="X105" s="76" t="s">
        <v>111</v>
      </c>
      <c r="Y105" s="78" t="s">
        <v>152</v>
      </c>
      <c r="Z105" s="285" t="s">
        <v>173</v>
      </c>
      <c r="AA105" s="78" t="s">
        <v>173</v>
      </c>
      <c r="AB105" s="285" t="s">
        <v>118</v>
      </c>
      <c r="AC105" s="285"/>
      <c r="AD105" s="78" t="s">
        <v>173</v>
      </c>
      <c r="AE105" s="78" t="s">
        <v>111</v>
      </c>
      <c r="AF105" s="78" t="s">
        <v>111</v>
      </c>
      <c r="AG105" s="78" t="s">
        <v>111</v>
      </c>
      <c r="AH105" s="78" t="s">
        <v>111</v>
      </c>
      <c r="AI105" s="78" t="s">
        <v>111</v>
      </c>
      <c r="AJ105" s="78" t="s">
        <v>111</v>
      </c>
      <c r="AK105" s="286" t="s">
        <v>158</v>
      </c>
      <c r="AL105" s="286" t="s">
        <v>149</v>
      </c>
      <c r="AM105" s="287" t="s">
        <v>149</v>
      </c>
      <c r="AN105" s="289" t="s">
        <v>281</v>
      </c>
    </row>
    <row r="106" spans="1:40" s="121" customFormat="1" ht="40.049999999999997" customHeight="1">
      <c r="A106" s="262">
        <v>231</v>
      </c>
      <c r="B106" s="76" t="s">
        <v>1197</v>
      </c>
      <c r="C106" s="76"/>
      <c r="D106" s="76" t="s">
        <v>1316</v>
      </c>
      <c r="E106" s="76" t="s">
        <v>1316</v>
      </c>
      <c r="F106" s="76" t="e">
        <v>#N/A</v>
      </c>
      <c r="G106" s="76" t="s">
        <v>111</v>
      </c>
      <c r="H106" s="76" t="s">
        <v>1317</v>
      </c>
      <c r="I106" s="76" t="s">
        <v>173</v>
      </c>
      <c r="J106" s="76" t="s">
        <v>111</v>
      </c>
      <c r="K106" s="76" t="s">
        <v>111</v>
      </c>
      <c r="L106" s="76" t="s">
        <v>1126</v>
      </c>
      <c r="M106" s="76" t="s">
        <v>763</v>
      </c>
      <c r="N106" s="76" t="s">
        <v>1127</v>
      </c>
      <c r="O106" s="76" t="s">
        <v>644</v>
      </c>
      <c r="P106" s="76" t="s">
        <v>111</v>
      </c>
      <c r="Q106" s="76" t="s">
        <v>1128</v>
      </c>
      <c r="R106" s="76" t="s">
        <v>1129</v>
      </c>
      <c r="S106" s="76" t="s">
        <v>117</v>
      </c>
      <c r="T106" s="76" t="s">
        <v>118</v>
      </c>
      <c r="U106" s="76" t="s">
        <v>111</v>
      </c>
      <c r="V106" s="76" t="s">
        <v>111</v>
      </c>
      <c r="W106" s="76" t="s">
        <v>120</v>
      </c>
      <c r="X106" s="76" t="s">
        <v>111</v>
      </c>
      <c r="Y106" s="78" t="s">
        <v>152</v>
      </c>
      <c r="Z106" s="285" t="s">
        <v>173</v>
      </c>
      <c r="AA106" s="78" t="s">
        <v>173</v>
      </c>
      <c r="AB106" s="285" t="s">
        <v>118</v>
      </c>
      <c r="AC106" s="285"/>
      <c r="AD106" s="78" t="s">
        <v>173</v>
      </c>
      <c r="AE106" s="78" t="s">
        <v>111</v>
      </c>
      <c r="AF106" s="78" t="s">
        <v>111</v>
      </c>
      <c r="AG106" s="78" t="s">
        <v>111</v>
      </c>
      <c r="AH106" s="78" t="s">
        <v>111</v>
      </c>
      <c r="AI106" s="78" t="s">
        <v>111</v>
      </c>
      <c r="AJ106" s="78" t="s">
        <v>111</v>
      </c>
      <c r="AK106" s="286" t="s">
        <v>158</v>
      </c>
      <c r="AL106" s="286" t="s">
        <v>137</v>
      </c>
      <c r="AM106" s="287" t="s">
        <v>137</v>
      </c>
      <c r="AN106" s="289" t="s">
        <v>126</v>
      </c>
    </row>
    <row r="107" spans="1:40" s="121" customFormat="1" ht="40.049999999999997" customHeight="1">
      <c r="A107" s="262">
        <v>232</v>
      </c>
      <c r="B107" s="76" t="s">
        <v>1197</v>
      </c>
      <c r="C107" s="76"/>
      <c r="D107" s="76" t="s">
        <v>1318</v>
      </c>
      <c r="E107" s="76" t="s">
        <v>1318</v>
      </c>
      <c r="F107" s="76" t="e">
        <v>#N/A</v>
      </c>
      <c r="G107" s="76" t="s">
        <v>111</v>
      </c>
      <c r="H107" s="76" t="s">
        <v>1319</v>
      </c>
      <c r="I107" s="76" t="s">
        <v>173</v>
      </c>
      <c r="J107" s="76" t="s">
        <v>111</v>
      </c>
      <c r="K107" s="76" t="s">
        <v>111</v>
      </c>
      <c r="L107" s="76" t="s">
        <v>1126</v>
      </c>
      <c r="M107" s="76" t="s">
        <v>763</v>
      </c>
      <c r="N107" s="76" t="s">
        <v>1127</v>
      </c>
      <c r="O107" s="76" t="s">
        <v>644</v>
      </c>
      <c r="P107" s="76" t="s">
        <v>111</v>
      </c>
      <c r="Q107" s="76" t="s">
        <v>1128</v>
      </c>
      <c r="R107" s="76" t="s">
        <v>1129</v>
      </c>
      <c r="S107" s="76" t="s">
        <v>117</v>
      </c>
      <c r="T107" s="76" t="s">
        <v>118</v>
      </c>
      <c r="U107" s="76" t="s">
        <v>111</v>
      </c>
      <c r="V107" s="76" t="s">
        <v>111</v>
      </c>
      <c r="W107" s="76" t="s">
        <v>120</v>
      </c>
      <c r="X107" s="76" t="s">
        <v>111</v>
      </c>
      <c r="Y107" s="78" t="s">
        <v>152</v>
      </c>
      <c r="Z107" s="285" t="s">
        <v>173</v>
      </c>
      <c r="AA107" s="78" t="s">
        <v>173</v>
      </c>
      <c r="AB107" s="285" t="s">
        <v>118</v>
      </c>
      <c r="AC107" s="285"/>
      <c r="AD107" s="78" t="s">
        <v>173</v>
      </c>
      <c r="AE107" s="78" t="s">
        <v>111</v>
      </c>
      <c r="AF107" s="78" t="s">
        <v>111</v>
      </c>
      <c r="AG107" s="78" t="s">
        <v>111</v>
      </c>
      <c r="AH107" s="78" t="s">
        <v>111</v>
      </c>
      <c r="AI107" s="78" t="s">
        <v>111</v>
      </c>
      <c r="AJ107" s="78" t="s">
        <v>111</v>
      </c>
      <c r="AK107" s="286" t="s">
        <v>158</v>
      </c>
      <c r="AL107" s="286" t="s">
        <v>137</v>
      </c>
      <c r="AM107" s="287" t="s">
        <v>137</v>
      </c>
      <c r="AN107" s="289" t="s">
        <v>126</v>
      </c>
    </row>
    <row r="108" spans="1:40" s="121" customFormat="1" ht="40.049999999999997" customHeight="1">
      <c r="A108" s="262">
        <v>233</v>
      </c>
      <c r="B108" s="76" t="s">
        <v>1197</v>
      </c>
      <c r="C108" s="76"/>
      <c r="D108" s="76" t="s">
        <v>1320</v>
      </c>
      <c r="E108" s="76" t="s">
        <v>1320</v>
      </c>
      <c r="F108" s="76" t="e">
        <v>#N/A</v>
      </c>
      <c r="G108" s="76" t="s">
        <v>111</v>
      </c>
      <c r="H108" s="76" t="s">
        <v>1321</v>
      </c>
      <c r="I108" s="76" t="s">
        <v>173</v>
      </c>
      <c r="J108" s="76" t="s">
        <v>111</v>
      </c>
      <c r="K108" s="76" t="s">
        <v>111</v>
      </c>
      <c r="L108" s="76" t="s">
        <v>1126</v>
      </c>
      <c r="M108" s="76" t="s">
        <v>763</v>
      </c>
      <c r="N108" s="76" t="s">
        <v>1127</v>
      </c>
      <c r="O108" s="76" t="s">
        <v>644</v>
      </c>
      <c r="P108" s="76" t="s">
        <v>111</v>
      </c>
      <c r="Q108" s="76" t="s">
        <v>1128</v>
      </c>
      <c r="R108" s="76" t="s">
        <v>1129</v>
      </c>
      <c r="S108" s="76" t="s">
        <v>117</v>
      </c>
      <c r="T108" s="76" t="s">
        <v>118</v>
      </c>
      <c r="U108" s="76" t="s">
        <v>111</v>
      </c>
      <c r="V108" s="76" t="s">
        <v>111</v>
      </c>
      <c r="W108" s="76" t="s">
        <v>120</v>
      </c>
      <c r="X108" s="76" t="s">
        <v>111</v>
      </c>
      <c r="Y108" s="78" t="s">
        <v>152</v>
      </c>
      <c r="Z108" s="285" t="s">
        <v>173</v>
      </c>
      <c r="AA108" s="78" t="s">
        <v>173</v>
      </c>
      <c r="AB108" s="285" t="s">
        <v>118</v>
      </c>
      <c r="AC108" s="285"/>
      <c r="AD108" s="78" t="s">
        <v>173</v>
      </c>
      <c r="AE108" s="78" t="s">
        <v>111</v>
      </c>
      <c r="AF108" s="78" t="s">
        <v>111</v>
      </c>
      <c r="AG108" s="78" t="s">
        <v>111</v>
      </c>
      <c r="AH108" s="78" t="s">
        <v>111</v>
      </c>
      <c r="AI108" s="78" t="s">
        <v>111</v>
      </c>
      <c r="AJ108" s="78" t="s">
        <v>111</v>
      </c>
      <c r="AK108" s="286" t="s">
        <v>158</v>
      </c>
      <c r="AL108" s="286" t="s">
        <v>137</v>
      </c>
      <c r="AM108" s="287" t="s">
        <v>137</v>
      </c>
      <c r="AN108" s="289" t="s">
        <v>126</v>
      </c>
    </row>
    <row r="109" spans="1:40" s="121" customFormat="1" ht="40.049999999999997" customHeight="1">
      <c r="A109" s="262">
        <v>234</v>
      </c>
      <c r="B109" s="76" t="s">
        <v>1197</v>
      </c>
      <c r="C109" s="76"/>
      <c r="D109" s="76" t="s">
        <v>1322</v>
      </c>
      <c r="E109" s="76" t="s">
        <v>1322</v>
      </c>
      <c r="F109" s="76" t="e">
        <v>#N/A</v>
      </c>
      <c r="G109" s="76" t="s">
        <v>111</v>
      </c>
      <c r="H109" s="76" t="s">
        <v>1323</v>
      </c>
      <c r="I109" s="76" t="s">
        <v>173</v>
      </c>
      <c r="J109" s="76" t="s">
        <v>111</v>
      </c>
      <c r="K109" s="76" t="s">
        <v>111</v>
      </c>
      <c r="L109" s="76" t="s">
        <v>1126</v>
      </c>
      <c r="M109" s="76" t="s">
        <v>763</v>
      </c>
      <c r="N109" s="76" t="s">
        <v>1127</v>
      </c>
      <c r="O109" s="76" t="s">
        <v>644</v>
      </c>
      <c r="P109" s="76" t="s">
        <v>111</v>
      </c>
      <c r="Q109" s="76" t="s">
        <v>1128</v>
      </c>
      <c r="R109" s="76" t="s">
        <v>1129</v>
      </c>
      <c r="S109" s="76" t="s">
        <v>117</v>
      </c>
      <c r="T109" s="76" t="s">
        <v>118</v>
      </c>
      <c r="U109" s="76" t="s">
        <v>111</v>
      </c>
      <c r="V109" s="76" t="s">
        <v>111</v>
      </c>
      <c r="W109" s="76" t="s">
        <v>120</v>
      </c>
      <c r="X109" s="76" t="s">
        <v>111</v>
      </c>
      <c r="Y109" s="78" t="s">
        <v>152</v>
      </c>
      <c r="Z109" s="285" t="s">
        <v>173</v>
      </c>
      <c r="AA109" s="78" t="s">
        <v>173</v>
      </c>
      <c r="AB109" s="285" t="s">
        <v>118</v>
      </c>
      <c r="AC109" s="285"/>
      <c r="AD109" s="78" t="s">
        <v>173</v>
      </c>
      <c r="AE109" s="78" t="s">
        <v>111</v>
      </c>
      <c r="AF109" s="78" t="s">
        <v>111</v>
      </c>
      <c r="AG109" s="78" t="s">
        <v>111</v>
      </c>
      <c r="AH109" s="78" t="s">
        <v>111</v>
      </c>
      <c r="AI109" s="78" t="s">
        <v>111</v>
      </c>
      <c r="AJ109" s="78" t="s">
        <v>111</v>
      </c>
      <c r="AK109" s="286" t="s">
        <v>158</v>
      </c>
      <c r="AL109" s="286" t="s">
        <v>137</v>
      </c>
      <c r="AM109" s="287" t="s">
        <v>137</v>
      </c>
      <c r="AN109" s="289" t="s">
        <v>126</v>
      </c>
    </row>
    <row r="110" spans="1:40" s="121" customFormat="1" ht="40.049999999999997" customHeight="1">
      <c r="A110" s="262">
        <v>235</v>
      </c>
      <c r="B110" s="76" t="s">
        <v>1197</v>
      </c>
      <c r="C110" s="76"/>
      <c r="D110" s="76" t="s">
        <v>1324</v>
      </c>
      <c r="E110" s="76" t="s">
        <v>1324</v>
      </c>
      <c r="F110" s="76" t="e">
        <v>#N/A</v>
      </c>
      <c r="G110" s="76" t="s">
        <v>111</v>
      </c>
      <c r="H110" s="76" t="s">
        <v>1325</v>
      </c>
      <c r="I110" s="76" t="s">
        <v>173</v>
      </c>
      <c r="J110" s="76" t="s">
        <v>110</v>
      </c>
      <c r="K110" s="76" t="s">
        <v>111</v>
      </c>
      <c r="L110" s="76" t="s">
        <v>1126</v>
      </c>
      <c r="M110" s="76" t="s">
        <v>763</v>
      </c>
      <c r="N110" s="76" t="s">
        <v>1127</v>
      </c>
      <c r="O110" s="76" t="s">
        <v>644</v>
      </c>
      <c r="P110" s="76" t="s">
        <v>111</v>
      </c>
      <c r="Q110" s="76" t="s">
        <v>1128</v>
      </c>
      <c r="R110" s="76" t="s">
        <v>1129</v>
      </c>
      <c r="S110" s="76" t="s">
        <v>117</v>
      </c>
      <c r="T110" s="76" t="s">
        <v>118</v>
      </c>
      <c r="U110" s="76" t="s">
        <v>111</v>
      </c>
      <c r="V110" s="76" t="s">
        <v>111</v>
      </c>
      <c r="W110" s="76" t="s">
        <v>120</v>
      </c>
      <c r="X110" s="76" t="s">
        <v>111</v>
      </c>
      <c r="Y110" s="78" t="s">
        <v>152</v>
      </c>
      <c r="Z110" s="285" t="s">
        <v>173</v>
      </c>
      <c r="AA110" s="78" t="s">
        <v>173</v>
      </c>
      <c r="AB110" s="285" t="s">
        <v>118</v>
      </c>
      <c r="AC110" s="285"/>
      <c r="AD110" s="78" t="s">
        <v>173</v>
      </c>
      <c r="AE110" s="78" t="s">
        <v>111</v>
      </c>
      <c r="AF110" s="78" t="s">
        <v>111</v>
      </c>
      <c r="AG110" s="78" t="s">
        <v>111</v>
      </c>
      <c r="AH110" s="78" t="s">
        <v>111</v>
      </c>
      <c r="AI110" s="78" t="s">
        <v>111</v>
      </c>
      <c r="AJ110" s="78" t="s">
        <v>111</v>
      </c>
      <c r="AK110" s="286" t="s">
        <v>158</v>
      </c>
      <c r="AL110" s="286" t="s">
        <v>137</v>
      </c>
      <c r="AM110" s="287" t="s">
        <v>137</v>
      </c>
      <c r="AN110" s="289" t="s">
        <v>126</v>
      </c>
    </row>
    <row r="111" spans="1:40" s="121" customFormat="1" ht="40.049999999999997" customHeight="1">
      <c r="A111" s="262">
        <v>236</v>
      </c>
      <c r="B111" s="76" t="s">
        <v>1197</v>
      </c>
      <c r="C111" s="76"/>
      <c r="D111" s="76" t="s">
        <v>1326</v>
      </c>
      <c r="E111" s="76" t="s">
        <v>1326</v>
      </c>
      <c r="F111" s="76" t="e">
        <v>#N/A</v>
      </c>
      <c r="G111" s="76" t="s">
        <v>111</v>
      </c>
      <c r="H111" s="76" t="s">
        <v>1327</v>
      </c>
      <c r="I111" s="76" t="s">
        <v>173</v>
      </c>
      <c r="J111" s="76" t="s">
        <v>110</v>
      </c>
      <c r="K111" s="76" t="s">
        <v>111</v>
      </c>
      <c r="L111" s="76" t="s">
        <v>1126</v>
      </c>
      <c r="M111" s="76" t="s">
        <v>763</v>
      </c>
      <c r="N111" s="76" t="s">
        <v>1127</v>
      </c>
      <c r="O111" s="76" t="s">
        <v>644</v>
      </c>
      <c r="P111" s="76" t="s">
        <v>111</v>
      </c>
      <c r="Q111" s="76" t="s">
        <v>1128</v>
      </c>
      <c r="R111" s="76" t="s">
        <v>1129</v>
      </c>
      <c r="S111" s="76" t="s">
        <v>117</v>
      </c>
      <c r="T111" s="76" t="s">
        <v>118</v>
      </c>
      <c r="U111" s="76" t="s">
        <v>111</v>
      </c>
      <c r="V111" s="76" t="s">
        <v>111</v>
      </c>
      <c r="W111" s="76" t="s">
        <v>120</v>
      </c>
      <c r="X111" s="76" t="s">
        <v>111</v>
      </c>
      <c r="Y111" s="78" t="s">
        <v>152</v>
      </c>
      <c r="Z111" s="285" t="s">
        <v>173</v>
      </c>
      <c r="AA111" s="78" t="s">
        <v>173</v>
      </c>
      <c r="AB111" s="285" t="s">
        <v>118</v>
      </c>
      <c r="AC111" s="285"/>
      <c r="AD111" s="78" t="s">
        <v>173</v>
      </c>
      <c r="AE111" s="78" t="s">
        <v>111</v>
      </c>
      <c r="AF111" s="78" t="s">
        <v>111</v>
      </c>
      <c r="AG111" s="78" t="s">
        <v>111</v>
      </c>
      <c r="AH111" s="78" t="s">
        <v>111</v>
      </c>
      <c r="AI111" s="78" t="s">
        <v>111</v>
      </c>
      <c r="AJ111" s="78" t="s">
        <v>111</v>
      </c>
      <c r="AK111" s="286" t="s">
        <v>158</v>
      </c>
      <c r="AL111" s="286" t="s">
        <v>137</v>
      </c>
      <c r="AM111" s="287" t="s">
        <v>137</v>
      </c>
      <c r="AN111" s="289" t="s">
        <v>126</v>
      </c>
    </row>
    <row r="112" spans="1:40" s="121" customFormat="1" ht="40.049999999999997" customHeight="1">
      <c r="A112" s="262">
        <v>237</v>
      </c>
      <c r="B112" s="76" t="s">
        <v>1197</v>
      </c>
      <c r="C112" s="76"/>
      <c r="D112" s="76" t="s">
        <v>1295</v>
      </c>
      <c r="E112" s="76" t="s">
        <v>1295</v>
      </c>
      <c r="F112" s="76" t="e">
        <v>#N/A</v>
      </c>
      <c r="G112" s="76" t="s">
        <v>111</v>
      </c>
      <c r="H112" s="76" t="s">
        <v>1328</v>
      </c>
      <c r="I112" s="76" t="s">
        <v>173</v>
      </c>
      <c r="J112" s="76" t="s">
        <v>111</v>
      </c>
      <c r="K112" s="76" t="s">
        <v>111</v>
      </c>
      <c r="L112" s="76" t="s">
        <v>1126</v>
      </c>
      <c r="M112" s="76" t="s">
        <v>763</v>
      </c>
      <c r="N112" s="76" t="s">
        <v>1127</v>
      </c>
      <c r="O112" s="76" t="s">
        <v>644</v>
      </c>
      <c r="P112" s="76" t="s">
        <v>111</v>
      </c>
      <c r="Q112" s="76" t="s">
        <v>1128</v>
      </c>
      <c r="R112" s="76" t="s">
        <v>1129</v>
      </c>
      <c r="S112" s="76" t="s">
        <v>117</v>
      </c>
      <c r="T112" s="76" t="s">
        <v>118</v>
      </c>
      <c r="U112" s="76" t="s">
        <v>111</v>
      </c>
      <c r="V112" s="76" t="s">
        <v>111</v>
      </c>
      <c r="W112" s="76" t="s">
        <v>120</v>
      </c>
      <c r="X112" s="76" t="s">
        <v>111</v>
      </c>
      <c r="Y112" s="78" t="s">
        <v>152</v>
      </c>
      <c r="Z112" s="285" t="s">
        <v>173</v>
      </c>
      <c r="AA112" s="78" t="s">
        <v>173</v>
      </c>
      <c r="AB112" s="285" t="s">
        <v>118</v>
      </c>
      <c r="AC112" s="285"/>
      <c r="AD112" s="78" t="s">
        <v>173</v>
      </c>
      <c r="AE112" s="78" t="s">
        <v>111</v>
      </c>
      <c r="AF112" s="78" t="s">
        <v>111</v>
      </c>
      <c r="AG112" s="78" t="s">
        <v>111</v>
      </c>
      <c r="AH112" s="78" t="s">
        <v>111</v>
      </c>
      <c r="AI112" s="78" t="s">
        <v>111</v>
      </c>
      <c r="AJ112" s="78" t="s">
        <v>111</v>
      </c>
      <c r="AK112" s="286" t="s">
        <v>158</v>
      </c>
      <c r="AL112" s="286" t="s">
        <v>137</v>
      </c>
      <c r="AM112" s="287" t="s">
        <v>137</v>
      </c>
      <c r="AN112" s="289" t="s">
        <v>126</v>
      </c>
    </row>
    <row r="113" spans="1:40" s="121" customFormat="1" ht="40.049999999999997" customHeight="1">
      <c r="A113" s="262">
        <v>238</v>
      </c>
      <c r="B113" s="76" t="s">
        <v>1197</v>
      </c>
      <c r="C113" s="76"/>
      <c r="D113" s="76" t="s">
        <v>1329</v>
      </c>
      <c r="E113" s="76" t="s">
        <v>1329</v>
      </c>
      <c r="F113" s="76" t="e">
        <v>#N/A</v>
      </c>
      <c r="G113" s="76" t="s">
        <v>111</v>
      </c>
      <c r="H113" s="76" t="s">
        <v>1330</v>
      </c>
      <c r="I113" s="76" t="s">
        <v>173</v>
      </c>
      <c r="J113" s="76" t="s">
        <v>111</v>
      </c>
      <c r="K113" s="76" t="s">
        <v>111</v>
      </c>
      <c r="L113" s="76" t="s">
        <v>1126</v>
      </c>
      <c r="M113" s="76" t="s">
        <v>763</v>
      </c>
      <c r="N113" s="76" t="s">
        <v>1127</v>
      </c>
      <c r="O113" s="76" t="s">
        <v>644</v>
      </c>
      <c r="P113" s="76" t="s">
        <v>111</v>
      </c>
      <c r="Q113" s="76" t="s">
        <v>1128</v>
      </c>
      <c r="R113" s="76" t="s">
        <v>1129</v>
      </c>
      <c r="S113" s="76" t="s">
        <v>117</v>
      </c>
      <c r="T113" s="76" t="s">
        <v>118</v>
      </c>
      <c r="U113" s="76" t="s">
        <v>111</v>
      </c>
      <c r="V113" s="76" t="s">
        <v>111</v>
      </c>
      <c r="W113" s="76" t="s">
        <v>120</v>
      </c>
      <c r="X113" s="76" t="s">
        <v>111</v>
      </c>
      <c r="Y113" s="78" t="s">
        <v>152</v>
      </c>
      <c r="Z113" s="285" t="s">
        <v>173</v>
      </c>
      <c r="AA113" s="78" t="s">
        <v>173</v>
      </c>
      <c r="AB113" s="285" t="s">
        <v>118</v>
      </c>
      <c r="AC113" s="285"/>
      <c r="AD113" s="78" t="s">
        <v>173</v>
      </c>
      <c r="AE113" s="78" t="s">
        <v>111</v>
      </c>
      <c r="AF113" s="78" t="s">
        <v>111</v>
      </c>
      <c r="AG113" s="78" t="s">
        <v>111</v>
      </c>
      <c r="AH113" s="78" t="s">
        <v>111</v>
      </c>
      <c r="AI113" s="78" t="s">
        <v>111</v>
      </c>
      <c r="AJ113" s="78" t="s">
        <v>111</v>
      </c>
      <c r="AK113" s="286" t="s">
        <v>158</v>
      </c>
      <c r="AL113" s="286" t="s">
        <v>137</v>
      </c>
      <c r="AM113" s="287" t="s">
        <v>137</v>
      </c>
      <c r="AN113" s="289" t="s">
        <v>126</v>
      </c>
    </row>
    <row r="114" spans="1:40" s="121" customFormat="1" ht="40.049999999999997" customHeight="1">
      <c r="A114" s="262">
        <v>239</v>
      </c>
      <c r="B114" s="76" t="s">
        <v>1197</v>
      </c>
      <c r="C114" s="76"/>
      <c r="D114" s="76" t="s">
        <v>1331</v>
      </c>
      <c r="E114" s="76" t="s">
        <v>1331</v>
      </c>
      <c r="F114" s="76" t="e">
        <v>#N/A</v>
      </c>
      <c r="G114" s="76" t="s">
        <v>111</v>
      </c>
      <c r="H114" s="76" t="s">
        <v>1332</v>
      </c>
      <c r="I114" s="76" t="s">
        <v>173</v>
      </c>
      <c r="J114" s="76" t="s">
        <v>111</v>
      </c>
      <c r="K114" s="76" t="s">
        <v>111</v>
      </c>
      <c r="L114" s="76" t="s">
        <v>1126</v>
      </c>
      <c r="M114" s="76" t="s">
        <v>763</v>
      </c>
      <c r="N114" s="76" t="s">
        <v>1127</v>
      </c>
      <c r="O114" s="76" t="s">
        <v>644</v>
      </c>
      <c r="P114" s="76" t="s">
        <v>111</v>
      </c>
      <c r="Q114" s="76" t="s">
        <v>1128</v>
      </c>
      <c r="R114" s="76" t="s">
        <v>1129</v>
      </c>
      <c r="S114" s="76" t="s">
        <v>117</v>
      </c>
      <c r="T114" s="76" t="s">
        <v>118</v>
      </c>
      <c r="U114" s="76" t="s">
        <v>111</v>
      </c>
      <c r="V114" s="76" t="s">
        <v>111</v>
      </c>
      <c r="W114" s="76" t="s">
        <v>120</v>
      </c>
      <c r="X114" s="76" t="s">
        <v>111</v>
      </c>
      <c r="Y114" s="78" t="s">
        <v>152</v>
      </c>
      <c r="Z114" s="285" t="s">
        <v>173</v>
      </c>
      <c r="AA114" s="78" t="s">
        <v>173</v>
      </c>
      <c r="AB114" s="285" t="s">
        <v>118</v>
      </c>
      <c r="AC114" s="285"/>
      <c r="AD114" s="78" t="s">
        <v>173</v>
      </c>
      <c r="AE114" s="78" t="s">
        <v>111</v>
      </c>
      <c r="AF114" s="78" t="s">
        <v>111</v>
      </c>
      <c r="AG114" s="78" t="s">
        <v>111</v>
      </c>
      <c r="AH114" s="78" t="s">
        <v>111</v>
      </c>
      <c r="AI114" s="78" t="s">
        <v>111</v>
      </c>
      <c r="AJ114" s="78" t="s">
        <v>111</v>
      </c>
      <c r="AK114" s="286" t="s">
        <v>124</v>
      </c>
      <c r="AL114" s="286" t="s">
        <v>137</v>
      </c>
      <c r="AM114" s="287" t="s">
        <v>137</v>
      </c>
      <c r="AN114" s="289" t="s">
        <v>138</v>
      </c>
    </row>
    <row r="115" spans="1:40" s="121" customFormat="1" ht="40.049999999999997" customHeight="1">
      <c r="A115" s="262">
        <v>206</v>
      </c>
      <c r="B115" s="76" t="s">
        <v>105</v>
      </c>
      <c r="C115" s="76" t="s">
        <v>269</v>
      </c>
      <c r="D115" s="76"/>
      <c r="E115" s="76" t="s">
        <v>269</v>
      </c>
      <c r="F115" s="76" t="s">
        <v>271</v>
      </c>
      <c r="G115" s="76" t="s">
        <v>130</v>
      </c>
      <c r="H115" s="76" t="s">
        <v>272</v>
      </c>
      <c r="I115" s="76" t="s">
        <v>194</v>
      </c>
      <c r="J115" s="76" t="s">
        <v>110</v>
      </c>
      <c r="K115" s="76" t="s">
        <v>111</v>
      </c>
      <c r="L115" s="76" t="s">
        <v>273</v>
      </c>
      <c r="M115" s="76" t="s">
        <v>267</v>
      </c>
      <c r="N115" s="76" t="s">
        <v>274</v>
      </c>
      <c r="O115" s="76" t="s">
        <v>267</v>
      </c>
      <c r="P115" s="76" t="s">
        <v>275</v>
      </c>
      <c r="Q115" s="76" t="s">
        <v>276</v>
      </c>
      <c r="R115" s="76" t="s">
        <v>116</v>
      </c>
      <c r="S115" s="76" t="s">
        <v>117</v>
      </c>
      <c r="T115" s="76" t="s">
        <v>118</v>
      </c>
      <c r="U115" s="76" t="s">
        <v>277</v>
      </c>
      <c r="V115" s="76" t="s">
        <v>278</v>
      </c>
      <c r="W115" s="76" t="s">
        <v>144</v>
      </c>
      <c r="X115" s="76" t="s">
        <v>279</v>
      </c>
      <c r="Y115" s="78" t="s">
        <v>152</v>
      </c>
      <c r="Z115" s="285">
        <v>43832</v>
      </c>
      <c r="AA115" s="78">
        <v>44957</v>
      </c>
      <c r="AB115" s="285" t="s">
        <v>146</v>
      </c>
      <c r="AC115" s="285" t="s">
        <v>243</v>
      </c>
      <c r="AD115" s="78" t="s">
        <v>123</v>
      </c>
      <c r="AE115" s="78" t="s">
        <v>111</v>
      </c>
      <c r="AF115" s="78" t="s">
        <v>111</v>
      </c>
      <c r="AG115" s="78" t="s">
        <v>111</v>
      </c>
      <c r="AH115" s="78" t="s">
        <v>111</v>
      </c>
      <c r="AI115" s="78" t="s">
        <v>111</v>
      </c>
      <c r="AJ115" s="78" t="s">
        <v>111</v>
      </c>
      <c r="AK115" s="286" t="s">
        <v>124</v>
      </c>
      <c r="AL115" s="286" t="s">
        <v>149</v>
      </c>
      <c r="AM115" s="287" t="s">
        <v>280</v>
      </c>
      <c r="AN115" s="288" t="s">
        <v>281</v>
      </c>
    </row>
    <row r="116" spans="1:40" s="121" customFormat="1" ht="40.049999999999997" customHeight="1">
      <c r="A116" s="262">
        <v>207</v>
      </c>
      <c r="B116" s="76" t="s">
        <v>105</v>
      </c>
      <c r="C116" s="76" t="s">
        <v>127</v>
      </c>
      <c r="D116" s="76"/>
      <c r="E116" s="76" t="s">
        <v>127</v>
      </c>
      <c r="F116" s="76" t="s">
        <v>283</v>
      </c>
      <c r="G116" s="76" t="s">
        <v>130</v>
      </c>
      <c r="H116" s="76" t="s">
        <v>284</v>
      </c>
      <c r="I116" s="76" t="s">
        <v>194</v>
      </c>
      <c r="J116" s="76" t="s">
        <v>110</v>
      </c>
      <c r="K116" s="76" t="s">
        <v>111</v>
      </c>
      <c r="L116" s="76" t="s">
        <v>273</v>
      </c>
      <c r="M116" s="76" t="s">
        <v>267</v>
      </c>
      <c r="N116" s="76" t="s">
        <v>274</v>
      </c>
      <c r="O116" s="76" t="s">
        <v>267</v>
      </c>
      <c r="P116" s="76" t="s">
        <v>275</v>
      </c>
      <c r="Q116" s="76" t="s">
        <v>276</v>
      </c>
      <c r="R116" s="76" t="s">
        <v>116</v>
      </c>
      <c r="S116" s="76" t="s">
        <v>117</v>
      </c>
      <c r="T116" s="76" t="s">
        <v>118</v>
      </c>
      <c r="U116" s="76" t="s">
        <v>277</v>
      </c>
      <c r="V116" s="76" t="s">
        <v>278</v>
      </c>
      <c r="W116" s="76" t="s">
        <v>144</v>
      </c>
      <c r="X116" s="76" t="s">
        <v>285</v>
      </c>
      <c r="Y116" s="78" t="s">
        <v>219</v>
      </c>
      <c r="Z116" s="285">
        <v>40545</v>
      </c>
      <c r="AA116" s="78">
        <v>44895</v>
      </c>
      <c r="AB116" s="285" t="s">
        <v>146</v>
      </c>
      <c r="AC116" s="285" t="s">
        <v>286</v>
      </c>
      <c r="AD116" s="78" t="s">
        <v>123</v>
      </c>
      <c r="AE116" s="78" t="s">
        <v>111</v>
      </c>
      <c r="AF116" s="78" t="s">
        <v>111</v>
      </c>
      <c r="AG116" s="78" t="s">
        <v>111</v>
      </c>
      <c r="AH116" s="78" t="s">
        <v>111</v>
      </c>
      <c r="AI116" s="78" t="s">
        <v>111</v>
      </c>
      <c r="AJ116" s="78" t="s">
        <v>111</v>
      </c>
      <c r="AK116" s="286" t="s">
        <v>124</v>
      </c>
      <c r="AL116" s="286" t="s">
        <v>149</v>
      </c>
      <c r="AM116" s="287" t="s">
        <v>280</v>
      </c>
      <c r="AN116" s="288" t="s">
        <v>281</v>
      </c>
    </row>
    <row r="117" spans="1:40" s="121" customFormat="1" ht="40.049999999999997" customHeight="1">
      <c r="A117" s="262">
        <v>208</v>
      </c>
      <c r="B117" s="76" t="s">
        <v>105</v>
      </c>
      <c r="C117" s="76" t="s">
        <v>127</v>
      </c>
      <c r="D117" s="76"/>
      <c r="E117" s="76" t="s">
        <v>127</v>
      </c>
      <c r="F117" s="76" t="s">
        <v>283</v>
      </c>
      <c r="G117" s="76" t="s">
        <v>130</v>
      </c>
      <c r="H117" s="76" t="s">
        <v>287</v>
      </c>
      <c r="I117" s="76" t="s">
        <v>194</v>
      </c>
      <c r="J117" s="76" t="s">
        <v>110</v>
      </c>
      <c r="K117" s="76" t="s">
        <v>111</v>
      </c>
      <c r="L117" s="76" t="s">
        <v>273</v>
      </c>
      <c r="M117" s="76" t="s">
        <v>267</v>
      </c>
      <c r="N117" s="76" t="s">
        <v>274</v>
      </c>
      <c r="O117" s="76" t="s">
        <v>267</v>
      </c>
      <c r="P117" s="76" t="s">
        <v>275</v>
      </c>
      <c r="Q117" s="76" t="s">
        <v>276</v>
      </c>
      <c r="R117" s="76" t="s">
        <v>116</v>
      </c>
      <c r="S117" s="76" t="s">
        <v>117</v>
      </c>
      <c r="T117" s="76" t="s">
        <v>118</v>
      </c>
      <c r="U117" s="76" t="s">
        <v>277</v>
      </c>
      <c r="V117" s="76" t="s">
        <v>278</v>
      </c>
      <c r="W117" s="76" t="s">
        <v>144</v>
      </c>
      <c r="X117" s="76" t="s">
        <v>288</v>
      </c>
      <c r="Y117" s="78" t="s">
        <v>136</v>
      </c>
      <c r="Z117" s="285">
        <v>40545</v>
      </c>
      <c r="AA117" s="78" t="s">
        <v>122</v>
      </c>
      <c r="AB117" s="285" t="s">
        <v>146</v>
      </c>
      <c r="AC117" s="285" t="s">
        <v>286</v>
      </c>
      <c r="AD117" s="78" t="s">
        <v>123</v>
      </c>
      <c r="AE117" s="78" t="s">
        <v>111</v>
      </c>
      <c r="AF117" s="78" t="s">
        <v>111</v>
      </c>
      <c r="AG117" s="78" t="s">
        <v>111</v>
      </c>
      <c r="AH117" s="78" t="s">
        <v>111</v>
      </c>
      <c r="AI117" s="78" t="s">
        <v>111</v>
      </c>
      <c r="AJ117" s="78" t="s">
        <v>111</v>
      </c>
      <c r="AK117" s="286" t="s">
        <v>124</v>
      </c>
      <c r="AL117" s="286" t="s">
        <v>125</v>
      </c>
      <c r="AM117" s="287" t="s">
        <v>280</v>
      </c>
      <c r="AN117" s="288" t="s">
        <v>281</v>
      </c>
    </row>
    <row r="118" spans="1:40" s="121" customFormat="1" ht="40.049999999999997" customHeight="1">
      <c r="A118" s="262">
        <v>209</v>
      </c>
      <c r="B118" s="76" t="s">
        <v>105</v>
      </c>
      <c r="C118" s="76" t="s">
        <v>127</v>
      </c>
      <c r="D118" s="76"/>
      <c r="E118" s="76" t="s">
        <v>127</v>
      </c>
      <c r="F118" s="76" t="s">
        <v>283</v>
      </c>
      <c r="G118" s="76" t="s">
        <v>130</v>
      </c>
      <c r="H118" s="76" t="s">
        <v>289</v>
      </c>
      <c r="I118" s="76" t="s">
        <v>194</v>
      </c>
      <c r="J118" s="76" t="s">
        <v>110</v>
      </c>
      <c r="K118" s="76" t="s">
        <v>111</v>
      </c>
      <c r="L118" s="76" t="s">
        <v>273</v>
      </c>
      <c r="M118" s="76" t="s">
        <v>267</v>
      </c>
      <c r="N118" s="76" t="s">
        <v>274</v>
      </c>
      <c r="O118" s="76" t="s">
        <v>267</v>
      </c>
      <c r="P118" s="76" t="s">
        <v>275</v>
      </c>
      <c r="Q118" s="76" t="s">
        <v>276</v>
      </c>
      <c r="R118" s="76" t="s">
        <v>116</v>
      </c>
      <c r="S118" s="76" t="s">
        <v>117</v>
      </c>
      <c r="T118" s="76" t="s">
        <v>118</v>
      </c>
      <c r="U118" s="76" t="s">
        <v>277</v>
      </c>
      <c r="V118" s="76" t="s">
        <v>278</v>
      </c>
      <c r="W118" s="76" t="s">
        <v>144</v>
      </c>
      <c r="X118" s="76" t="s">
        <v>290</v>
      </c>
      <c r="Y118" s="78" t="s">
        <v>152</v>
      </c>
      <c r="Z118" s="285">
        <v>40545</v>
      </c>
      <c r="AA118" s="78">
        <v>44134</v>
      </c>
      <c r="AB118" s="285" t="s">
        <v>146</v>
      </c>
      <c r="AC118" s="285" t="s">
        <v>286</v>
      </c>
      <c r="AD118" s="78" t="s">
        <v>123</v>
      </c>
      <c r="AE118" s="78" t="s">
        <v>111</v>
      </c>
      <c r="AF118" s="78" t="s">
        <v>111</v>
      </c>
      <c r="AG118" s="78" t="s">
        <v>111</v>
      </c>
      <c r="AH118" s="78" t="s">
        <v>111</v>
      </c>
      <c r="AI118" s="78" t="s">
        <v>111</v>
      </c>
      <c r="AJ118" s="78" t="s">
        <v>111</v>
      </c>
      <c r="AK118" s="286" t="s">
        <v>124</v>
      </c>
      <c r="AL118" s="286" t="s">
        <v>149</v>
      </c>
      <c r="AM118" s="287" t="s">
        <v>280</v>
      </c>
      <c r="AN118" s="288" t="s">
        <v>281</v>
      </c>
    </row>
    <row r="119" spans="1:40" s="121" customFormat="1" ht="40.049999999999997" customHeight="1">
      <c r="A119" s="262">
        <v>210</v>
      </c>
      <c r="B119" s="76" t="s">
        <v>105</v>
      </c>
      <c r="C119" s="76" t="s">
        <v>127</v>
      </c>
      <c r="D119" s="76"/>
      <c r="E119" s="76" t="s">
        <v>127</v>
      </c>
      <c r="F119" s="76" t="s">
        <v>283</v>
      </c>
      <c r="G119" s="76" t="s">
        <v>130</v>
      </c>
      <c r="H119" s="76" t="s">
        <v>291</v>
      </c>
      <c r="I119" s="76" t="s">
        <v>194</v>
      </c>
      <c r="J119" s="76" t="s">
        <v>110</v>
      </c>
      <c r="K119" s="76" t="s">
        <v>111</v>
      </c>
      <c r="L119" s="76" t="s">
        <v>273</v>
      </c>
      <c r="M119" s="76" t="s">
        <v>267</v>
      </c>
      <c r="N119" s="76" t="s">
        <v>274</v>
      </c>
      <c r="O119" s="76" t="s">
        <v>267</v>
      </c>
      <c r="P119" s="76" t="s">
        <v>275</v>
      </c>
      <c r="Q119" s="76" t="s">
        <v>276</v>
      </c>
      <c r="R119" s="76" t="s">
        <v>116</v>
      </c>
      <c r="S119" s="76" t="s">
        <v>117</v>
      </c>
      <c r="T119" s="76" t="s">
        <v>118</v>
      </c>
      <c r="U119" s="76" t="s">
        <v>277</v>
      </c>
      <c r="V119" s="76" t="s">
        <v>278</v>
      </c>
      <c r="W119" s="76" t="s">
        <v>144</v>
      </c>
      <c r="X119" s="76" t="s">
        <v>292</v>
      </c>
      <c r="Y119" s="78" t="s">
        <v>136</v>
      </c>
      <c r="Z119" s="285">
        <v>40545</v>
      </c>
      <c r="AA119" s="78" t="s">
        <v>122</v>
      </c>
      <c r="AB119" s="285" t="s">
        <v>146</v>
      </c>
      <c r="AC119" s="285" t="s">
        <v>286</v>
      </c>
      <c r="AD119" s="78" t="s">
        <v>123</v>
      </c>
      <c r="AE119" s="78" t="s">
        <v>111</v>
      </c>
      <c r="AF119" s="78" t="s">
        <v>111</v>
      </c>
      <c r="AG119" s="78" t="s">
        <v>111</v>
      </c>
      <c r="AH119" s="78" t="s">
        <v>111</v>
      </c>
      <c r="AI119" s="78" t="s">
        <v>111</v>
      </c>
      <c r="AJ119" s="78" t="s">
        <v>111</v>
      </c>
      <c r="AK119" s="286" t="s">
        <v>124</v>
      </c>
      <c r="AL119" s="286" t="s">
        <v>149</v>
      </c>
      <c r="AM119" s="287" t="s">
        <v>280</v>
      </c>
      <c r="AN119" s="288" t="s">
        <v>281</v>
      </c>
    </row>
    <row r="120" spans="1:40" s="121" customFormat="1" ht="40.049999999999997" customHeight="1">
      <c r="A120" s="262">
        <v>211</v>
      </c>
      <c r="B120" s="76" t="s">
        <v>105</v>
      </c>
      <c r="C120" s="76"/>
      <c r="D120" s="76" t="s">
        <v>293</v>
      </c>
      <c r="E120" s="76" t="s">
        <v>293</v>
      </c>
      <c r="F120" s="76" t="e">
        <v>#N/A</v>
      </c>
      <c r="G120" s="76" t="s">
        <v>130</v>
      </c>
      <c r="H120" s="76" t="s">
        <v>294</v>
      </c>
      <c r="I120" s="76" t="s">
        <v>194</v>
      </c>
      <c r="J120" s="76" t="s">
        <v>110</v>
      </c>
      <c r="K120" s="76" t="s">
        <v>111</v>
      </c>
      <c r="L120" s="76" t="s">
        <v>273</v>
      </c>
      <c r="M120" s="76" t="s">
        <v>267</v>
      </c>
      <c r="N120" s="76" t="s">
        <v>274</v>
      </c>
      <c r="O120" s="76" t="s">
        <v>267</v>
      </c>
      <c r="P120" s="76" t="s">
        <v>275</v>
      </c>
      <c r="Q120" s="76" t="s">
        <v>276</v>
      </c>
      <c r="R120" s="76" t="s">
        <v>116</v>
      </c>
      <c r="S120" s="76" t="s">
        <v>117</v>
      </c>
      <c r="T120" s="76" t="s">
        <v>118</v>
      </c>
      <c r="U120" s="76" t="s">
        <v>277</v>
      </c>
      <c r="V120" s="76" t="s">
        <v>278</v>
      </c>
      <c r="W120" s="76" t="s">
        <v>144</v>
      </c>
      <c r="X120" s="76" t="s">
        <v>295</v>
      </c>
      <c r="Y120" s="78" t="s">
        <v>152</v>
      </c>
      <c r="Z120" s="285">
        <v>40545</v>
      </c>
      <c r="AA120" s="78" t="s">
        <v>122</v>
      </c>
      <c r="AB120" s="285" t="s">
        <v>146</v>
      </c>
      <c r="AC120" s="285" t="s">
        <v>286</v>
      </c>
      <c r="AD120" s="78" t="s">
        <v>123</v>
      </c>
      <c r="AE120" s="78" t="s">
        <v>111</v>
      </c>
      <c r="AF120" s="78" t="s">
        <v>111</v>
      </c>
      <c r="AG120" s="78" t="s">
        <v>111</v>
      </c>
      <c r="AH120" s="78" t="s">
        <v>111</v>
      </c>
      <c r="AI120" s="78" t="s">
        <v>111</v>
      </c>
      <c r="AJ120" s="78" t="s">
        <v>111</v>
      </c>
      <c r="AK120" s="286" t="s">
        <v>124</v>
      </c>
      <c r="AL120" s="286" t="s">
        <v>149</v>
      </c>
      <c r="AM120" s="287" t="s">
        <v>280</v>
      </c>
      <c r="AN120" s="288" t="s">
        <v>281</v>
      </c>
    </row>
    <row r="121" spans="1:40" s="121" customFormat="1" ht="40.049999999999997" customHeight="1">
      <c r="A121" s="262">
        <v>212</v>
      </c>
      <c r="B121" s="76" t="s">
        <v>105</v>
      </c>
      <c r="C121" s="76" t="s">
        <v>296</v>
      </c>
      <c r="D121" s="76"/>
      <c r="E121" s="76" t="s">
        <v>296</v>
      </c>
      <c r="F121" s="76" t="s">
        <v>298</v>
      </c>
      <c r="G121" s="76" t="s">
        <v>107</v>
      </c>
      <c r="H121" s="76" t="s">
        <v>299</v>
      </c>
      <c r="I121" s="76" t="s">
        <v>194</v>
      </c>
      <c r="J121" s="76" t="s">
        <v>110</v>
      </c>
      <c r="K121" s="76" t="s">
        <v>111</v>
      </c>
      <c r="L121" s="76" t="s">
        <v>273</v>
      </c>
      <c r="M121" s="76" t="s">
        <v>267</v>
      </c>
      <c r="N121" s="76" t="s">
        <v>274</v>
      </c>
      <c r="O121" s="76" t="s">
        <v>267</v>
      </c>
      <c r="P121" s="76" t="s">
        <v>275</v>
      </c>
      <c r="Q121" s="76" t="s">
        <v>276</v>
      </c>
      <c r="R121" s="76" t="s">
        <v>116</v>
      </c>
      <c r="S121" s="76" t="s">
        <v>117</v>
      </c>
      <c r="T121" s="76" t="s">
        <v>118</v>
      </c>
      <c r="U121" s="76" t="s">
        <v>173</v>
      </c>
      <c r="V121" s="76" t="s">
        <v>278</v>
      </c>
      <c r="W121" s="76" t="s">
        <v>144</v>
      </c>
      <c r="X121" s="76" t="s">
        <v>279</v>
      </c>
      <c r="Y121" s="78" t="s">
        <v>152</v>
      </c>
      <c r="Z121" s="285">
        <v>42284</v>
      </c>
      <c r="AA121" s="78">
        <v>44957</v>
      </c>
      <c r="AB121" s="285" t="s">
        <v>146</v>
      </c>
      <c r="AC121" s="285" t="s">
        <v>243</v>
      </c>
      <c r="AD121" s="78" t="s">
        <v>123</v>
      </c>
      <c r="AE121" s="78" t="s">
        <v>111</v>
      </c>
      <c r="AF121" s="78" t="s">
        <v>111</v>
      </c>
      <c r="AG121" s="78" t="s">
        <v>111</v>
      </c>
      <c r="AH121" s="78" t="s">
        <v>111</v>
      </c>
      <c r="AI121" s="78" t="s">
        <v>111</v>
      </c>
      <c r="AJ121" s="78" t="s">
        <v>111</v>
      </c>
      <c r="AK121" s="286" t="s">
        <v>124</v>
      </c>
      <c r="AL121" s="286" t="s">
        <v>280</v>
      </c>
      <c r="AM121" s="287" t="s">
        <v>149</v>
      </c>
      <c r="AN121" s="288" t="s">
        <v>281</v>
      </c>
    </row>
    <row r="122" spans="1:40" s="121" customFormat="1" ht="40.049999999999997" customHeight="1">
      <c r="A122" s="262">
        <v>213</v>
      </c>
      <c r="B122" s="76" t="s">
        <v>105</v>
      </c>
      <c r="C122" s="76"/>
      <c r="D122" s="76" t="s">
        <v>300</v>
      </c>
      <c r="E122" s="76" t="s">
        <v>300</v>
      </c>
      <c r="F122" s="76" t="e">
        <v>#N/A</v>
      </c>
      <c r="G122" s="76" t="s">
        <v>107</v>
      </c>
      <c r="H122" s="76" t="s">
        <v>301</v>
      </c>
      <c r="I122" s="76" t="s">
        <v>194</v>
      </c>
      <c r="J122" s="76" t="s">
        <v>110</v>
      </c>
      <c r="K122" s="76" t="s">
        <v>111</v>
      </c>
      <c r="L122" s="76" t="s">
        <v>273</v>
      </c>
      <c r="M122" s="76" t="s">
        <v>267</v>
      </c>
      <c r="N122" s="76" t="s">
        <v>274</v>
      </c>
      <c r="O122" s="76" t="s">
        <v>267</v>
      </c>
      <c r="P122" s="76" t="s">
        <v>302</v>
      </c>
      <c r="Q122" s="76" t="s">
        <v>276</v>
      </c>
      <c r="R122" s="76" t="s">
        <v>116</v>
      </c>
      <c r="S122" s="76" t="s">
        <v>117</v>
      </c>
      <c r="T122" s="76" t="s">
        <v>118</v>
      </c>
      <c r="U122" s="76" t="s">
        <v>173</v>
      </c>
      <c r="V122" s="76" t="s">
        <v>278</v>
      </c>
      <c r="W122" s="76" t="s">
        <v>120</v>
      </c>
      <c r="X122" s="76" t="s">
        <v>111</v>
      </c>
      <c r="Y122" s="78" t="s">
        <v>303</v>
      </c>
      <c r="Z122" s="285">
        <v>40545</v>
      </c>
      <c r="AA122" s="78">
        <v>44952</v>
      </c>
      <c r="AB122" s="285" t="s">
        <v>146</v>
      </c>
      <c r="AC122" s="285" t="s">
        <v>286</v>
      </c>
      <c r="AD122" s="78" t="s">
        <v>123</v>
      </c>
      <c r="AE122" s="78" t="s">
        <v>111</v>
      </c>
      <c r="AF122" s="78" t="s">
        <v>111</v>
      </c>
      <c r="AG122" s="78" t="s">
        <v>111</v>
      </c>
      <c r="AH122" s="78" t="s">
        <v>111</v>
      </c>
      <c r="AI122" s="78" t="s">
        <v>111</v>
      </c>
      <c r="AJ122" s="78" t="s">
        <v>111</v>
      </c>
      <c r="AK122" s="286" t="s">
        <v>124</v>
      </c>
      <c r="AL122" s="286" t="s">
        <v>149</v>
      </c>
      <c r="AM122" s="287" t="s">
        <v>149</v>
      </c>
      <c r="AN122" s="288" t="s">
        <v>281</v>
      </c>
    </row>
    <row r="123" spans="1:40" s="121" customFormat="1" ht="40.049999999999997" customHeight="1">
      <c r="A123" s="262">
        <v>214</v>
      </c>
      <c r="B123" s="76" t="s">
        <v>105</v>
      </c>
      <c r="C123" s="76"/>
      <c r="D123" s="76" t="s">
        <v>300</v>
      </c>
      <c r="E123" s="76" t="s">
        <v>300</v>
      </c>
      <c r="F123" s="76" t="e">
        <v>#N/A</v>
      </c>
      <c r="G123" s="76" t="s">
        <v>107</v>
      </c>
      <c r="H123" s="76" t="s">
        <v>304</v>
      </c>
      <c r="I123" s="76" t="s">
        <v>194</v>
      </c>
      <c r="J123" s="76" t="s">
        <v>110</v>
      </c>
      <c r="K123" s="76" t="s">
        <v>111</v>
      </c>
      <c r="L123" s="76" t="s">
        <v>273</v>
      </c>
      <c r="M123" s="76" t="s">
        <v>267</v>
      </c>
      <c r="N123" s="76" t="s">
        <v>274</v>
      </c>
      <c r="O123" s="76" t="s">
        <v>267</v>
      </c>
      <c r="P123" s="76" t="s">
        <v>302</v>
      </c>
      <c r="Q123" s="76" t="s">
        <v>276</v>
      </c>
      <c r="R123" s="76" t="s">
        <v>116</v>
      </c>
      <c r="S123" s="76" t="s">
        <v>117</v>
      </c>
      <c r="T123" s="76" t="s">
        <v>118</v>
      </c>
      <c r="U123" s="76" t="s">
        <v>173</v>
      </c>
      <c r="V123" s="76" t="s">
        <v>278</v>
      </c>
      <c r="W123" s="76" t="s">
        <v>120</v>
      </c>
      <c r="X123" s="76" t="s">
        <v>111</v>
      </c>
      <c r="Y123" s="78" t="s">
        <v>303</v>
      </c>
      <c r="Z123" s="285">
        <v>40545</v>
      </c>
      <c r="AA123" s="78">
        <v>44946</v>
      </c>
      <c r="AB123" s="285" t="s">
        <v>146</v>
      </c>
      <c r="AC123" s="285" t="s">
        <v>286</v>
      </c>
      <c r="AD123" s="78" t="s">
        <v>123</v>
      </c>
      <c r="AE123" s="78" t="s">
        <v>111</v>
      </c>
      <c r="AF123" s="78" t="s">
        <v>111</v>
      </c>
      <c r="AG123" s="78" t="s">
        <v>111</v>
      </c>
      <c r="AH123" s="78" t="s">
        <v>111</v>
      </c>
      <c r="AI123" s="78" t="s">
        <v>111</v>
      </c>
      <c r="AJ123" s="78" t="s">
        <v>111</v>
      </c>
      <c r="AK123" s="286" t="s">
        <v>124</v>
      </c>
      <c r="AL123" s="286" t="s">
        <v>149</v>
      </c>
      <c r="AM123" s="287" t="s">
        <v>149</v>
      </c>
      <c r="AN123" s="288" t="s">
        <v>281</v>
      </c>
    </row>
    <row r="124" spans="1:40" s="121" customFormat="1" ht="40.049999999999997" customHeight="1">
      <c r="A124" s="262">
        <v>215</v>
      </c>
      <c r="B124" s="76" t="s">
        <v>105</v>
      </c>
      <c r="C124" s="76"/>
      <c r="D124" s="76" t="s">
        <v>305</v>
      </c>
      <c r="E124" s="76" t="s">
        <v>305</v>
      </c>
      <c r="F124" s="76" t="e">
        <v>#N/A</v>
      </c>
      <c r="G124" s="76" t="s">
        <v>107</v>
      </c>
      <c r="H124" s="76" t="s">
        <v>306</v>
      </c>
      <c r="I124" s="76" t="s">
        <v>109</v>
      </c>
      <c r="J124" s="76" t="s">
        <v>110</v>
      </c>
      <c r="K124" s="76" t="s">
        <v>111</v>
      </c>
      <c r="L124" s="76" t="s">
        <v>273</v>
      </c>
      <c r="M124" s="76" t="s">
        <v>267</v>
      </c>
      <c r="N124" s="76" t="s">
        <v>274</v>
      </c>
      <c r="O124" s="76" t="s">
        <v>267</v>
      </c>
      <c r="P124" s="76" t="s">
        <v>302</v>
      </c>
      <c r="Q124" s="76" t="s">
        <v>276</v>
      </c>
      <c r="R124" s="76" t="s">
        <v>116</v>
      </c>
      <c r="S124" s="76" t="s">
        <v>117</v>
      </c>
      <c r="T124" s="76" t="s">
        <v>118</v>
      </c>
      <c r="U124" s="76" t="s">
        <v>173</v>
      </c>
      <c r="V124" s="76" t="s">
        <v>278</v>
      </c>
      <c r="W124" s="76" t="s">
        <v>120</v>
      </c>
      <c r="X124" s="76" t="s">
        <v>111</v>
      </c>
      <c r="Y124" s="78" t="s">
        <v>121</v>
      </c>
      <c r="Z124" s="285">
        <v>43159</v>
      </c>
      <c r="AA124" s="78" t="s">
        <v>122</v>
      </c>
      <c r="AB124" s="285" t="s">
        <v>146</v>
      </c>
      <c r="AC124" s="285" t="s">
        <v>243</v>
      </c>
      <c r="AD124" s="78" t="s">
        <v>123</v>
      </c>
      <c r="AE124" s="78" t="s">
        <v>111</v>
      </c>
      <c r="AF124" s="78" t="s">
        <v>111</v>
      </c>
      <c r="AG124" s="78" t="s">
        <v>111</v>
      </c>
      <c r="AH124" s="78" t="s">
        <v>111</v>
      </c>
      <c r="AI124" s="78" t="s">
        <v>111</v>
      </c>
      <c r="AJ124" s="78" t="s">
        <v>111</v>
      </c>
      <c r="AK124" s="286" t="s">
        <v>124</v>
      </c>
      <c r="AL124" s="286" t="s">
        <v>149</v>
      </c>
      <c r="AM124" s="287" t="s">
        <v>149</v>
      </c>
      <c r="AN124" s="288" t="s">
        <v>281</v>
      </c>
    </row>
    <row r="125" spans="1:40" s="121" customFormat="1" ht="40.049999999999997" customHeight="1">
      <c r="A125" s="262">
        <v>216</v>
      </c>
      <c r="B125" s="76" t="s">
        <v>105</v>
      </c>
      <c r="C125" s="76"/>
      <c r="D125" s="76" t="s">
        <v>307</v>
      </c>
      <c r="E125" s="76" t="s">
        <v>307</v>
      </c>
      <c r="F125" s="76" t="e">
        <v>#N/A</v>
      </c>
      <c r="G125" s="76" t="s">
        <v>107</v>
      </c>
      <c r="H125" s="76" t="s">
        <v>308</v>
      </c>
      <c r="I125" s="76" t="s">
        <v>109</v>
      </c>
      <c r="J125" s="76" t="s">
        <v>110</v>
      </c>
      <c r="K125" s="76" t="s">
        <v>111</v>
      </c>
      <c r="L125" s="76" t="s">
        <v>273</v>
      </c>
      <c r="M125" s="76" t="s">
        <v>267</v>
      </c>
      <c r="N125" s="76" t="s">
        <v>274</v>
      </c>
      <c r="O125" s="76" t="s">
        <v>267</v>
      </c>
      <c r="P125" s="76" t="s">
        <v>302</v>
      </c>
      <c r="Q125" s="76" t="s">
        <v>276</v>
      </c>
      <c r="R125" s="76" t="s">
        <v>116</v>
      </c>
      <c r="S125" s="76" t="s">
        <v>117</v>
      </c>
      <c r="T125" s="76" t="s">
        <v>118</v>
      </c>
      <c r="U125" s="76" t="s">
        <v>173</v>
      </c>
      <c r="V125" s="76" t="s">
        <v>278</v>
      </c>
      <c r="W125" s="76" t="s">
        <v>120</v>
      </c>
      <c r="X125" s="76" t="s">
        <v>111</v>
      </c>
      <c r="Y125" s="78" t="s">
        <v>121</v>
      </c>
      <c r="Z125" s="285">
        <v>43831</v>
      </c>
      <c r="AA125" s="78" t="s">
        <v>122</v>
      </c>
      <c r="AB125" s="285" t="s">
        <v>146</v>
      </c>
      <c r="AC125" s="285" t="s">
        <v>243</v>
      </c>
      <c r="AD125" s="78" t="s">
        <v>123</v>
      </c>
      <c r="AE125" s="78" t="s">
        <v>111</v>
      </c>
      <c r="AF125" s="78" t="s">
        <v>111</v>
      </c>
      <c r="AG125" s="78" t="s">
        <v>111</v>
      </c>
      <c r="AH125" s="78" t="s">
        <v>111</v>
      </c>
      <c r="AI125" s="78" t="s">
        <v>111</v>
      </c>
      <c r="AJ125" s="78" t="s">
        <v>111</v>
      </c>
      <c r="AK125" s="286" t="s">
        <v>124</v>
      </c>
      <c r="AL125" s="286" t="s">
        <v>149</v>
      </c>
      <c r="AM125" s="287" t="s">
        <v>149</v>
      </c>
      <c r="AN125" s="288" t="s">
        <v>281</v>
      </c>
    </row>
    <row r="126" spans="1:40" s="121" customFormat="1" ht="40.049999999999997" customHeight="1">
      <c r="A126" s="262">
        <v>217</v>
      </c>
      <c r="B126" s="76" t="s">
        <v>1161</v>
      </c>
      <c r="C126" s="76"/>
      <c r="D126" s="76" t="s">
        <v>1164</v>
      </c>
      <c r="E126" s="76" t="s">
        <v>1164</v>
      </c>
      <c r="F126" s="76" t="e">
        <v>#N/A</v>
      </c>
      <c r="G126" s="76" t="s">
        <v>111</v>
      </c>
      <c r="H126" s="76" t="s">
        <v>1165</v>
      </c>
      <c r="I126" s="76" t="s">
        <v>173</v>
      </c>
      <c r="J126" s="76" t="s">
        <v>111</v>
      </c>
      <c r="K126" s="76" t="s">
        <v>111</v>
      </c>
      <c r="L126" s="76" t="s">
        <v>273</v>
      </c>
      <c r="M126" s="76" t="s">
        <v>267</v>
      </c>
      <c r="N126" s="76" t="s">
        <v>274</v>
      </c>
      <c r="O126" s="76" t="s">
        <v>267</v>
      </c>
      <c r="P126" s="76" t="s">
        <v>302</v>
      </c>
      <c r="Q126" s="76" t="s">
        <v>276</v>
      </c>
      <c r="R126" s="76" t="s">
        <v>173</v>
      </c>
      <c r="S126" s="76" t="s">
        <v>117</v>
      </c>
      <c r="T126" s="76" t="s">
        <v>118</v>
      </c>
      <c r="U126" s="76" t="s">
        <v>1166</v>
      </c>
      <c r="V126" s="76" t="s">
        <v>111</v>
      </c>
      <c r="W126" s="76" t="s">
        <v>120</v>
      </c>
      <c r="X126" s="76" t="s">
        <v>111</v>
      </c>
      <c r="Y126" s="78" t="s">
        <v>173</v>
      </c>
      <c r="Z126" s="285" t="s">
        <v>111</v>
      </c>
      <c r="AA126" s="78" t="s">
        <v>111</v>
      </c>
      <c r="AB126" s="285" t="s">
        <v>146</v>
      </c>
      <c r="AC126" s="285" t="s">
        <v>243</v>
      </c>
      <c r="AD126" s="78" t="s">
        <v>123</v>
      </c>
      <c r="AE126" s="78" t="s">
        <v>111</v>
      </c>
      <c r="AF126" s="78" t="s">
        <v>111</v>
      </c>
      <c r="AG126" s="78" t="s">
        <v>111</v>
      </c>
      <c r="AH126" s="78" t="s">
        <v>111</v>
      </c>
      <c r="AI126" s="78" t="s">
        <v>111</v>
      </c>
      <c r="AJ126" s="78" t="s">
        <v>111</v>
      </c>
      <c r="AK126" s="286" t="s">
        <v>124</v>
      </c>
      <c r="AL126" s="286" t="s">
        <v>111</v>
      </c>
      <c r="AM126" s="287" t="s">
        <v>111</v>
      </c>
      <c r="AN126" s="288" t="s">
        <v>126</v>
      </c>
    </row>
    <row r="127" spans="1:40" s="121" customFormat="1" ht="40.049999999999997" customHeight="1">
      <c r="A127" s="262">
        <v>205</v>
      </c>
      <c r="B127" s="277" t="s">
        <v>105</v>
      </c>
      <c r="C127" s="278"/>
      <c r="D127" s="278" t="s">
        <v>598</v>
      </c>
      <c r="E127" s="278" t="s">
        <v>598</v>
      </c>
      <c r="F127" s="278" t="e">
        <v>#N/A</v>
      </c>
      <c r="G127" s="278" t="s">
        <v>107</v>
      </c>
      <c r="H127" s="278" t="s">
        <v>2840</v>
      </c>
      <c r="I127" s="278" t="s">
        <v>379</v>
      </c>
      <c r="J127" s="278" t="s">
        <v>110</v>
      </c>
      <c r="K127" s="278" t="s">
        <v>111</v>
      </c>
      <c r="L127" s="278" t="s">
        <v>596</v>
      </c>
      <c r="M127" s="278" t="s">
        <v>597</v>
      </c>
      <c r="N127" s="278" t="s">
        <v>113</v>
      </c>
      <c r="O127" s="278" t="s">
        <v>597</v>
      </c>
      <c r="P127" s="76" t="s">
        <v>181</v>
      </c>
      <c r="Q127" s="278" t="s">
        <v>2829</v>
      </c>
      <c r="R127" s="278" t="s">
        <v>196</v>
      </c>
      <c r="S127" s="278" t="s">
        <v>117</v>
      </c>
      <c r="T127" s="277" t="s">
        <v>118</v>
      </c>
      <c r="U127" s="277" t="s">
        <v>173</v>
      </c>
      <c r="V127" s="278" t="s">
        <v>600</v>
      </c>
      <c r="W127" s="76" t="s">
        <v>120</v>
      </c>
      <c r="X127" s="278" t="s">
        <v>173</v>
      </c>
      <c r="Y127" s="274" t="s">
        <v>121</v>
      </c>
      <c r="Z127" s="270" t="s">
        <v>601</v>
      </c>
      <c r="AA127" s="270" t="s">
        <v>122</v>
      </c>
      <c r="AB127" s="270" t="s">
        <v>146</v>
      </c>
      <c r="AC127" s="270" t="s">
        <v>243</v>
      </c>
      <c r="AD127" s="270" t="s">
        <v>123</v>
      </c>
      <c r="AE127" s="270" t="s">
        <v>111</v>
      </c>
      <c r="AF127" s="270" t="s">
        <v>111</v>
      </c>
      <c r="AG127" s="270" t="s">
        <v>111</v>
      </c>
      <c r="AH127" s="270" t="s">
        <v>111</v>
      </c>
      <c r="AI127" s="270" t="s">
        <v>111</v>
      </c>
      <c r="AJ127" s="270" t="s">
        <v>111</v>
      </c>
      <c r="AK127" s="270" t="s">
        <v>158</v>
      </c>
      <c r="AL127" s="270" t="s">
        <v>280</v>
      </c>
      <c r="AM127" s="270" t="s">
        <v>149</v>
      </c>
      <c r="AN127" s="282" t="s">
        <v>281</v>
      </c>
    </row>
    <row r="128" spans="1:40" s="121" customFormat="1" ht="40.049999999999997" customHeight="1">
      <c r="A128" s="262">
        <v>201</v>
      </c>
      <c r="B128" s="76" t="s">
        <v>105</v>
      </c>
      <c r="C128" s="76" t="s">
        <v>165</v>
      </c>
      <c r="D128" s="76"/>
      <c r="E128" s="76" t="s">
        <v>165</v>
      </c>
      <c r="F128" s="76" t="s">
        <v>167</v>
      </c>
      <c r="G128" s="76" t="s">
        <v>79</v>
      </c>
      <c r="H128" s="273" t="s">
        <v>168</v>
      </c>
      <c r="I128" s="270" t="s">
        <v>169</v>
      </c>
      <c r="J128" s="270" t="s">
        <v>110</v>
      </c>
      <c r="K128" s="76" t="s">
        <v>111</v>
      </c>
      <c r="L128" s="76" t="s">
        <v>170</v>
      </c>
      <c r="M128" s="270" t="s">
        <v>163</v>
      </c>
      <c r="N128" s="270" t="s">
        <v>2739</v>
      </c>
      <c r="O128" s="76" t="s">
        <v>172</v>
      </c>
      <c r="P128" s="76" t="s">
        <v>173</v>
      </c>
      <c r="Q128" s="76" t="s">
        <v>174</v>
      </c>
      <c r="R128" s="76" t="s">
        <v>116</v>
      </c>
      <c r="S128" s="76" t="s">
        <v>117</v>
      </c>
      <c r="T128" s="76" t="s">
        <v>118</v>
      </c>
      <c r="U128" s="76" t="s">
        <v>175</v>
      </c>
      <c r="V128" s="76" t="s">
        <v>173</v>
      </c>
      <c r="W128" s="76" t="s">
        <v>120</v>
      </c>
      <c r="X128" s="76" t="s">
        <v>173</v>
      </c>
      <c r="Y128" s="78" t="s">
        <v>152</v>
      </c>
      <c r="Z128" s="285">
        <v>42004</v>
      </c>
      <c r="AA128" s="285">
        <v>43769</v>
      </c>
      <c r="AB128" s="285" t="s">
        <v>118</v>
      </c>
      <c r="AC128" s="285"/>
      <c r="AD128" s="78" t="s">
        <v>176</v>
      </c>
      <c r="AE128" s="78" t="s">
        <v>111</v>
      </c>
      <c r="AF128" s="78" t="s">
        <v>111</v>
      </c>
      <c r="AG128" s="78" t="s">
        <v>111</v>
      </c>
      <c r="AH128" s="78" t="s">
        <v>111</v>
      </c>
      <c r="AI128" s="78" t="s">
        <v>111</v>
      </c>
      <c r="AJ128" s="78" t="s">
        <v>111</v>
      </c>
      <c r="AK128" s="270" t="s">
        <v>124</v>
      </c>
      <c r="AL128" s="270" t="s">
        <v>137</v>
      </c>
      <c r="AM128" s="270" t="s">
        <v>137</v>
      </c>
      <c r="AN128" s="281" t="s">
        <v>138</v>
      </c>
    </row>
    <row r="129" spans="1:40" s="121" customFormat="1" ht="40.049999999999997" customHeight="1">
      <c r="A129" s="262">
        <v>202</v>
      </c>
      <c r="B129" s="76" t="s">
        <v>105</v>
      </c>
      <c r="C129" s="76" t="s">
        <v>177</v>
      </c>
      <c r="D129" s="76"/>
      <c r="E129" s="76" t="s">
        <v>177</v>
      </c>
      <c r="F129" s="76" t="s">
        <v>179</v>
      </c>
      <c r="G129" s="76" t="s">
        <v>130</v>
      </c>
      <c r="H129" s="273" t="s">
        <v>180</v>
      </c>
      <c r="I129" s="270" t="s">
        <v>169</v>
      </c>
      <c r="J129" s="270" t="s">
        <v>110</v>
      </c>
      <c r="K129" s="76" t="s">
        <v>111</v>
      </c>
      <c r="L129" s="76" t="s">
        <v>170</v>
      </c>
      <c r="M129" s="270" t="s">
        <v>163</v>
      </c>
      <c r="N129" s="270" t="s">
        <v>2739</v>
      </c>
      <c r="O129" s="76" t="s">
        <v>172</v>
      </c>
      <c r="P129" s="76" t="s">
        <v>181</v>
      </c>
      <c r="Q129" s="76" t="s">
        <v>174</v>
      </c>
      <c r="R129" s="76" t="s">
        <v>116</v>
      </c>
      <c r="S129" s="76" t="s">
        <v>117</v>
      </c>
      <c r="T129" s="76" t="s">
        <v>118</v>
      </c>
      <c r="U129" s="76" t="s">
        <v>175</v>
      </c>
      <c r="V129" s="76" t="s">
        <v>2740</v>
      </c>
      <c r="W129" s="76" t="s">
        <v>120</v>
      </c>
      <c r="X129" s="76" t="s">
        <v>173</v>
      </c>
      <c r="Y129" s="78" t="s">
        <v>152</v>
      </c>
      <c r="Z129" s="285">
        <v>41790</v>
      </c>
      <c r="AA129" s="78" t="s">
        <v>183</v>
      </c>
      <c r="AB129" s="285" t="s">
        <v>118</v>
      </c>
      <c r="AC129" s="285"/>
      <c r="AD129" s="292" t="s">
        <v>176</v>
      </c>
      <c r="AE129" s="78" t="s">
        <v>111</v>
      </c>
      <c r="AF129" s="78" t="s">
        <v>111</v>
      </c>
      <c r="AG129" s="78" t="s">
        <v>111</v>
      </c>
      <c r="AH129" s="78" t="s">
        <v>111</v>
      </c>
      <c r="AI129" s="78" t="s">
        <v>111</v>
      </c>
      <c r="AJ129" s="78" t="s">
        <v>111</v>
      </c>
      <c r="AK129" s="270" t="s">
        <v>124</v>
      </c>
      <c r="AL129" s="270" t="s">
        <v>137</v>
      </c>
      <c r="AM129" s="270" t="s">
        <v>137</v>
      </c>
      <c r="AN129" s="281" t="s">
        <v>138</v>
      </c>
    </row>
    <row r="130" spans="1:40" s="121" customFormat="1" ht="40.049999999999997" customHeight="1">
      <c r="A130" s="262">
        <v>203</v>
      </c>
      <c r="B130" s="76" t="s">
        <v>105</v>
      </c>
      <c r="C130" s="76" t="s">
        <v>184</v>
      </c>
      <c r="D130" s="76"/>
      <c r="E130" s="76" t="s">
        <v>184</v>
      </c>
      <c r="F130" s="76" t="s">
        <v>186</v>
      </c>
      <c r="G130" s="76" t="s">
        <v>130</v>
      </c>
      <c r="H130" s="273" t="s">
        <v>187</v>
      </c>
      <c r="I130" s="270" t="s">
        <v>169</v>
      </c>
      <c r="J130" s="270" t="s">
        <v>110</v>
      </c>
      <c r="K130" s="76" t="s">
        <v>111</v>
      </c>
      <c r="L130" s="76" t="s">
        <v>170</v>
      </c>
      <c r="M130" s="270" t="s">
        <v>163</v>
      </c>
      <c r="N130" s="270" t="s">
        <v>2739</v>
      </c>
      <c r="O130" s="76" t="s">
        <v>172</v>
      </c>
      <c r="P130" s="76" t="s">
        <v>181</v>
      </c>
      <c r="Q130" s="76" t="s">
        <v>174</v>
      </c>
      <c r="R130" s="76" t="s">
        <v>116</v>
      </c>
      <c r="S130" s="76" t="s">
        <v>117</v>
      </c>
      <c r="T130" s="76" t="s">
        <v>118</v>
      </c>
      <c r="U130" s="76" t="s">
        <v>175</v>
      </c>
      <c r="V130" s="76" t="s">
        <v>2741</v>
      </c>
      <c r="W130" s="76" t="s">
        <v>120</v>
      </c>
      <c r="X130" s="76" t="s">
        <v>173</v>
      </c>
      <c r="Y130" s="78" t="s">
        <v>152</v>
      </c>
      <c r="Z130" s="285">
        <v>41790</v>
      </c>
      <c r="AA130" s="78" t="s">
        <v>183</v>
      </c>
      <c r="AB130" s="285" t="s">
        <v>118</v>
      </c>
      <c r="AC130" s="285"/>
      <c r="AD130" s="78" t="s">
        <v>176</v>
      </c>
      <c r="AE130" s="78" t="s">
        <v>111</v>
      </c>
      <c r="AF130" s="78" t="s">
        <v>111</v>
      </c>
      <c r="AG130" s="78" t="s">
        <v>111</v>
      </c>
      <c r="AH130" s="78" t="s">
        <v>111</v>
      </c>
      <c r="AI130" s="78" t="s">
        <v>111</v>
      </c>
      <c r="AJ130" s="78" t="s">
        <v>111</v>
      </c>
      <c r="AK130" s="270" t="s">
        <v>124</v>
      </c>
      <c r="AL130" s="270" t="s">
        <v>137</v>
      </c>
      <c r="AM130" s="270" t="s">
        <v>137</v>
      </c>
      <c r="AN130" s="281" t="s">
        <v>138</v>
      </c>
    </row>
    <row r="131" spans="1:40" s="121" customFormat="1" ht="40.049999999999997" customHeight="1">
      <c r="A131" s="262">
        <v>204</v>
      </c>
      <c r="B131" s="76" t="s">
        <v>1161</v>
      </c>
      <c r="C131" s="76"/>
      <c r="D131" s="76" t="s">
        <v>175</v>
      </c>
      <c r="E131" s="76" t="s">
        <v>175</v>
      </c>
      <c r="F131" s="76" t="e">
        <v>#N/A</v>
      </c>
      <c r="G131" s="76" t="s">
        <v>173</v>
      </c>
      <c r="H131" s="273" t="s">
        <v>1163</v>
      </c>
      <c r="I131" s="270" t="s">
        <v>173</v>
      </c>
      <c r="J131" s="270" t="s">
        <v>173</v>
      </c>
      <c r="K131" s="76" t="s">
        <v>173</v>
      </c>
      <c r="L131" s="76" t="s">
        <v>170</v>
      </c>
      <c r="M131" s="270" t="s">
        <v>163</v>
      </c>
      <c r="N131" s="270" t="s">
        <v>2739</v>
      </c>
      <c r="O131" s="76"/>
      <c r="P131" s="76" t="s">
        <v>173</v>
      </c>
      <c r="Q131" s="76"/>
      <c r="R131" s="76" t="s">
        <v>173</v>
      </c>
      <c r="S131" s="76" t="s">
        <v>117</v>
      </c>
      <c r="T131" s="76" t="s">
        <v>118</v>
      </c>
      <c r="U131" s="76" t="s">
        <v>175</v>
      </c>
      <c r="V131" s="76" t="s">
        <v>173</v>
      </c>
      <c r="W131" s="76" t="s">
        <v>120</v>
      </c>
      <c r="X131" s="76" t="s">
        <v>111</v>
      </c>
      <c r="Y131" s="78" t="s">
        <v>173</v>
      </c>
      <c r="Z131" s="285" t="s">
        <v>173</v>
      </c>
      <c r="AA131" s="78" t="s">
        <v>173</v>
      </c>
      <c r="AB131" s="285" t="s">
        <v>146</v>
      </c>
      <c r="AC131" s="285" t="s">
        <v>243</v>
      </c>
      <c r="AD131" s="78" t="s">
        <v>176</v>
      </c>
      <c r="AE131" s="78" t="s">
        <v>111</v>
      </c>
      <c r="AF131" s="78" t="s">
        <v>111</v>
      </c>
      <c r="AG131" s="78" t="s">
        <v>111</v>
      </c>
      <c r="AH131" s="78" t="s">
        <v>111</v>
      </c>
      <c r="AI131" s="78" t="s">
        <v>111</v>
      </c>
      <c r="AJ131" s="78" t="s">
        <v>111</v>
      </c>
      <c r="AK131" s="270" t="s">
        <v>124</v>
      </c>
      <c r="AL131" s="270" t="s">
        <v>111</v>
      </c>
      <c r="AM131" s="270" t="s">
        <v>111</v>
      </c>
      <c r="AN131" s="280" t="s">
        <v>126</v>
      </c>
    </row>
    <row r="132" spans="1:40" s="121" customFormat="1" ht="40.049999999999997" customHeight="1">
      <c r="A132" s="262">
        <v>198</v>
      </c>
      <c r="B132" s="76" t="s">
        <v>105</v>
      </c>
      <c r="C132" s="76" t="s">
        <v>579</v>
      </c>
      <c r="D132" s="76"/>
      <c r="E132" s="76" t="s">
        <v>579</v>
      </c>
      <c r="F132" s="76" t="s">
        <v>581</v>
      </c>
      <c r="G132" s="76" t="s">
        <v>79</v>
      </c>
      <c r="H132" s="76" t="s">
        <v>582</v>
      </c>
      <c r="I132" s="76" t="s">
        <v>173</v>
      </c>
      <c r="J132" s="76" t="s">
        <v>110</v>
      </c>
      <c r="K132" s="76" t="s">
        <v>111</v>
      </c>
      <c r="L132" s="76" t="s">
        <v>583</v>
      </c>
      <c r="M132" s="76" t="s">
        <v>584</v>
      </c>
      <c r="N132" s="76" t="s">
        <v>585</v>
      </c>
      <c r="O132" s="76" t="s">
        <v>584</v>
      </c>
      <c r="P132" s="76" t="s">
        <v>111</v>
      </c>
      <c r="Q132" s="76" t="s">
        <v>586</v>
      </c>
      <c r="R132" s="76" t="s">
        <v>116</v>
      </c>
      <c r="S132" s="76" t="s">
        <v>117</v>
      </c>
      <c r="T132" s="76" t="s">
        <v>118</v>
      </c>
      <c r="U132" s="76" t="s">
        <v>2804</v>
      </c>
      <c r="V132" s="76" t="s">
        <v>173</v>
      </c>
      <c r="W132" s="76" t="s">
        <v>120</v>
      </c>
      <c r="X132" s="76" t="s">
        <v>111</v>
      </c>
      <c r="Y132" s="78" t="s">
        <v>152</v>
      </c>
      <c r="Z132" s="285">
        <v>43101</v>
      </c>
      <c r="AA132" s="78" t="s">
        <v>122</v>
      </c>
      <c r="AB132" s="285" t="s">
        <v>146</v>
      </c>
      <c r="AC132" s="285" t="s">
        <v>243</v>
      </c>
      <c r="AD132" s="78" t="s">
        <v>493</v>
      </c>
      <c r="AE132" s="78" t="s">
        <v>588</v>
      </c>
      <c r="AF132" s="78" t="s">
        <v>589</v>
      </c>
      <c r="AG132" s="78" t="s">
        <v>589</v>
      </c>
      <c r="AH132" s="78" t="s">
        <v>590</v>
      </c>
      <c r="AI132" s="78" t="s">
        <v>497</v>
      </c>
      <c r="AJ132" s="78" t="s">
        <v>591</v>
      </c>
      <c r="AK132" s="286" t="s">
        <v>498</v>
      </c>
      <c r="AL132" s="286" t="s">
        <v>280</v>
      </c>
      <c r="AM132" s="287" t="s">
        <v>149</v>
      </c>
      <c r="AN132" s="288" t="s">
        <v>592</v>
      </c>
    </row>
    <row r="133" spans="1:40" s="121" customFormat="1" ht="40.049999999999997" customHeight="1">
      <c r="A133" s="262">
        <v>199</v>
      </c>
      <c r="B133" s="76" t="s">
        <v>105</v>
      </c>
      <c r="C133" s="76"/>
      <c r="D133" s="76" t="s">
        <v>593</v>
      </c>
      <c r="E133" s="76" t="s">
        <v>593</v>
      </c>
      <c r="F133" s="76" t="e">
        <v>#N/A</v>
      </c>
      <c r="G133" s="76" t="s">
        <v>107</v>
      </c>
      <c r="H133" s="76" t="s">
        <v>594</v>
      </c>
      <c r="I133" s="76" t="s">
        <v>109</v>
      </c>
      <c r="J133" s="76" t="s">
        <v>110</v>
      </c>
      <c r="K133" s="76" t="s">
        <v>111</v>
      </c>
      <c r="L133" s="76" t="s">
        <v>583</v>
      </c>
      <c r="M133" s="76" t="s">
        <v>584</v>
      </c>
      <c r="N133" s="76" t="s">
        <v>585</v>
      </c>
      <c r="O133" s="76" t="s">
        <v>584</v>
      </c>
      <c r="P133" s="76" t="s">
        <v>111</v>
      </c>
      <c r="Q133" s="76" t="s">
        <v>586</v>
      </c>
      <c r="R133" s="76" t="s">
        <v>116</v>
      </c>
      <c r="S133" s="76" t="s">
        <v>117</v>
      </c>
      <c r="T133" s="76" t="s">
        <v>118</v>
      </c>
      <c r="U133" s="76" t="s">
        <v>173</v>
      </c>
      <c r="V133" s="76" t="s">
        <v>2805</v>
      </c>
      <c r="W133" s="76" t="s">
        <v>120</v>
      </c>
      <c r="X133" s="76" t="s">
        <v>111</v>
      </c>
      <c r="Y133" s="78" t="s">
        <v>152</v>
      </c>
      <c r="Z133" s="285">
        <v>45292</v>
      </c>
      <c r="AA133" s="78" t="s">
        <v>122</v>
      </c>
      <c r="AB133" s="285" t="s">
        <v>146</v>
      </c>
      <c r="AC133" s="285" t="s">
        <v>243</v>
      </c>
      <c r="AD133" s="78" t="s">
        <v>123</v>
      </c>
      <c r="AE133" s="78" t="s">
        <v>111</v>
      </c>
      <c r="AF133" s="78" t="s">
        <v>111</v>
      </c>
      <c r="AG133" s="78" t="s">
        <v>111</v>
      </c>
      <c r="AH133" s="78" t="s">
        <v>111</v>
      </c>
      <c r="AI133" s="78" t="s">
        <v>111</v>
      </c>
      <c r="AJ133" s="78" t="s">
        <v>111</v>
      </c>
      <c r="AK133" s="286" t="s">
        <v>124</v>
      </c>
      <c r="AL133" s="286" t="s">
        <v>137</v>
      </c>
      <c r="AM133" s="287" t="s">
        <v>137</v>
      </c>
      <c r="AN133" s="288" t="s">
        <v>138</v>
      </c>
    </row>
    <row r="134" spans="1:40" s="121" customFormat="1" ht="40.049999999999997" customHeight="1">
      <c r="A134" s="262">
        <v>200</v>
      </c>
      <c r="B134" s="76" t="s">
        <v>1161</v>
      </c>
      <c r="C134" s="76"/>
      <c r="D134" s="76" t="s">
        <v>1222</v>
      </c>
      <c r="E134" s="76" t="s">
        <v>2806</v>
      </c>
      <c r="F134" s="76" t="e">
        <v>#N/A</v>
      </c>
      <c r="G134" s="76" t="s">
        <v>111</v>
      </c>
      <c r="H134" s="76" t="s">
        <v>2807</v>
      </c>
      <c r="I134" s="76" t="s">
        <v>111</v>
      </c>
      <c r="J134" s="76" t="s">
        <v>111</v>
      </c>
      <c r="K134" s="76" t="s">
        <v>111</v>
      </c>
      <c r="L134" s="76" t="s">
        <v>583</v>
      </c>
      <c r="M134" s="76" t="s">
        <v>584</v>
      </c>
      <c r="N134" s="76" t="s">
        <v>585</v>
      </c>
      <c r="O134" s="76" t="s">
        <v>584</v>
      </c>
      <c r="P134" s="76" t="s">
        <v>111</v>
      </c>
      <c r="Q134" s="76" t="s">
        <v>1223</v>
      </c>
      <c r="R134" s="76" t="s">
        <v>111</v>
      </c>
      <c r="S134" s="76" t="s">
        <v>117</v>
      </c>
      <c r="T134" s="76" t="s">
        <v>118</v>
      </c>
      <c r="U134" s="76" t="s">
        <v>2808</v>
      </c>
      <c r="V134" s="76" t="s">
        <v>111</v>
      </c>
      <c r="W134" s="76" t="s">
        <v>120</v>
      </c>
      <c r="X134" s="76" t="s">
        <v>111</v>
      </c>
      <c r="Y134" s="78" t="s">
        <v>111</v>
      </c>
      <c r="Z134" s="285" t="s">
        <v>111</v>
      </c>
      <c r="AA134" s="78" t="s">
        <v>111</v>
      </c>
      <c r="AB134" s="285" t="s">
        <v>111</v>
      </c>
      <c r="AC134" s="285" t="s">
        <v>111</v>
      </c>
      <c r="AD134" s="78" t="s">
        <v>111</v>
      </c>
      <c r="AE134" s="78" t="s">
        <v>111</v>
      </c>
      <c r="AF134" s="78" t="s">
        <v>111</v>
      </c>
      <c r="AG134" s="78" t="s">
        <v>111</v>
      </c>
      <c r="AH134" s="78" t="s">
        <v>111</v>
      </c>
      <c r="AI134" s="78" t="s">
        <v>111</v>
      </c>
      <c r="AJ134" s="78" t="s">
        <v>111</v>
      </c>
      <c r="AK134" s="286" t="s">
        <v>498</v>
      </c>
      <c r="AL134" s="286" t="s">
        <v>280</v>
      </c>
      <c r="AM134" s="287" t="s">
        <v>149</v>
      </c>
      <c r="AN134" s="288" t="s">
        <v>592</v>
      </c>
    </row>
    <row r="135" spans="1:40" s="121" customFormat="1" ht="40.049999999999997" customHeight="1">
      <c r="A135" s="262">
        <v>185</v>
      </c>
      <c r="B135" s="76" t="s">
        <v>105</v>
      </c>
      <c r="C135" s="76"/>
      <c r="D135" s="76" t="s">
        <v>760</v>
      </c>
      <c r="E135" s="76" t="s">
        <v>760</v>
      </c>
      <c r="F135" s="76" t="e">
        <v>#N/A</v>
      </c>
      <c r="G135" s="76" t="s">
        <v>107</v>
      </c>
      <c r="H135" s="76" t="s">
        <v>761</v>
      </c>
      <c r="I135" s="76" t="s">
        <v>194</v>
      </c>
      <c r="J135" s="76" t="s">
        <v>110</v>
      </c>
      <c r="K135" s="76" t="s">
        <v>111</v>
      </c>
      <c r="L135" s="76" t="s">
        <v>726</v>
      </c>
      <c r="M135" s="76" t="s">
        <v>758</v>
      </c>
      <c r="N135" s="76" t="s">
        <v>762</v>
      </c>
      <c r="O135" s="76" t="s">
        <v>763</v>
      </c>
      <c r="P135" s="76" t="s">
        <v>764</v>
      </c>
      <c r="Q135" s="76" t="s">
        <v>765</v>
      </c>
      <c r="R135" s="76" t="s">
        <v>196</v>
      </c>
      <c r="S135" s="76" t="s">
        <v>117</v>
      </c>
      <c r="T135" s="76" t="s">
        <v>118</v>
      </c>
      <c r="U135" s="76" t="s">
        <v>173</v>
      </c>
      <c r="V135" s="76" t="s">
        <v>766</v>
      </c>
      <c r="W135" s="76" t="s">
        <v>120</v>
      </c>
      <c r="X135" s="76" t="s">
        <v>111</v>
      </c>
      <c r="Y135" s="78" t="s">
        <v>121</v>
      </c>
      <c r="Z135" s="285">
        <v>41732</v>
      </c>
      <c r="AA135" s="78" t="s">
        <v>122</v>
      </c>
      <c r="AB135" s="285" t="s">
        <v>146</v>
      </c>
      <c r="AC135" s="285" t="s">
        <v>243</v>
      </c>
      <c r="AD135" s="78" t="s">
        <v>123</v>
      </c>
      <c r="AE135" s="78" t="s">
        <v>111</v>
      </c>
      <c r="AF135" s="78" t="s">
        <v>111</v>
      </c>
      <c r="AG135" s="78" t="s">
        <v>111</v>
      </c>
      <c r="AH135" s="78" t="s">
        <v>111</v>
      </c>
      <c r="AI135" s="78" t="s">
        <v>111</v>
      </c>
      <c r="AJ135" s="78" t="s">
        <v>111</v>
      </c>
      <c r="AK135" s="286" t="s">
        <v>158</v>
      </c>
      <c r="AL135" s="286" t="s">
        <v>125</v>
      </c>
      <c r="AM135" s="287" t="s">
        <v>125</v>
      </c>
      <c r="AN135" s="289" t="s">
        <v>126</v>
      </c>
    </row>
    <row r="136" spans="1:40" s="121" customFormat="1" ht="40.049999999999997" customHeight="1">
      <c r="A136" s="262">
        <v>186</v>
      </c>
      <c r="B136" s="76" t="s">
        <v>105</v>
      </c>
      <c r="C136" s="76"/>
      <c r="D136" s="76" t="s">
        <v>767</v>
      </c>
      <c r="E136" s="76" t="s">
        <v>767</v>
      </c>
      <c r="F136" s="76" t="e">
        <v>#N/A</v>
      </c>
      <c r="G136" s="76" t="s">
        <v>107</v>
      </c>
      <c r="H136" s="76" t="s">
        <v>768</v>
      </c>
      <c r="I136" s="76" t="s">
        <v>379</v>
      </c>
      <c r="J136" s="76" t="s">
        <v>110</v>
      </c>
      <c r="K136" s="76" t="s">
        <v>769</v>
      </c>
      <c r="L136" s="76" t="s">
        <v>726</v>
      </c>
      <c r="M136" s="76" t="s">
        <v>758</v>
      </c>
      <c r="N136" s="76" t="s">
        <v>762</v>
      </c>
      <c r="O136" s="76" t="s">
        <v>763</v>
      </c>
      <c r="P136" s="76" t="s">
        <v>764</v>
      </c>
      <c r="Q136" s="76" t="s">
        <v>770</v>
      </c>
      <c r="R136" s="76" t="s">
        <v>196</v>
      </c>
      <c r="S136" s="76" t="s">
        <v>117</v>
      </c>
      <c r="T136" s="76" t="s">
        <v>118</v>
      </c>
      <c r="U136" s="76" t="s">
        <v>173</v>
      </c>
      <c r="V136" s="76" t="s">
        <v>771</v>
      </c>
      <c r="W136" s="76" t="s">
        <v>120</v>
      </c>
      <c r="X136" s="76" t="s">
        <v>111</v>
      </c>
      <c r="Y136" s="78" t="s">
        <v>121</v>
      </c>
      <c r="Z136" s="285">
        <v>35431</v>
      </c>
      <c r="AA136" s="78" t="s">
        <v>122</v>
      </c>
      <c r="AB136" s="285" t="s">
        <v>146</v>
      </c>
      <c r="AC136" s="285" t="s">
        <v>339</v>
      </c>
      <c r="AD136" s="78" t="s">
        <v>153</v>
      </c>
      <c r="AE136" s="78" t="s">
        <v>772</v>
      </c>
      <c r="AF136" s="78" t="s">
        <v>773</v>
      </c>
      <c r="AG136" s="78" t="s">
        <v>774</v>
      </c>
      <c r="AH136" s="78" t="s">
        <v>342</v>
      </c>
      <c r="AI136" s="78">
        <v>44105</v>
      </c>
      <c r="AJ136" s="78" t="s">
        <v>775</v>
      </c>
      <c r="AK136" s="286" t="s">
        <v>158</v>
      </c>
      <c r="AL136" s="286" t="s">
        <v>280</v>
      </c>
      <c r="AM136" s="287" t="s">
        <v>280</v>
      </c>
      <c r="AN136" s="289" t="s">
        <v>592</v>
      </c>
    </row>
    <row r="137" spans="1:40" s="121" customFormat="1" ht="40.049999999999997" customHeight="1">
      <c r="A137" s="262">
        <v>187</v>
      </c>
      <c r="B137" s="76" t="s">
        <v>105</v>
      </c>
      <c r="C137" s="76"/>
      <c r="D137" s="76" t="s">
        <v>776</v>
      </c>
      <c r="E137" s="76" t="s">
        <v>776</v>
      </c>
      <c r="F137" s="76" t="e">
        <v>#N/A</v>
      </c>
      <c r="G137" s="76" t="s">
        <v>79</v>
      </c>
      <c r="H137" s="76" t="s">
        <v>777</v>
      </c>
      <c r="I137" s="76" t="s">
        <v>173</v>
      </c>
      <c r="J137" s="76" t="s">
        <v>110</v>
      </c>
      <c r="K137" s="76" t="s">
        <v>769</v>
      </c>
      <c r="L137" s="76" t="s">
        <v>726</v>
      </c>
      <c r="M137" s="76" t="s">
        <v>758</v>
      </c>
      <c r="N137" s="76" t="s">
        <v>762</v>
      </c>
      <c r="O137" s="76" t="s">
        <v>388</v>
      </c>
      <c r="P137" s="76" t="s">
        <v>111</v>
      </c>
      <c r="Q137" s="76" t="s">
        <v>423</v>
      </c>
      <c r="R137" s="76" t="s">
        <v>196</v>
      </c>
      <c r="S137" s="76" t="s">
        <v>117</v>
      </c>
      <c r="T137" s="76" t="s">
        <v>118</v>
      </c>
      <c r="U137" s="76" t="s">
        <v>778</v>
      </c>
      <c r="V137" s="76" t="s">
        <v>173</v>
      </c>
      <c r="W137" s="76" t="s">
        <v>120</v>
      </c>
      <c r="X137" s="76" t="s">
        <v>111</v>
      </c>
      <c r="Y137" s="78" t="s">
        <v>226</v>
      </c>
      <c r="Z137" s="285" t="s">
        <v>436</v>
      </c>
      <c r="AA137" s="78">
        <v>43830</v>
      </c>
      <c r="AB137" s="285" t="s">
        <v>146</v>
      </c>
      <c r="AC137" s="285" t="s">
        <v>339</v>
      </c>
      <c r="AD137" s="78" t="s">
        <v>153</v>
      </c>
      <c r="AE137" s="78" t="s">
        <v>772</v>
      </c>
      <c r="AF137" s="78" t="s">
        <v>773</v>
      </c>
      <c r="AG137" s="78" t="s">
        <v>774</v>
      </c>
      <c r="AH137" s="78" t="s">
        <v>342</v>
      </c>
      <c r="AI137" s="78">
        <v>44105</v>
      </c>
      <c r="AJ137" s="78" t="s">
        <v>775</v>
      </c>
      <c r="AK137" s="286" t="s">
        <v>158</v>
      </c>
      <c r="AL137" s="286" t="s">
        <v>280</v>
      </c>
      <c r="AM137" s="287" t="s">
        <v>280</v>
      </c>
      <c r="AN137" s="289" t="s">
        <v>592</v>
      </c>
    </row>
    <row r="138" spans="1:40" s="121" customFormat="1" ht="40.049999999999997" customHeight="1">
      <c r="A138" s="262">
        <v>188</v>
      </c>
      <c r="B138" s="76" t="s">
        <v>105</v>
      </c>
      <c r="C138" s="76" t="s">
        <v>159</v>
      </c>
      <c r="D138" s="76"/>
      <c r="E138" s="76" t="s">
        <v>159</v>
      </c>
      <c r="F138" s="76" t="s">
        <v>780</v>
      </c>
      <c r="G138" s="76" t="s">
        <v>130</v>
      </c>
      <c r="H138" s="76" t="s">
        <v>781</v>
      </c>
      <c r="I138" s="76" t="s">
        <v>169</v>
      </c>
      <c r="J138" s="76" t="s">
        <v>110</v>
      </c>
      <c r="K138" s="76" t="s">
        <v>111</v>
      </c>
      <c r="L138" s="76" t="s">
        <v>726</v>
      </c>
      <c r="M138" s="76" t="s">
        <v>758</v>
      </c>
      <c r="N138" s="76" t="s">
        <v>762</v>
      </c>
      <c r="O138" s="76" t="s">
        <v>782</v>
      </c>
      <c r="P138" s="76" t="s">
        <v>707</v>
      </c>
      <c r="Q138" s="76" t="s">
        <v>783</v>
      </c>
      <c r="R138" s="76" t="s">
        <v>116</v>
      </c>
      <c r="S138" s="76" t="s">
        <v>117</v>
      </c>
      <c r="T138" s="76" t="s">
        <v>118</v>
      </c>
      <c r="U138" s="76" t="s">
        <v>784</v>
      </c>
      <c r="V138" s="76" t="s">
        <v>730</v>
      </c>
      <c r="W138" s="76" t="s">
        <v>120</v>
      </c>
      <c r="X138" s="76" t="s">
        <v>111</v>
      </c>
      <c r="Y138" s="78" t="s">
        <v>121</v>
      </c>
      <c r="Z138" s="285">
        <v>41275</v>
      </c>
      <c r="AA138" s="78" t="s">
        <v>122</v>
      </c>
      <c r="AB138" s="285" t="s">
        <v>146</v>
      </c>
      <c r="AC138" s="285" t="s">
        <v>339</v>
      </c>
      <c r="AD138" s="78" t="s">
        <v>153</v>
      </c>
      <c r="AE138" s="78" t="s">
        <v>772</v>
      </c>
      <c r="AF138" s="78" t="s">
        <v>773</v>
      </c>
      <c r="AG138" s="78" t="s">
        <v>774</v>
      </c>
      <c r="AH138" s="78" t="s">
        <v>342</v>
      </c>
      <c r="AI138" s="78">
        <v>44105</v>
      </c>
      <c r="AJ138" s="78" t="s">
        <v>775</v>
      </c>
      <c r="AK138" s="286" t="s">
        <v>158</v>
      </c>
      <c r="AL138" s="286" t="s">
        <v>149</v>
      </c>
      <c r="AM138" s="287" t="s">
        <v>125</v>
      </c>
      <c r="AN138" s="289" t="s">
        <v>281</v>
      </c>
    </row>
    <row r="139" spans="1:40" s="121" customFormat="1" ht="40.049999999999997" customHeight="1">
      <c r="A139" s="262">
        <v>189</v>
      </c>
      <c r="B139" s="76" t="s">
        <v>105</v>
      </c>
      <c r="C139" s="76" t="s">
        <v>785</v>
      </c>
      <c r="D139" s="76"/>
      <c r="E139" s="76" t="s">
        <v>785</v>
      </c>
      <c r="F139" s="76" t="s">
        <v>787</v>
      </c>
      <c r="G139" s="76" t="s">
        <v>79</v>
      </c>
      <c r="H139" s="76" t="s">
        <v>788</v>
      </c>
      <c r="I139" s="76" t="s">
        <v>173</v>
      </c>
      <c r="J139" s="76" t="s">
        <v>110</v>
      </c>
      <c r="K139" s="76" t="s">
        <v>769</v>
      </c>
      <c r="L139" s="76" t="s">
        <v>726</v>
      </c>
      <c r="M139" s="76" t="s">
        <v>758</v>
      </c>
      <c r="N139" s="76" t="s">
        <v>762</v>
      </c>
      <c r="O139" s="76" t="s">
        <v>782</v>
      </c>
      <c r="P139" s="76" t="s">
        <v>258</v>
      </c>
      <c r="Q139" s="76" t="s">
        <v>783</v>
      </c>
      <c r="R139" s="76" t="s">
        <v>116</v>
      </c>
      <c r="S139" s="76" t="s">
        <v>117</v>
      </c>
      <c r="T139" s="76" t="s">
        <v>118</v>
      </c>
      <c r="U139" s="76" t="s">
        <v>784</v>
      </c>
      <c r="V139" s="76" t="s">
        <v>111</v>
      </c>
      <c r="W139" s="76" t="s">
        <v>120</v>
      </c>
      <c r="X139" s="76" t="s">
        <v>111</v>
      </c>
      <c r="Y139" s="78" t="s">
        <v>121</v>
      </c>
      <c r="Z139" s="285">
        <v>41275</v>
      </c>
      <c r="AA139" s="78" t="s">
        <v>122</v>
      </c>
      <c r="AB139" s="285" t="s">
        <v>146</v>
      </c>
      <c r="AC139" s="285" t="s">
        <v>339</v>
      </c>
      <c r="AD139" s="78" t="s">
        <v>153</v>
      </c>
      <c r="AE139" s="78" t="s">
        <v>772</v>
      </c>
      <c r="AF139" s="78" t="s">
        <v>773</v>
      </c>
      <c r="AG139" s="78" t="s">
        <v>774</v>
      </c>
      <c r="AH139" s="78" t="s">
        <v>342</v>
      </c>
      <c r="AI139" s="78">
        <v>44105</v>
      </c>
      <c r="AJ139" s="78" t="s">
        <v>775</v>
      </c>
      <c r="AK139" s="286" t="s">
        <v>158</v>
      </c>
      <c r="AL139" s="286" t="s">
        <v>149</v>
      </c>
      <c r="AM139" s="287" t="s">
        <v>149</v>
      </c>
      <c r="AN139" s="289" t="s">
        <v>281</v>
      </c>
    </row>
    <row r="140" spans="1:40" s="121" customFormat="1" ht="40.049999999999997" customHeight="1">
      <c r="A140" s="262">
        <v>190</v>
      </c>
      <c r="B140" s="76" t="s">
        <v>105</v>
      </c>
      <c r="C140" s="76" t="s">
        <v>789</v>
      </c>
      <c r="D140" s="76"/>
      <c r="E140" s="76" t="s">
        <v>789</v>
      </c>
      <c r="F140" s="76" t="s">
        <v>791</v>
      </c>
      <c r="G140" s="76" t="s">
        <v>79</v>
      </c>
      <c r="H140" s="76" t="s">
        <v>792</v>
      </c>
      <c r="I140" s="76" t="s">
        <v>173</v>
      </c>
      <c r="J140" s="76" t="s">
        <v>110</v>
      </c>
      <c r="K140" s="76" t="s">
        <v>769</v>
      </c>
      <c r="L140" s="76" t="s">
        <v>726</v>
      </c>
      <c r="M140" s="76" t="s">
        <v>758</v>
      </c>
      <c r="N140" s="76" t="s">
        <v>762</v>
      </c>
      <c r="O140" s="76" t="s">
        <v>782</v>
      </c>
      <c r="P140" s="76" t="s">
        <v>258</v>
      </c>
      <c r="Q140" s="76" t="s">
        <v>783</v>
      </c>
      <c r="R140" s="76" t="s">
        <v>116</v>
      </c>
      <c r="S140" s="76" t="s">
        <v>117</v>
      </c>
      <c r="T140" s="76" t="s">
        <v>118</v>
      </c>
      <c r="U140" s="76" t="s">
        <v>784</v>
      </c>
      <c r="V140" s="76" t="s">
        <v>111</v>
      </c>
      <c r="W140" s="76" t="s">
        <v>120</v>
      </c>
      <c r="X140" s="76" t="s">
        <v>111</v>
      </c>
      <c r="Y140" s="78" t="s">
        <v>121</v>
      </c>
      <c r="Z140" s="285">
        <v>41275</v>
      </c>
      <c r="AA140" s="78" t="s">
        <v>122</v>
      </c>
      <c r="AB140" s="285" t="s">
        <v>146</v>
      </c>
      <c r="AC140" s="285" t="s">
        <v>339</v>
      </c>
      <c r="AD140" s="78" t="s">
        <v>153</v>
      </c>
      <c r="AE140" s="78" t="s">
        <v>772</v>
      </c>
      <c r="AF140" s="78" t="s">
        <v>773</v>
      </c>
      <c r="AG140" s="78" t="s">
        <v>774</v>
      </c>
      <c r="AH140" s="78" t="s">
        <v>342</v>
      </c>
      <c r="AI140" s="78">
        <v>44105</v>
      </c>
      <c r="AJ140" s="78" t="s">
        <v>775</v>
      </c>
      <c r="AK140" s="286" t="s">
        <v>158</v>
      </c>
      <c r="AL140" s="286" t="s">
        <v>149</v>
      </c>
      <c r="AM140" s="287" t="s">
        <v>149</v>
      </c>
      <c r="AN140" s="289" t="s">
        <v>281</v>
      </c>
    </row>
    <row r="141" spans="1:40" s="121" customFormat="1" ht="40.049999999999997" customHeight="1">
      <c r="A141" s="262">
        <v>191</v>
      </c>
      <c r="B141" s="76" t="s">
        <v>105</v>
      </c>
      <c r="C141" s="76" t="s">
        <v>793</v>
      </c>
      <c r="D141" s="76"/>
      <c r="E141" s="76" t="s">
        <v>793</v>
      </c>
      <c r="F141" s="76" t="s">
        <v>795</v>
      </c>
      <c r="G141" s="76" t="s">
        <v>79</v>
      </c>
      <c r="H141" s="76" t="s">
        <v>792</v>
      </c>
      <c r="I141" s="76" t="s">
        <v>173</v>
      </c>
      <c r="J141" s="76" t="s">
        <v>110</v>
      </c>
      <c r="K141" s="76" t="s">
        <v>769</v>
      </c>
      <c r="L141" s="76" t="s">
        <v>726</v>
      </c>
      <c r="M141" s="76" t="s">
        <v>758</v>
      </c>
      <c r="N141" s="76" t="s">
        <v>762</v>
      </c>
      <c r="O141" s="76" t="s">
        <v>782</v>
      </c>
      <c r="P141" s="76" t="s">
        <v>258</v>
      </c>
      <c r="Q141" s="76" t="s">
        <v>783</v>
      </c>
      <c r="R141" s="76" t="s">
        <v>116</v>
      </c>
      <c r="S141" s="76" t="s">
        <v>117</v>
      </c>
      <c r="T141" s="76" t="s">
        <v>118</v>
      </c>
      <c r="U141" s="76" t="s">
        <v>784</v>
      </c>
      <c r="V141" s="76" t="s">
        <v>111</v>
      </c>
      <c r="W141" s="76" t="s">
        <v>120</v>
      </c>
      <c r="X141" s="76" t="s">
        <v>111</v>
      </c>
      <c r="Y141" s="78" t="s">
        <v>121</v>
      </c>
      <c r="Z141" s="285">
        <v>41275</v>
      </c>
      <c r="AA141" s="78" t="s">
        <v>122</v>
      </c>
      <c r="AB141" s="285" t="s">
        <v>146</v>
      </c>
      <c r="AC141" s="285" t="s">
        <v>339</v>
      </c>
      <c r="AD141" s="78" t="s">
        <v>153</v>
      </c>
      <c r="AE141" s="78" t="s">
        <v>772</v>
      </c>
      <c r="AF141" s="78" t="s">
        <v>773</v>
      </c>
      <c r="AG141" s="78" t="s">
        <v>774</v>
      </c>
      <c r="AH141" s="78" t="s">
        <v>342</v>
      </c>
      <c r="AI141" s="78">
        <v>44105</v>
      </c>
      <c r="AJ141" s="78" t="s">
        <v>775</v>
      </c>
      <c r="AK141" s="286" t="s">
        <v>158</v>
      </c>
      <c r="AL141" s="286" t="s">
        <v>149</v>
      </c>
      <c r="AM141" s="287" t="s">
        <v>149</v>
      </c>
      <c r="AN141" s="289" t="s">
        <v>281</v>
      </c>
    </row>
    <row r="142" spans="1:40" s="121" customFormat="1" ht="40.049999999999997" customHeight="1">
      <c r="A142" s="262">
        <v>192</v>
      </c>
      <c r="B142" s="76" t="s">
        <v>105</v>
      </c>
      <c r="C142" s="76" t="s">
        <v>127</v>
      </c>
      <c r="D142" s="76"/>
      <c r="E142" s="76" t="s">
        <v>127</v>
      </c>
      <c r="F142" s="76" t="s">
        <v>797</v>
      </c>
      <c r="G142" s="76" t="s">
        <v>79</v>
      </c>
      <c r="H142" s="76" t="s">
        <v>798</v>
      </c>
      <c r="I142" s="76" t="s">
        <v>173</v>
      </c>
      <c r="J142" s="76" t="s">
        <v>110</v>
      </c>
      <c r="K142" s="76" t="s">
        <v>111</v>
      </c>
      <c r="L142" s="76" t="s">
        <v>726</v>
      </c>
      <c r="M142" s="76" t="s">
        <v>758</v>
      </c>
      <c r="N142" s="76" t="s">
        <v>762</v>
      </c>
      <c r="O142" s="76" t="s">
        <v>782</v>
      </c>
      <c r="P142" s="76" t="s">
        <v>258</v>
      </c>
      <c r="Q142" s="76" t="s">
        <v>783</v>
      </c>
      <c r="R142" s="76" t="s">
        <v>116</v>
      </c>
      <c r="S142" s="76" t="s">
        <v>117</v>
      </c>
      <c r="T142" s="76" t="s">
        <v>118</v>
      </c>
      <c r="U142" s="76" t="s">
        <v>784</v>
      </c>
      <c r="V142" s="76" t="s">
        <v>111</v>
      </c>
      <c r="W142" s="76" t="s">
        <v>120</v>
      </c>
      <c r="X142" s="76" t="s">
        <v>111</v>
      </c>
      <c r="Y142" s="78" t="s">
        <v>121</v>
      </c>
      <c r="Z142" s="285">
        <v>41275</v>
      </c>
      <c r="AA142" s="78" t="s">
        <v>122</v>
      </c>
      <c r="AB142" s="285" t="s">
        <v>146</v>
      </c>
      <c r="AC142" s="285" t="s">
        <v>243</v>
      </c>
      <c r="AD142" s="78" t="s">
        <v>153</v>
      </c>
      <c r="AE142" s="78" t="s">
        <v>772</v>
      </c>
      <c r="AF142" s="78" t="s">
        <v>773</v>
      </c>
      <c r="AG142" s="78" t="s">
        <v>774</v>
      </c>
      <c r="AH142" s="78" t="s">
        <v>342</v>
      </c>
      <c r="AI142" s="78">
        <v>44105</v>
      </c>
      <c r="AJ142" s="78" t="s">
        <v>775</v>
      </c>
      <c r="AK142" s="286" t="s">
        <v>158</v>
      </c>
      <c r="AL142" s="286" t="s">
        <v>149</v>
      </c>
      <c r="AM142" s="287" t="s">
        <v>149</v>
      </c>
      <c r="AN142" s="310" t="s">
        <v>281</v>
      </c>
    </row>
    <row r="143" spans="1:40" s="121" customFormat="1" ht="40.049999999999997" customHeight="1">
      <c r="A143" s="262">
        <v>193</v>
      </c>
      <c r="B143" s="76" t="s">
        <v>105</v>
      </c>
      <c r="C143" s="76" t="s">
        <v>799</v>
      </c>
      <c r="D143" s="76"/>
      <c r="E143" s="76" t="s">
        <v>799</v>
      </c>
      <c r="F143" s="76" t="s">
        <v>801</v>
      </c>
      <c r="G143" s="76" t="s">
        <v>79</v>
      </c>
      <c r="H143" s="76" t="s">
        <v>802</v>
      </c>
      <c r="I143" s="76" t="s">
        <v>173</v>
      </c>
      <c r="J143" s="76" t="s">
        <v>110</v>
      </c>
      <c r="K143" s="76" t="s">
        <v>769</v>
      </c>
      <c r="L143" s="76" t="s">
        <v>726</v>
      </c>
      <c r="M143" s="76" t="s">
        <v>758</v>
      </c>
      <c r="N143" s="76" t="s">
        <v>762</v>
      </c>
      <c r="O143" s="76" t="s">
        <v>782</v>
      </c>
      <c r="P143" s="76" t="s">
        <v>258</v>
      </c>
      <c r="Q143" s="76" t="s">
        <v>783</v>
      </c>
      <c r="R143" s="76" t="s">
        <v>116</v>
      </c>
      <c r="S143" s="76" t="s">
        <v>117</v>
      </c>
      <c r="T143" s="76" t="s">
        <v>118</v>
      </c>
      <c r="U143" s="76" t="s">
        <v>784</v>
      </c>
      <c r="V143" s="76" t="s">
        <v>111</v>
      </c>
      <c r="W143" s="76" t="s">
        <v>120</v>
      </c>
      <c r="X143" s="76" t="s">
        <v>111</v>
      </c>
      <c r="Y143" s="78" t="s">
        <v>121</v>
      </c>
      <c r="Z143" s="285">
        <v>41275</v>
      </c>
      <c r="AA143" s="78" t="s">
        <v>122</v>
      </c>
      <c r="AB143" s="285" t="s">
        <v>146</v>
      </c>
      <c r="AC143" s="285" t="s">
        <v>339</v>
      </c>
      <c r="AD143" s="78" t="s">
        <v>153</v>
      </c>
      <c r="AE143" s="78" t="s">
        <v>772</v>
      </c>
      <c r="AF143" s="78" t="s">
        <v>773</v>
      </c>
      <c r="AG143" s="78" t="s">
        <v>774</v>
      </c>
      <c r="AH143" s="78" t="s">
        <v>342</v>
      </c>
      <c r="AI143" s="78">
        <v>44105</v>
      </c>
      <c r="AJ143" s="78" t="s">
        <v>775</v>
      </c>
      <c r="AK143" s="286" t="s">
        <v>158</v>
      </c>
      <c r="AL143" s="286" t="s">
        <v>149</v>
      </c>
      <c r="AM143" s="287" t="s">
        <v>149</v>
      </c>
      <c r="AN143" s="310" t="s">
        <v>281</v>
      </c>
    </row>
    <row r="144" spans="1:40" s="121" customFormat="1" ht="40.049999999999997" customHeight="1">
      <c r="A144" s="262">
        <v>194</v>
      </c>
      <c r="B144" s="76" t="s">
        <v>105</v>
      </c>
      <c r="C144" s="76" t="s">
        <v>803</v>
      </c>
      <c r="D144" s="76"/>
      <c r="E144" s="76" t="s">
        <v>803</v>
      </c>
      <c r="F144" s="76" t="s">
        <v>805</v>
      </c>
      <c r="G144" s="76" t="s">
        <v>79</v>
      </c>
      <c r="H144" s="76" t="s">
        <v>806</v>
      </c>
      <c r="I144" s="76" t="s">
        <v>173</v>
      </c>
      <c r="J144" s="76" t="s">
        <v>110</v>
      </c>
      <c r="K144" s="76" t="s">
        <v>111</v>
      </c>
      <c r="L144" s="76" t="s">
        <v>726</v>
      </c>
      <c r="M144" s="76" t="s">
        <v>758</v>
      </c>
      <c r="N144" s="76" t="s">
        <v>762</v>
      </c>
      <c r="O144" s="76" t="s">
        <v>782</v>
      </c>
      <c r="P144" s="76" t="s">
        <v>258</v>
      </c>
      <c r="Q144" s="76" t="s">
        <v>783</v>
      </c>
      <c r="R144" s="76" t="s">
        <v>116</v>
      </c>
      <c r="S144" s="76" t="s">
        <v>117</v>
      </c>
      <c r="T144" s="76" t="s">
        <v>118</v>
      </c>
      <c r="U144" s="76" t="s">
        <v>784</v>
      </c>
      <c r="V144" s="76" t="s">
        <v>111</v>
      </c>
      <c r="W144" s="76" t="s">
        <v>120</v>
      </c>
      <c r="X144" s="76" t="s">
        <v>111</v>
      </c>
      <c r="Y144" s="78" t="s">
        <v>121</v>
      </c>
      <c r="Z144" s="285">
        <v>41275</v>
      </c>
      <c r="AA144" s="78" t="s">
        <v>122</v>
      </c>
      <c r="AB144" s="285" t="s">
        <v>146</v>
      </c>
      <c r="AC144" s="285" t="s">
        <v>243</v>
      </c>
      <c r="AD144" s="78" t="s">
        <v>153</v>
      </c>
      <c r="AE144" s="78" t="s">
        <v>772</v>
      </c>
      <c r="AF144" s="78" t="s">
        <v>773</v>
      </c>
      <c r="AG144" s="78" t="s">
        <v>774</v>
      </c>
      <c r="AH144" s="78" t="s">
        <v>342</v>
      </c>
      <c r="AI144" s="78">
        <v>44105</v>
      </c>
      <c r="AJ144" s="78" t="s">
        <v>775</v>
      </c>
      <c r="AK144" s="286" t="s">
        <v>158</v>
      </c>
      <c r="AL144" s="286" t="s">
        <v>149</v>
      </c>
      <c r="AM144" s="287" t="s">
        <v>149</v>
      </c>
      <c r="AN144" s="310" t="s">
        <v>281</v>
      </c>
    </row>
    <row r="145" spans="1:40" s="121" customFormat="1" ht="40.049999999999997" customHeight="1">
      <c r="A145" s="262">
        <v>195</v>
      </c>
      <c r="B145" s="76" t="s">
        <v>105</v>
      </c>
      <c r="C145" s="76" t="s">
        <v>807</v>
      </c>
      <c r="D145" s="76"/>
      <c r="E145" s="76" t="s">
        <v>807</v>
      </c>
      <c r="F145" s="76" t="s">
        <v>809</v>
      </c>
      <c r="G145" s="76" t="s">
        <v>79</v>
      </c>
      <c r="H145" s="76" t="s">
        <v>810</v>
      </c>
      <c r="I145" s="76" t="s">
        <v>173</v>
      </c>
      <c r="J145" s="76" t="s">
        <v>110</v>
      </c>
      <c r="K145" s="76" t="s">
        <v>111</v>
      </c>
      <c r="L145" s="76" t="s">
        <v>726</v>
      </c>
      <c r="M145" s="76" t="s">
        <v>758</v>
      </c>
      <c r="N145" s="76" t="s">
        <v>762</v>
      </c>
      <c r="O145" s="76" t="s">
        <v>782</v>
      </c>
      <c r="P145" s="76" t="s">
        <v>258</v>
      </c>
      <c r="Q145" s="76" t="s">
        <v>783</v>
      </c>
      <c r="R145" s="76" t="s">
        <v>116</v>
      </c>
      <c r="S145" s="76" t="s">
        <v>117</v>
      </c>
      <c r="T145" s="76" t="s">
        <v>118</v>
      </c>
      <c r="U145" s="76" t="s">
        <v>811</v>
      </c>
      <c r="V145" s="76" t="s">
        <v>111</v>
      </c>
      <c r="W145" s="76" t="s">
        <v>120</v>
      </c>
      <c r="X145" s="76" t="s">
        <v>111</v>
      </c>
      <c r="Y145" s="78" t="s">
        <v>121</v>
      </c>
      <c r="Z145" s="285" t="s">
        <v>436</v>
      </c>
      <c r="AA145" s="78" t="s">
        <v>122</v>
      </c>
      <c r="AB145" s="285" t="s">
        <v>146</v>
      </c>
      <c r="AC145" s="285" t="s">
        <v>339</v>
      </c>
      <c r="AD145" s="78" t="s">
        <v>153</v>
      </c>
      <c r="AE145" s="78" t="s">
        <v>772</v>
      </c>
      <c r="AF145" s="78" t="s">
        <v>773</v>
      </c>
      <c r="AG145" s="78" t="s">
        <v>774</v>
      </c>
      <c r="AH145" s="78" t="s">
        <v>342</v>
      </c>
      <c r="AI145" s="78">
        <v>44105</v>
      </c>
      <c r="AJ145" s="78" t="s">
        <v>775</v>
      </c>
      <c r="AK145" s="286" t="s">
        <v>158</v>
      </c>
      <c r="AL145" s="286" t="s">
        <v>149</v>
      </c>
      <c r="AM145" s="287" t="s">
        <v>149</v>
      </c>
      <c r="AN145" s="310" t="s">
        <v>281</v>
      </c>
    </row>
    <row r="146" spans="1:40" s="121" customFormat="1" ht="40.049999999999997" customHeight="1">
      <c r="A146" s="262">
        <v>196</v>
      </c>
      <c r="B146" s="76" t="s">
        <v>105</v>
      </c>
      <c r="C146" s="76" t="s">
        <v>812</v>
      </c>
      <c r="D146" s="76"/>
      <c r="E146" s="76" t="s">
        <v>812</v>
      </c>
      <c r="F146" s="76" t="s">
        <v>814</v>
      </c>
      <c r="G146" s="76" t="s">
        <v>79</v>
      </c>
      <c r="H146" s="76" t="s">
        <v>815</v>
      </c>
      <c r="I146" s="76" t="s">
        <v>173</v>
      </c>
      <c r="J146" s="76" t="s">
        <v>110</v>
      </c>
      <c r="K146" s="76" t="s">
        <v>769</v>
      </c>
      <c r="L146" s="76" t="s">
        <v>726</v>
      </c>
      <c r="M146" s="76" t="s">
        <v>758</v>
      </c>
      <c r="N146" s="76" t="s">
        <v>762</v>
      </c>
      <c r="O146" s="76" t="s">
        <v>782</v>
      </c>
      <c r="P146" s="76" t="s">
        <v>258</v>
      </c>
      <c r="Q146" s="76" t="s">
        <v>783</v>
      </c>
      <c r="R146" s="76" t="s">
        <v>116</v>
      </c>
      <c r="S146" s="76" t="s">
        <v>117</v>
      </c>
      <c r="T146" s="76" t="s">
        <v>118</v>
      </c>
      <c r="U146" s="76" t="s">
        <v>784</v>
      </c>
      <c r="V146" s="76" t="s">
        <v>111</v>
      </c>
      <c r="W146" s="76" t="s">
        <v>120</v>
      </c>
      <c r="X146" s="76" t="s">
        <v>111</v>
      </c>
      <c r="Y146" s="78" t="s">
        <v>121</v>
      </c>
      <c r="Z146" s="285">
        <v>41275</v>
      </c>
      <c r="AA146" s="78" t="s">
        <v>122</v>
      </c>
      <c r="AB146" s="285" t="s">
        <v>146</v>
      </c>
      <c r="AC146" s="285" t="s">
        <v>339</v>
      </c>
      <c r="AD146" s="78" t="s">
        <v>153</v>
      </c>
      <c r="AE146" s="78" t="s">
        <v>772</v>
      </c>
      <c r="AF146" s="78" t="s">
        <v>773</v>
      </c>
      <c r="AG146" s="78" t="s">
        <v>774</v>
      </c>
      <c r="AH146" s="78" t="s">
        <v>342</v>
      </c>
      <c r="AI146" s="78">
        <v>44105</v>
      </c>
      <c r="AJ146" s="78" t="s">
        <v>775</v>
      </c>
      <c r="AK146" s="286" t="s">
        <v>158</v>
      </c>
      <c r="AL146" s="286" t="s">
        <v>149</v>
      </c>
      <c r="AM146" s="287" t="s">
        <v>149</v>
      </c>
      <c r="AN146" s="310" t="s">
        <v>281</v>
      </c>
    </row>
    <row r="147" spans="1:40" s="121" customFormat="1" ht="40.049999999999997" customHeight="1">
      <c r="A147" s="262">
        <v>197</v>
      </c>
      <c r="B147" s="76" t="s">
        <v>1161</v>
      </c>
      <c r="C147" s="76"/>
      <c r="D147" s="76" t="s">
        <v>1259</v>
      </c>
      <c r="E147" s="76" t="s">
        <v>1259</v>
      </c>
      <c r="F147" s="76" t="e">
        <v>#N/A</v>
      </c>
      <c r="G147" s="76" t="s">
        <v>79</v>
      </c>
      <c r="H147" s="76" t="s">
        <v>1259</v>
      </c>
      <c r="I147" s="76" t="s">
        <v>173</v>
      </c>
      <c r="J147" s="76" t="s">
        <v>110</v>
      </c>
      <c r="K147" s="76" t="s">
        <v>173</v>
      </c>
      <c r="L147" s="76" t="s">
        <v>726</v>
      </c>
      <c r="M147" s="76" t="s">
        <v>758</v>
      </c>
      <c r="N147" s="76" t="s">
        <v>762</v>
      </c>
      <c r="O147" s="76" t="s">
        <v>758</v>
      </c>
      <c r="P147" s="76" t="s">
        <v>173</v>
      </c>
      <c r="Q147" s="76" t="s">
        <v>770</v>
      </c>
      <c r="R147" s="76" t="s">
        <v>116</v>
      </c>
      <c r="S147" s="76" t="s">
        <v>117</v>
      </c>
      <c r="T147" s="76" t="s">
        <v>120</v>
      </c>
      <c r="U147" s="76" t="s">
        <v>1192</v>
      </c>
      <c r="V147" s="76" t="s">
        <v>173</v>
      </c>
      <c r="W147" s="76" t="s">
        <v>118</v>
      </c>
      <c r="X147" s="76" t="s">
        <v>173</v>
      </c>
      <c r="Y147" s="78" t="s">
        <v>173</v>
      </c>
      <c r="Z147" s="285" t="s">
        <v>173</v>
      </c>
      <c r="AA147" s="78" t="s">
        <v>173</v>
      </c>
      <c r="AB147" s="285" t="s">
        <v>173</v>
      </c>
      <c r="AC147" s="285" t="s">
        <v>173</v>
      </c>
      <c r="AD147" s="78" t="s">
        <v>173</v>
      </c>
      <c r="AE147" s="78" t="s">
        <v>111</v>
      </c>
      <c r="AF147" s="78" t="s">
        <v>111</v>
      </c>
      <c r="AG147" s="78" t="s">
        <v>111</v>
      </c>
      <c r="AH147" s="78" t="s">
        <v>111</v>
      </c>
      <c r="AI147" s="78" t="s">
        <v>111</v>
      </c>
      <c r="AJ147" s="78" t="s">
        <v>111</v>
      </c>
      <c r="AK147" s="286" t="s">
        <v>158</v>
      </c>
      <c r="AL147" s="286" t="s">
        <v>149</v>
      </c>
      <c r="AM147" s="287" t="s">
        <v>149</v>
      </c>
      <c r="AN147" s="310" t="s">
        <v>281</v>
      </c>
    </row>
    <row r="148" spans="1:40" s="121" customFormat="1" ht="40.049999999999997" customHeight="1">
      <c r="A148" s="262">
        <v>182</v>
      </c>
      <c r="B148" s="76" t="s">
        <v>105</v>
      </c>
      <c r="C148" s="76" t="s">
        <v>551</v>
      </c>
      <c r="D148" s="76"/>
      <c r="E148" s="76" t="s">
        <v>551</v>
      </c>
      <c r="F148" s="76" t="s">
        <v>553</v>
      </c>
      <c r="G148" s="76" t="s">
        <v>130</v>
      </c>
      <c r="H148" s="76" t="s">
        <v>554</v>
      </c>
      <c r="I148" s="76" t="s">
        <v>194</v>
      </c>
      <c r="J148" s="76" t="s">
        <v>110</v>
      </c>
      <c r="K148" s="76" t="s">
        <v>111</v>
      </c>
      <c r="L148" s="76" t="s">
        <v>525</v>
      </c>
      <c r="M148" s="76" t="s">
        <v>549</v>
      </c>
      <c r="N148" s="76" t="s">
        <v>526</v>
      </c>
      <c r="O148" s="76" t="s">
        <v>549</v>
      </c>
      <c r="P148" s="76" t="s">
        <v>555</v>
      </c>
      <c r="Q148" s="76" t="s">
        <v>556</v>
      </c>
      <c r="R148" s="76" t="s">
        <v>529</v>
      </c>
      <c r="S148" s="76" t="s">
        <v>117</v>
      </c>
      <c r="T148" s="76" t="s">
        <v>118</v>
      </c>
      <c r="U148" s="76" t="s">
        <v>557</v>
      </c>
      <c r="V148" s="76" t="s">
        <v>558</v>
      </c>
      <c r="W148" s="76" t="s">
        <v>120</v>
      </c>
      <c r="X148" s="76" t="s">
        <v>111</v>
      </c>
      <c r="Y148" s="78" t="s">
        <v>559</v>
      </c>
      <c r="Z148" s="285">
        <v>40908</v>
      </c>
      <c r="AA148" s="78" t="s">
        <v>122</v>
      </c>
      <c r="AB148" s="285" t="s">
        <v>144</v>
      </c>
      <c r="AC148" s="285" t="s">
        <v>547</v>
      </c>
      <c r="AD148" s="78" t="s">
        <v>548</v>
      </c>
      <c r="AE148" s="78" t="s">
        <v>111</v>
      </c>
      <c r="AF148" s="78" t="s">
        <v>111</v>
      </c>
      <c r="AG148" s="78" t="s">
        <v>111</v>
      </c>
      <c r="AH148" s="78" t="s">
        <v>111</v>
      </c>
      <c r="AI148" s="78" t="s">
        <v>111</v>
      </c>
      <c r="AJ148" s="78" t="s">
        <v>111</v>
      </c>
      <c r="AK148" s="286" t="s">
        <v>158</v>
      </c>
      <c r="AL148" s="286" t="s">
        <v>149</v>
      </c>
      <c r="AM148" s="287" t="s">
        <v>149</v>
      </c>
      <c r="AN148" s="309" t="s">
        <v>281</v>
      </c>
    </row>
    <row r="149" spans="1:40" s="121" customFormat="1" ht="40.049999999999997" customHeight="1">
      <c r="A149" s="262">
        <v>183</v>
      </c>
      <c r="B149" s="76" t="s">
        <v>1215</v>
      </c>
      <c r="C149" s="76"/>
      <c r="D149" s="76" t="s">
        <v>1216</v>
      </c>
      <c r="E149" s="76" t="s">
        <v>1216</v>
      </c>
      <c r="F149" s="76" t="e">
        <v>#N/A</v>
      </c>
      <c r="G149" s="76" t="s">
        <v>111</v>
      </c>
      <c r="H149" s="76" t="s">
        <v>1217</v>
      </c>
      <c r="I149" s="76" t="s">
        <v>173</v>
      </c>
      <c r="J149" s="76" t="s">
        <v>110</v>
      </c>
      <c r="K149" s="76" t="s">
        <v>111</v>
      </c>
      <c r="L149" s="76" t="s">
        <v>525</v>
      </c>
      <c r="M149" s="76" t="s">
        <v>549</v>
      </c>
      <c r="N149" s="76" t="s">
        <v>526</v>
      </c>
      <c r="O149" s="76" t="s">
        <v>549</v>
      </c>
      <c r="P149" s="76" t="s">
        <v>302</v>
      </c>
      <c r="Q149" s="76" t="s">
        <v>556</v>
      </c>
      <c r="R149" s="76" t="s">
        <v>173</v>
      </c>
      <c r="S149" s="76" t="s">
        <v>117</v>
      </c>
      <c r="T149" s="76" t="s">
        <v>118</v>
      </c>
      <c r="U149" s="76" t="s">
        <v>1218</v>
      </c>
      <c r="V149" s="76" t="s">
        <v>173</v>
      </c>
      <c r="W149" s="76" t="s">
        <v>120</v>
      </c>
      <c r="X149" s="76" t="s">
        <v>111</v>
      </c>
      <c r="Y149" s="78" t="s">
        <v>173</v>
      </c>
      <c r="Z149" s="285" t="s">
        <v>173</v>
      </c>
      <c r="AA149" s="78" t="s">
        <v>173</v>
      </c>
      <c r="AB149" s="285" t="s">
        <v>173</v>
      </c>
      <c r="AC149" s="285"/>
      <c r="AD149" s="78" t="s">
        <v>548</v>
      </c>
      <c r="AE149" s="78" t="s">
        <v>111</v>
      </c>
      <c r="AF149" s="78" t="s">
        <v>111</v>
      </c>
      <c r="AG149" s="78" t="s">
        <v>111</v>
      </c>
      <c r="AH149" s="78" t="s">
        <v>111</v>
      </c>
      <c r="AI149" s="78" t="s">
        <v>111</v>
      </c>
      <c r="AJ149" s="78" t="s">
        <v>111</v>
      </c>
      <c r="AK149" s="286" t="s">
        <v>158</v>
      </c>
      <c r="AL149" s="286" t="s">
        <v>149</v>
      </c>
      <c r="AM149" s="287" t="s">
        <v>149</v>
      </c>
      <c r="AN149" s="309" t="s">
        <v>281</v>
      </c>
    </row>
    <row r="150" spans="1:40" s="121" customFormat="1" ht="40.049999999999997" customHeight="1">
      <c r="A150" s="262">
        <v>184</v>
      </c>
      <c r="B150" s="76" t="s">
        <v>1161</v>
      </c>
      <c r="C150" s="76"/>
      <c r="D150" s="76" t="s">
        <v>1219</v>
      </c>
      <c r="E150" s="76" t="s">
        <v>1219</v>
      </c>
      <c r="F150" s="76" t="e">
        <v>#N/A</v>
      </c>
      <c r="G150" s="76" t="s">
        <v>79</v>
      </c>
      <c r="H150" s="76" t="s">
        <v>1220</v>
      </c>
      <c r="I150" s="76" t="s">
        <v>173</v>
      </c>
      <c r="J150" s="76" t="s">
        <v>110</v>
      </c>
      <c r="K150" s="76" t="s">
        <v>173</v>
      </c>
      <c r="L150" s="76" t="s">
        <v>525</v>
      </c>
      <c r="M150" s="76" t="s">
        <v>549</v>
      </c>
      <c r="N150" s="76" t="s">
        <v>526</v>
      </c>
      <c r="O150" s="76" t="s">
        <v>549</v>
      </c>
      <c r="P150" s="76" t="s">
        <v>173</v>
      </c>
      <c r="Q150" s="76" t="s">
        <v>556</v>
      </c>
      <c r="R150" s="76" t="s">
        <v>529</v>
      </c>
      <c r="S150" s="76" t="s">
        <v>117</v>
      </c>
      <c r="T150" s="76" t="s">
        <v>118</v>
      </c>
      <c r="U150" s="76" t="s">
        <v>1177</v>
      </c>
      <c r="V150" s="76" t="s">
        <v>173</v>
      </c>
      <c r="W150" s="76" t="s">
        <v>120</v>
      </c>
      <c r="X150" s="76" t="s">
        <v>173</v>
      </c>
      <c r="Y150" s="78" t="s">
        <v>173</v>
      </c>
      <c r="Z150" s="285" t="s">
        <v>173</v>
      </c>
      <c r="AA150" s="78" t="s">
        <v>173</v>
      </c>
      <c r="AB150" s="285" t="s">
        <v>173</v>
      </c>
      <c r="AC150" s="285" t="s">
        <v>173</v>
      </c>
      <c r="AD150" s="78" t="s">
        <v>173</v>
      </c>
      <c r="AE150" s="78" t="s">
        <v>111</v>
      </c>
      <c r="AF150" s="78" t="s">
        <v>111</v>
      </c>
      <c r="AG150" s="78" t="s">
        <v>111</v>
      </c>
      <c r="AH150" s="78" t="s">
        <v>111</v>
      </c>
      <c r="AI150" s="78" t="s">
        <v>111</v>
      </c>
      <c r="AJ150" s="78" t="s">
        <v>111</v>
      </c>
      <c r="AK150" s="286" t="s">
        <v>158</v>
      </c>
      <c r="AL150" s="286" t="s">
        <v>149</v>
      </c>
      <c r="AM150" s="287" t="s">
        <v>149</v>
      </c>
      <c r="AN150" s="309" t="s">
        <v>281</v>
      </c>
    </row>
    <row r="151" spans="1:40" s="121" customFormat="1" ht="40.049999999999997" customHeight="1">
      <c r="A151" s="262">
        <v>172</v>
      </c>
      <c r="B151" s="76"/>
      <c r="C151" s="76"/>
      <c r="D151" s="76"/>
      <c r="E151" s="76"/>
      <c r="F151" s="76"/>
      <c r="G151" s="76"/>
      <c r="H151" s="76" t="s">
        <v>2778</v>
      </c>
      <c r="I151" s="76" t="s">
        <v>173</v>
      </c>
      <c r="J151" s="76" t="s">
        <v>110</v>
      </c>
      <c r="K151" s="76" t="s">
        <v>111</v>
      </c>
      <c r="L151" s="76" t="s">
        <v>478</v>
      </c>
      <c r="M151" s="76" t="s">
        <v>472</v>
      </c>
      <c r="N151" s="76" t="s">
        <v>479</v>
      </c>
      <c r="O151" s="76" t="s">
        <v>472</v>
      </c>
      <c r="P151" s="76" t="s">
        <v>111</v>
      </c>
      <c r="Q151" s="76" t="s">
        <v>480</v>
      </c>
      <c r="R151" s="76" t="s">
        <v>116</v>
      </c>
      <c r="S151" s="76" t="s">
        <v>117</v>
      </c>
      <c r="T151" s="76" t="s">
        <v>118</v>
      </c>
      <c r="U151" s="76" t="s">
        <v>481</v>
      </c>
      <c r="V151" s="76" t="s">
        <v>111</v>
      </c>
      <c r="W151" s="76" t="s">
        <v>120</v>
      </c>
      <c r="X151" s="76" t="s">
        <v>111</v>
      </c>
      <c r="Y151" s="78" t="s">
        <v>136</v>
      </c>
      <c r="Z151" s="285" t="s">
        <v>482</v>
      </c>
      <c r="AA151" s="78" t="s">
        <v>183</v>
      </c>
      <c r="AB151" s="285" t="s">
        <v>146</v>
      </c>
      <c r="AC151" s="285" t="s">
        <v>339</v>
      </c>
      <c r="AD151" s="78" t="s">
        <v>123</v>
      </c>
      <c r="AE151" s="78" t="s">
        <v>111</v>
      </c>
      <c r="AF151" s="78" t="s">
        <v>111</v>
      </c>
      <c r="AG151" s="78" t="s">
        <v>111</v>
      </c>
      <c r="AH151" s="78" t="s">
        <v>111</v>
      </c>
      <c r="AI151" s="78" t="s">
        <v>111</v>
      </c>
      <c r="AJ151" s="78" t="s">
        <v>111</v>
      </c>
      <c r="AK151" s="286" t="s">
        <v>124</v>
      </c>
      <c r="AL151" s="286" t="s">
        <v>280</v>
      </c>
      <c r="AM151" s="287" t="s">
        <v>125</v>
      </c>
      <c r="AN151" s="309" t="s">
        <v>281</v>
      </c>
    </row>
    <row r="152" spans="1:40" s="121" customFormat="1" ht="40.049999999999997" customHeight="1">
      <c r="A152" s="262">
        <v>173</v>
      </c>
      <c r="B152" s="76" t="s">
        <v>1197</v>
      </c>
      <c r="C152" s="76"/>
      <c r="D152" s="76" t="s">
        <v>1198</v>
      </c>
      <c r="E152" s="76" t="s">
        <v>1198</v>
      </c>
      <c r="F152" s="76" t="e">
        <v>#N/A</v>
      </c>
      <c r="G152" s="76" t="s">
        <v>107</v>
      </c>
      <c r="H152" s="76" t="s">
        <v>1199</v>
      </c>
      <c r="I152" s="76" t="s">
        <v>169</v>
      </c>
      <c r="J152" s="76" t="s">
        <v>110</v>
      </c>
      <c r="K152" s="76" t="s">
        <v>111</v>
      </c>
      <c r="L152" s="76" t="s">
        <v>478</v>
      </c>
      <c r="M152" s="76" t="s">
        <v>472</v>
      </c>
      <c r="N152" s="76" t="s">
        <v>479</v>
      </c>
      <c r="O152" s="76" t="s">
        <v>472</v>
      </c>
      <c r="P152" s="76" t="s">
        <v>1200</v>
      </c>
      <c r="Q152" s="76" t="s">
        <v>480</v>
      </c>
      <c r="R152" s="76" t="s">
        <v>116</v>
      </c>
      <c r="S152" s="76" t="s">
        <v>117</v>
      </c>
      <c r="T152" s="76" t="s">
        <v>118</v>
      </c>
      <c r="U152" s="76" t="s">
        <v>111</v>
      </c>
      <c r="V152" s="76" t="s">
        <v>1201</v>
      </c>
      <c r="W152" s="76" t="s">
        <v>120</v>
      </c>
      <c r="X152" s="76" t="s">
        <v>111</v>
      </c>
      <c r="Y152" s="78" t="s">
        <v>152</v>
      </c>
      <c r="Z152" s="285" t="s">
        <v>482</v>
      </c>
      <c r="AA152" s="78" t="s">
        <v>183</v>
      </c>
      <c r="AB152" s="285" t="s">
        <v>118</v>
      </c>
      <c r="AC152" s="285"/>
      <c r="AD152" s="78" t="s">
        <v>123</v>
      </c>
      <c r="AE152" s="78" t="s">
        <v>111</v>
      </c>
      <c r="AF152" s="78" t="s">
        <v>111</v>
      </c>
      <c r="AG152" s="78" t="s">
        <v>111</v>
      </c>
      <c r="AH152" s="78" t="s">
        <v>111</v>
      </c>
      <c r="AI152" s="78" t="s">
        <v>111</v>
      </c>
      <c r="AJ152" s="78" t="s">
        <v>111</v>
      </c>
      <c r="AK152" s="286" t="s">
        <v>124</v>
      </c>
      <c r="AL152" s="286" t="s">
        <v>137</v>
      </c>
      <c r="AM152" s="287" t="s">
        <v>137</v>
      </c>
      <c r="AN152" s="309" t="s">
        <v>138</v>
      </c>
    </row>
    <row r="153" spans="1:40" s="121" customFormat="1" ht="40.049999999999997" customHeight="1">
      <c r="A153" s="262">
        <v>174</v>
      </c>
      <c r="B153" s="76" t="s">
        <v>105</v>
      </c>
      <c r="C153" s="76" t="s">
        <v>159</v>
      </c>
      <c r="D153" s="76"/>
      <c r="E153" s="76" t="s">
        <v>159</v>
      </c>
      <c r="F153" s="76" t="s">
        <v>484</v>
      </c>
      <c r="G153" s="76" t="s">
        <v>130</v>
      </c>
      <c r="H153" s="76" t="s">
        <v>485</v>
      </c>
      <c r="I153" s="76" t="s">
        <v>169</v>
      </c>
      <c r="J153" s="76" t="s">
        <v>110</v>
      </c>
      <c r="K153" s="76" t="s">
        <v>111</v>
      </c>
      <c r="L153" s="76" t="s">
        <v>478</v>
      </c>
      <c r="M153" s="76" t="s">
        <v>472</v>
      </c>
      <c r="N153" s="76" t="s">
        <v>479</v>
      </c>
      <c r="O153" s="76" t="s">
        <v>472</v>
      </c>
      <c r="P153" s="76" t="s">
        <v>111</v>
      </c>
      <c r="Q153" s="76" t="s">
        <v>480</v>
      </c>
      <c r="R153" s="76" t="s">
        <v>116</v>
      </c>
      <c r="S153" s="76" t="s">
        <v>117</v>
      </c>
      <c r="T153" s="76" t="s">
        <v>118</v>
      </c>
      <c r="U153" s="76" t="s">
        <v>481</v>
      </c>
      <c r="V153" s="76" t="s">
        <v>486</v>
      </c>
      <c r="W153" s="76" t="s">
        <v>120</v>
      </c>
      <c r="X153" s="76" t="s">
        <v>111</v>
      </c>
      <c r="Y153" s="78" t="s">
        <v>152</v>
      </c>
      <c r="Z153" s="285" t="s">
        <v>487</v>
      </c>
      <c r="AA153" s="78" t="s">
        <v>183</v>
      </c>
      <c r="AB153" s="285" t="s">
        <v>146</v>
      </c>
      <c r="AC153" s="285" t="s">
        <v>243</v>
      </c>
      <c r="AD153" s="78" t="s">
        <v>123</v>
      </c>
      <c r="AE153" s="78" t="s">
        <v>111</v>
      </c>
      <c r="AF153" s="78" t="s">
        <v>111</v>
      </c>
      <c r="AG153" s="78" t="s">
        <v>111</v>
      </c>
      <c r="AH153" s="78" t="s">
        <v>111</v>
      </c>
      <c r="AI153" s="78" t="s">
        <v>111</v>
      </c>
      <c r="AJ153" s="78" t="s">
        <v>111</v>
      </c>
      <c r="AK153" s="286" t="s">
        <v>124</v>
      </c>
      <c r="AL153" s="286" t="s">
        <v>137</v>
      </c>
      <c r="AM153" s="287" t="s">
        <v>137</v>
      </c>
      <c r="AN153" s="309" t="s">
        <v>138</v>
      </c>
    </row>
    <row r="154" spans="1:40" s="121" customFormat="1" ht="40.049999999999997" customHeight="1">
      <c r="A154" s="262">
        <v>175</v>
      </c>
      <c r="B154" s="76" t="s">
        <v>105</v>
      </c>
      <c r="C154" s="76" t="s">
        <v>488</v>
      </c>
      <c r="D154" s="76"/>
      <c r="E154" s="76" t="s">
        <v>488</v>
      </c>
      <c r="F154" s="76" t="s">
        <v>490</v>
      </c>
      <c r="G154" s="76" t="s">
        <v>130</v>
      </c>
      <c r="H154" s="76" t="s">
        <v>491</v>
      </c>
      <c r="I154" s="76" t="s">
        <v>173</v>
      </c>
      <c r="J154" s="76" t="s">
        <v>110</v>
      </c>
      <c r="K154" s="76" t="s">
        <v>111</v>
      </c>
      <c r="L154" s="76" t="s">
        <v>478</v>
      </c>
      <c r="M154" s="76" t="s">
        <v>472</v>
      </c>
      <c r="N154" s="76" t="s">
        <v>479</v>
      </c>
      <c r="O154" s="76" t="s">
        <v>472</v>
      </c>
      <c r="P154" s="76" t="s">
        <v>111</v>
      </c>
      <c r="Q154" s="76" t="s">
        <v>480</v>
      </c>
      <c r="R154" s="76" t="s">
        <v>116</v>
      </c>
      <c r="S154" s="76" t="s">
        <v>117</v>
      </c>
      <c r="T154" s="76" t="s">
        <v>118</v>
      </c>
      <c r="U154" s="76" t="s">
        <v>481</v>
      </c>
      <c r="V154" s="76" t="s">
        <v>492</v>
      </c>
      <c r="W154" s="76" t="s">
        <v>120</v>
      </c>
      <c r="X154" s="76" t="s">
        <v>111</v>
      </c>
      <c r="Y154" s="78" t="s">
        <v>152</v>
      </c>
      <c r="Z154" s="285">
        <v>40919</v>
      </c>
      <c r="AA154" s="78" t="s">
        <v>183</v>
      </c>
      <c r="AB154" s="285" t="s">
        <v>146</v>
      </c>
      <c r="AC154" s="285" t="s">
        <v>286</v>
      </c>
      <c r="AD154" s="78" t="s">
        <v>493</v>
      </c>
      <c r="AE154" s="78" t="s">
        <v>494</v>
      </c>
      <c r="AF154" s="78" t="s">
        <v>495</v>
      </c>
      <c r="AG154" s="78" t="s">
        <v>496</v>
      </c>
      <c r="AH154" s="78" t="s">
        <v>342</v>
      </c>
      <c r="AI154" s="78" t="s">
        <v>497</v>
      </c>
      <c r="AJ154" s="78" t="s">
        <v>111</v>
      </c>
      <c r="AK154" s="286" t="s">
        <v>498</v>
      </c>
      <c r="AL154" s="286" t="s">
        <v>280</v>
      </c>
      <c r="AM154" s="287" t="s">
        <v>125</v>
      </c>
      <c r="AN154" s="288" t="s">
        <v>281</v>
      </c>
    </row>
    <row r="155" spans="1:40" s="121" customFormat="1" ht="40.049999999999997" customHeight="1">
      <c r="A155" s="262">
        <v>176</v>
      </c>
      <c r="B155" s="76" t="s">
        <v>105</v>
      </c>
      <c r="C155" s="76" t="s">
        <v>127</v>
      </c>
      <c r="D155" s="76"/>
      <c r="E155" s="76" t="s">
        <v>127</v>
      </c>
      <c r="F155" s="76" t="s">
        <v>500</v>
      </c>
      <c r="G155" s="76" t="s">
        <v>130</v>
      </c>
      <c r="H155" s="76" t="s">
        <v>501</v>
      </c>
      <c r="I155" s="76" t="s">
        <v>169</v>
      </c>
      <c r="J155" s="76" t="s">
        <v>110</v>
      </c>
      <c r="K155" s="76" t="s">
        <v>111</v>
      </c>
      <c r="L155" s="76" t="s">
        <v>478</v>
      </c>
      <c r="M155" s="76" t="s">
        <v>472</v>
      </c>
      <c r="N155" s="76" t="s">
        <v>479</v>
      </c>
      <c r="O155" s="76" t="s">
        <v>472</v>
      </c>
      <c r="P155" s="76" t="s">
        <v>111</v>
      </c>
      <c r="Q155" s="76" t="s">
        <v>480</v>
      </c>
      <c r="R155" s="76" t="s">
        <v>116</v>
      </c>
      <c r="S155" s="76" t="s">
        <v>117</v>
      </c>
      <c r="T155" s="76" t="s">
        <v>118</v>
      </c>
      <c r="U155" s="76" t="s">
        <v>481</v>
      </c>
      <c r="V155" s="76" t="s">
        <v>486</v>
      </c>
      <c r="W155" s="76" t="s">
        <v>120</v>
      </c>
      <c r="X155" s="76" t="s">
        <v>111</v>
      </c>
      <c r="Y155" s="78" t="s">
        <v>226</v>
      </c>
      <c r="Z155" s="285">
        <v>40919</v>
      </c>
      <c r="AA155" s="78">
        <v>44895</v>
      </c>
      <c r="AB155" s="285" t="s">
        <v>118</v>
      </c>
      <c r="AC155" s="285"/>
      <c r="AD155" s="78" t="s">
        <v>123</v>
      </c>
      <c r="AE155" s="78" t="s">
        <v>111</v>
      </c>
      <c r="AF155" s="78" t="s">
        <v>111</v>
      </c>
      <c r="AG155" s="78" t="s">
        <v>111</v>
      </c>
      <c r="AH155" s="78" t="s">
        <v>111</v>
      </c>
      <c r="AI155" s="78" t="s">
        <v>111</v>
      </c>
      <c r="AJ155" s="78" t="s">
        <v>111</v>
      </c>
      <c r="AK155" s="286" t="s">
        <v>124</v>
      </c>
      <c r="AL155" s="286" t="s">
        <v>125</v>
      </c>
      <c r="AM155" s="287" t="s">
        <v>125</v>
      </c>
      <c r="AN155" s="288" t="s">
        <v>126</v>
      </c>
    </row>
    <row r="156" spans="1:40" s="121" customFormat="1" ht="40.049999999999997" customHeight="1">
      <c r="A156" s="262">
        <v>177</v>
      </c>
      <c r="B156" s="76" t="s">
        <v>105</v>
      </c>
      <c r="C156" s="76"/>
      <c r="D156" s="76" t="s">
        <v>502</v>
      </c>
      <c r="E156" s="76" t="s">
        <v>502</v>
      </c>
      <c r="F156" s="76" t="e">
        <v>#N/A</v>
      </c>
      <c r="G156" s="76" t="s">
        <v>107</v>
      </c>
      <c r="H156" s="76" t="s">
        <v>503</v>
      </c>
      <c r="I156" s="76" t="s">
        <v>109</v>
      </c>
      <c r="J156" s="76" t="s">
        <v>110</v>
      </c>
      <c r="K156" s="76" t="s">
        <v>111</v>
      </c>
      <c r="L156" s="76" t="s">
        <v>478</v>
      </c>
      <c r="M156" s="76" t="s">
        <v>472</v>
      </c>
      <c r="N156" s="76" t="s">
        <v>479</v>
      </c>
      <c r="O156" s="76" t="s">
        <v>472</v>
      </c>
      <c r="P156" s="76" t="s">
        <v>111</v>
      </c>
      <c r="Q156" s="76" t="s">
        <v>480</v>
      </c>
      <c r="R156" s="76" t="s">
        <v>116</v>
      </c>
      <c r="S156" s="76" t="s">
        <v>117</v>
      </c>
      <c r="T156" s="76" t="s">
        <v>118</v>
      </c>
      <c r="U156" s="76" t="s">
        <v>111</v>
      </c>
      <c r="V156" s="76" t="s">
        <v>504</v>
      </c>
      <c r="W156" s="76" t="s">
        <v>120</v>
      </c>
      <c r="X156" s="76" t="s">
        <v>111</v>
      </c>
      <c r="Y156" s="78" t="s">
        <v>152</v>
      </c>
      <c r="Z156" s="285">
        <v>40919</v>
      </c>
      <c r="AA156" s="78" t="s">
        <v>183</v>
      </c>
      <c r="AB156" s="285" t="s">
        <v>146</v>
      </c>
      <c r="AC156" s="285" t="s">
        <v>243</v>
      </c>
      <c r="AD156" s="78" t="s">
        <v>123</v>
      </c>
      <c r="AE156" s="78" t="s">
        <v>111</v>
      </c>
      <c r="AF156" s="78" t="s">
        <v>111</v>
      </c>
      <c r="AG156" s="78" t="s">
        <v>111</v>
      </c>
      <c r="AH156" s="78" t="s">
        <v>111</v>
      </c>
      <c r="AI156" s="78" t="s">
        <v>111</v>
      </c>
      <c r="AJ156" s="78" t="s">
        <v>111</v>
      </c>
      <c r="AK156" s="286" t="s">
        <v>124</v>
      </c>
      <c r="AL156" s="286" t="s">
        <v>137</v>
      </c>
      <c r="AM156" s="287" t="s">
        <v>137</v>
      </c>
      <c r="AN156" s="288" t="s">
        <v>138</v>
      </c>
    </row>
    <row r="157" spans="1:40" s="121" customFormat="1" ht="40.049999999999997" customHeight="1">
      <c r="A157" s="262">
        <v>178</v>
      </c>
      <c r="B157" s="76" t="s">
        <v>105</v>
      </c>
      <c r="C157" s="76" t="s">
        <v>505</v>
      </c>
      <c r="D157" s="76"/>
      <c r="E157" s="76" t="s">
        <v>505</v>
      </c>
      <c r="F157" s="76" t="s">
        <v>507</v>
      </c>
      <c r="G157" s="76" t="s">
        <v>130</v>
      </c>
      <c r="H157" s="76" t="s">
        <v>508</v>
      </c>
      <c r="I157" s="76" t="s">
        <v>169</v>
      </c>
      <c r="J157" s="76" t="s">
        <v>110</v>
      </c>
      <c r="K157" s="76" t="s">
        <v>111</v>
      </c>
      <c r="L157" s="76" t="s">
        <v>478</v>
      </c>
      <c r="M157" s="76" t="s">
        <v>472</v>
      </c>
      <c r="N157" s="76" t="s">
        <v>479</v>
      </c>
      <c r="O157" s="76" t="s">
        <v>472</v>
      </c>
      <c r="P157" s="76" t="s">
        <v>111</v>
      </c>
      <c r="Q157" s="76" t="s">
        <v>480</v>
      </c>
      <c r="R157" s="76" t="s">
        <v>116</v>
      </c>
      <c r="S157" s="76" t="s">
        <v>117</v>
      </c>
      <c r="T157" s="76" t="s">
        <v>118</v>
      </c>
      <c r="U157" s="76" t="s">
        <v>481</v>
      </c>
      <c r="V157" s="76" t="s">
        <v>509</v>
      </c>
      <c r="W157" s="76" t="s">
        <v>144</v>
      </c>
      <c r="X157" s="76" t="s">
        <v>509</v>
      </c>
      <c r="Y157" s="78" t="s">
        <v>152</v>
      </c>
      <c r="Z157" s="285">
        <v>40919</v>
      </c>
      <c r="AA157" s="78">
        <v>44816</v>
      </c>
      <c r="AB157" s="285" t="s">
        <v>118</v>
      </c>
      <c r="AC157" s="285"/>
      <c r="AD157" s="78" t="s">
        <v>123</v>
      </c>
      <c r="AE157" s="78" t="s">
        <v>111</v>
      </c>
      <c r="AF157" s="78" t="s">
        <v>111</v>
      </c>
      <c r="AG157" s="78" t="s">
        <v>111</v>
      </c>
      <c r="AH157" s="78" t="s">
        <v>111</v>
      </c>
      <c r="AI157" s="78" t="s">
        <v>111</v>
      </c>
      <c r="AJ157" s="78" t="s">
        <v>111</v>
      </c>
      <c r="AK157" s="286" t="s">
        <v>124</v>
      </c>
      <c r="AL157" s="286" t="s">
        <v>125</v>
      </c>
      <c r="AM157" s="287" t="s">
        <v>137</v>
      </c>
      <c r="AN157" s="288" t="s">
        <v>126</v>
      </c>
    </row>
    <row r="158" spans="1:40" s="121" customFormat="1" ht="40.049999999999997" customHeight="1">
      <c r="A158" s="262">
        <v>179</v>
      </c>
      <c r="B158" s="76" t="s">
        <v>105</v>
      </c>
      <c r="C158" s="76"/>
      <c r="D158" s="76" t="s">
        <v>510</v>
      </c>
      <c r="E158" s="76" t="s">
        <v>510</v>
      </c>
      <c r="F158" s="76" t="e">
        <v>#N/A</v>
      </c>
      <c r="G158" s="76" t="s">
        <v>107</v>
      </c>
      <c r="H158" s="76" t="s">
        <v>511</v>
      </c>
      <c r="I158" s="76" t="s">
        <v>379</v>
      </c>
      <c r="J158" s="76" t="s">
        <v>110</v>
      </c>
      <c r="K158" s="76" t="s">
        <v>111</v>
      </c>
      <c r="L158" s="76" t="s">
        <v>478</v>
      </c>
      <c r="M158" s="76" t="s">
        <v>472</v>
      </c>
      <c r="N158" s="76" t="s">
        <v>479</v>
      </c>
      <c r="O158" s="76" t="s">
        <v>472</v>
      </c>
      <c r="P158" s="76" t="s">
        <v>111</v>
      </c>
      <c r="Q158" s="76" t="s">
        <v>480</v>
      </c>
      <c r="R158" s="76" t="s">
        <v>116</v>
      </c>
      <c r="S158" s="76" t="s">
        <v>117</v>
      </c>
      <c r="T158" s="76" t="s">
        <v>118</v>
      </c>
      <c r="U158" s="76" t="s">
        <v>173</v>
      </c>
      <c r="V158" s="76" t="s">
        <v>512</v>
      </c>
      <c r="W158" s="76" t="s">
        <v>120</v>
      </c>
      <c r="X158" s="76" t="s">
        <v>111</v>
      </c>
      <c r="Y158" s="78" t="s">
        <v>152</v>
      </c>
      <c r="Z158" s="285">
        <v>40920</v>
      </c>
      <c r="AA158" s="78" t="s">
        <v>183</v>
      </c>
      <c r="AB158" s="285" t="s">
        <v>146</v>
      </c>
      <c r="AC158" s="285" t="s">
        <v>339</v>
      </c>
      <c r="AD158" s="78" t="s">
        <v>153</v>
      </c>
      <c r="AE158" s="78" t="s">
        <v>513</v>
      </c>
      <c r="AF158" s="78" t="s">
        <v>514</v>
      </c>
      <c r="AG158" s="78" t="s">
        <v>515</v>
      </c>
      <c r="AH158" s="78" t="s">
        <v>342</v>
      </c>
      <c r="AI158" s="78" t="s">
        <v>497</v>
      </c>
      <c r="AJ158" s="78" t="s">
        <v>173</v>
      </c>
      <c r="AK158" s="286" t="s">
        <v>158</v>
      </c>
      <c r="AL158" s="286" t="s">
        <v>149</v>
      </c>
      <c r="AM158" s="287" t="s">
        <v>149</v>
      </c>
      <c r="AN158" s="288" t="s">
        <v>281</v>
      </c>
    </row>
    <row r="159" spans="1:40" s="121" customFormat="1" ht="40.049999999999997" customHeight="1">
      <c r="A159" s="262">
        <v>180</v>
      </c>
      <c r="B159" s="76" t="s">
        <v>105</v>
      </c>
      <c r="C159" s="76" t="s">
        <v>516</v>
      </c>
      <c r="D159" s="76"/>
      <c r="E159" s="76" t="s">
        <v>516</v>
      </c>
      <c r="F159" s="76" t="s">
        <v>518</v>
      </c>
      <c r="G159" s="76" t="s">
        <v>130</v>
      </c>
      <c r="H159" s="76" t="s">
        <v>519</v>
      </c>
      <c r="I159" s="76" t="s">
        <v>169</v>
      </c>
      <c r="J159" s="76" t="s">
        <v>110</v>
      </c>
      <c r="K159" s="76" t="s">
        <v>111</v>
      </c>
      <c r="L159" s="76" t="s">
        <v>478</v>
      </c>
      <c r="M159" s="76" t="s">
        <v>472</v>
      </c>
      <c r="N159" s="76" t="s">
        <v>479</v>
      </c>
      <c r="O159" s="76" t="s">
        <v>472</v>
      </c>
      <c r="P159" s="76" t="s">
        <v>111</v>
      </c>
      <c r="Q159" s="76" t="s">
        <v>480</v>
      </c>
      <c r="R159" s="76" t="s">
        <v>116</v>
      </c>
      <c r="S159" s="76" t="s">
        <v>117</v>
      </c>
      <c r="T159" s="76" t="s">
        <v>118</v>
      </c>
      <c r="U159" s="76" t="s">
        <v>481</v>
      </c>
      <c r="V159" s="76" t="s">
        <v>520</v>
      </c>
      <c r="W159" s="76" t="s">
        <v>120</v>
      </c>
      <c r="X159" s="76" t="s">
        <v>111</v>
      </c>
      <c r="Y159" s="78" t="s">
        <v>226</v>
      </c>
      <c r="Z159" s="285">
        <v>40920</v>
      </c>
      <c r="AA159" s="78" t="s">
        <v>183</v>
      </c>
      <c r="AB159" s="285" t="s">
        <v>118</v>
      </c>
      <c r="AC159" s="285"/>
      <c r="AD159" s="78" t="s">
        <v>123</v>
      </c>
      <c r="AE159" s="78" t="s">
        <v>111</v>
      </c>
      <c r="AF159" s="78" t="s">
        <v>111</v>
      </c>
      <c r="AG159" s="78" t="s">
        <v>111</v>
      </c>
      <c r="AH159" s="78" t="s">
        <v>111</v>
      </c>
      <c r="AI159" s="78" t="s">
        <v>111</v>
      </c>
      <c r="AJ159" s="78" t="s">
        <v>111</v>
      </c>
      <c r="AK159" s="286" t="s">
        <v>124</v>
      </c>
      <c r="AL159" s="286" t="s">
        <v>125</v>
      </c>
      <c r="AM159" s="287" t="s">
        <v>125</v>
      </c>
      <c r="AN159" s="288" t="s">
        <v>126</v>
      </c>
    </row>
    <row r="160" spans="1:40" s="121" customFormat="1" ht="40.049999999999997" customHeight="1">
      <c r="A160" s="262">
        <v>181</v>
      </c>
      <c r="B160" s="76" t="s">
        <v>1161</v>
      </c>
      <c r="C160" s="76"/>
      <c r="D160" s="76" t="s">
        <v>1202</v>
      </c>
      <c r="E160" s="76" t="s">
        <v>1202</v>
      </c>
      <c r="F160" s="76" t="e">
        <v>#N/A</v>
      </c>
      <c r="G160" s="76"/>
      <c r="H160" s="76" t="s">
        <v>1203</v>
      </c>
      <c r="I160" s="76" t="s">
        <v>173</v>
      </c>
      <c r="J160" s="76" t="s">
        <v>173</v>
      </c>
      <c r="K160" s="76" t="s">
        <v>173</v>
      </c>
      <c r="L160" s="76" t="s">
        <v>478</v>
      </c>
      <c r="M160" s="76" t="s">
        <v>472</v>
      </c>
      <c r="N160" s="76" t="s">
        <v>479</v>
      </c>
      <c r="O160" s="76" t="s">
        <v>472</v>
      </c>
      <c r="P160" s="76" t="s">
        <v>173</v>
      </c>
      <c r="Q160" s="76" t="s">
        <v>480</v>
      </c>
      <c r="R160" s="76" t="s">
        <v>173</v>
      </c>
      <c r="S160" s="76" t="s">
        <v>117</v>
      </c>
      <c r="T160" s="76" t="s">
        <v>118</v>
      </c>
      <c r="U160" s="76" t="s">
        <v>1204</v>
      </c>
      <c r="V160" s="76" t="s">
        <v>173</v>
      </c>
      <c r="W160" s="76" t="s">
        <v>120</v>
      </c>
      <c r="X160" s="76" t="s">
        <v>173</v>
      </c>
      <c r="Y160" s="78" t="s">
        <v>173</v>
      </c>
      <c r="Z160" s="285" t="s">
        <v>173</v>
      </c>
      <c r="AA160" s="78" t="s">
        <v>173</v>
      </c>
      <c r="AB160" s="285" t="s">
        <v>146</v>
      </c>
      <c r="AC160" s="285" t="s">
        <v>286</v>
      </c>
      <c r="AD160" s="78" t="s">
        <v>493</v>
      </c>
      <c r="AE160" s="78" t="s">
        <v>494</v>
      </c>
      <c r="AF160" s="78" t="s">
        <v>495</v>
      </c>
      <c r="AG160" s="78" t="s">
        <v>496</v>
      </c>
      <c r="AH160" s="78" t="s">
        <v>342</v>
      </c>
      <c r="AI160" s="78" t="s">
        <v>497</v>
      </c>
      <c r="AJ160" s="78" t="s">
        <v>111</v>
      </c>
      <c r="AK160" s="286" t="s">
        <v>158</v>
      </c>
      <c r="AL160" s="286" t="s">
        <v>111</v>
      </c>
      <c r="AM160" s="287" t="s">
        <v>111</v>
      </c>
      <c r="AN160" s="288" t="s">
        <v>281</v>
      </c>
    </row>
    <row r="161" spans="1:40" s="121" customFormat="1" ht="40.049999999999997" customHeight="1">
      <c r="A161" s="262">
        <v>149</v>
      </c>
      <c r="B161" s="76" t="s">
        <v>105</v>
      </c>
      <c r="C161" s="76"/>
      <c r="D161" s="76" t="s">
        <v>377</v>
      </c>
      <c r="E161" s="76" t="s">
        <v>377</v>
      </c>
      <c r="F161" s="76" t="e">
        <v>#N/A</v>
      </c>
      <c r="G161" s="76" t="s">
        <v>107</v>
      </c>
      <c r="H161" s="76" t="s">
        <v>378</v>
      </c>
      <c r="I161" s="76" t="s">
        <v>379</v>
      </c>
      <c r="J161" s="76" t="s">
        <v>110</v>
      </c>
      <c r="K161" s="76" t="s">
        <v>111</v>
      </c>
      <c r="L161" s="76" t="s">
        <v>2738</v>
      </c>
      <c r="M161" s="76" t="s">
        <v>375</v>
      </c>
      <c r="N161" s="76" t="s">
        <v>2733</v>
      </c>
      <c r="O161" s="76" t="s">
        <v>375</v>
      </c>
      <c r="P161" s="76" t="s">
        <v>381</v>
      </c>
      <c r="Q161" s="76" t="s">
        <v>382</v>
      </c>
      <c r="R161" s="76" t="s">
        <v>196</v>
      </c>
      <c r="S161" s="76" t="s">
        <v>117</v>
      </c>
      <c r="T161" s="76" t="s">
        <v>118</v>
      </c>
      <c r="U161" s="76" t="s">
        <v>111</v>
      </c>
      <c r="V161" s="76" t="s">
        <v>383</v>
      </c>
      <c r="W161" s="76" t="s">
        <v>120</v>
      </c>
      <c r="X161" s="76" t="s">
        <v>383</v>
      </c>
      <c r="Y161" s="78" t="s">
        <v>121</v>
      </c>
      <c r="Z161" s="285">
        <v>44749</v>
      </c>
      <c r="AA161" s="285" t="s">
        <v>122</v>
      </c>
      <c r="AB161" s="285" t="s">
        <v>146</v>
      </c>
      <c r="AC161" s="285" t="s">
        <v>243</v>
      </c>
      <c r="AD161" s="78" t="s">
        <v>123</v>
      </c>
      <c r="AE161" s="78" t="s">
        <v>111</v>
      </c>
      <c r="AF161" s="78" t="s">
        <v>111</v>
      </c>
      <c r="AG161" s="78" t="s">
        <v>111</v>
      </c>
      <c r="AH161" s="78" t="s">
        <v>111</v>
      </c>
      <c r="AI161" s="78" t="s">
        <v>111</v>
      </c>
      <c r="AJ161" s="78" t="s">
        <v>111</v>
      </c>
      <c r="AK161" s="286" t="s">
        <v>124</v>
      </c>
      <c r="AL161" s="286" t="s">
        <v>149</v>
      </c>
      <c r="AM161" s="287" t="s">
        <v>149</v>
      </c>
      <c r="AN161" s="288" t="s">
        <v>281</v>
      </c>
    </row>
    <row r="162" spans="1:40" s="121" customFormat="1" ht="40.049999999999997" customHeight="1">
      <c r="A162" s="262">
        <v>150</v>
      </c>
      <c r="B162" s="76" t="s">
        <v>105</v>
      </c>
      <c r="C162" s="76" t="s">
        <v>384</v>
      </c>
      <c r="D162" s="76"/>
      <c r="E162" s="76" t="s">
        <v>384</v>
      </c>
      <c r="F162" s="76" t="s">
        <v>386</v>
      </c>
      <c r="G162" s="76" t="s">
        <v>130</v>
      </c>
      <c r="H162" s="76" t="s">
        <v>387</v>
      </c>
      <c r="I162" s="76" t="s">
        <v>194</v>
      </c>
      <c r="J162" s="76" t="s">
        <v>110</v>
      </c>
      <c r="K162" s="76" t="s">
        <v>111</v>
      </c>
      <c r="L162" s="76" t="s">
        <v>2738</v>
      </c>
      <c r="M162" s="76" t="s">
        <v>375</v>
      </c>
      <c r="N162" s="76" t="s">
        <v>2733</v>
      </c>
      <c r="O162" s="76" t="s">
        <v>388</v>
      </c>
      <c r="P162" s="76" t="s">
        <v>389</v>
      </c>
      <c r="Q162" s="76" t="s">
        <v>382</v>
      </c>
      <c r="R162" s="76" t="s">
        <v>196</v>
      </c>
      <c r="S162" s="76" t="s">
        <v>117</v>
      </c>
      <c r="T162" s="76" t="s">
        <v>118</v>
      </c>
      <c r="U162" s="76" t="s">
        <v>390</v>
      </c>
      <c r="V162" s="76" t="s">
        <v>2734</v>
      </c>
      <c r="W162" s="76" t="s">
        <v>120</v>
      </c>
      <c r="X162" s="76" t="s">
        <v>111</v>
      </c>
      <c r="Y162" s="78" t="s">
        <v>219</v>
      </c>
      <c r="Z162" s="285">
        <v>41367</v>
      </c>
      <c r="AA162" s="285">
        <v>44926</v>
      </c>
      <c r="AB162" s="285" t="s">
        <v>118</v>
      </c>
      <c r="AC162" s="285"/>
      <c r="AD162" s="78" t="s">
        <v>123</v>
      </c>
      <c r="AE162" s="78" t="s">
        <v>111</v>
      </c>
      <c r="AF162" s="78" t="s">
        <v>111</v>
      </c>
      <c r="AG162" s="78" t="s">
        <v>111</v>
      </c>
      <c r="AH162" s="78" t="s">
        <v>111</v>
      </c>
      <c r="AI162" s="78" t="s">
        <v>111</v>
      </c>
      <c r="AJ162" s="78" t="s">
        <v>111</v>
      </c>
      <c r="AK162" s="286" t="s">
        <v>124</v>
      </c>
      <c r="AL162" s="286" t="s">
        <v>125</v>
      </c>
      <c r="AM162" s="287" t="s">
        <v>125</v>
      </c>
      <c r="AN162" s="288" t="s">
        <v>126</v>
      </c>
    </row>
    <row r="163" spans="1:40" s="121" customFormat="1" ht="40.049999999999997" customHeight="1">
      <c r="A163" s="262">
        <v>151</v>
      </c>
      <c r="B163" s="76" t="s">
        <v>105</v>
      </c>
      <c r="C163" s="76" t="s">
        <v>127</v>
      </c>
      <c r="D163" s="76"/>
      <c r="E163" s="76" t="s">
        <v>127</v>
      </c>
      <c r="F163" s="76" t="s">
        <v>393</v>
      </c>
      <c r="G163" s="76" t="s">
        <v>130</v>
      </c>
      <c r="H163" s="76" t="s">
        <v>394</v>
      </c>
      <c r="I163" s="76" t="s">
        <v>194</v>
      </c>
      <c r="J163" s="76" t="s">
        <v>110</v>
      </c>
      <c r="K163" s="76" t="s">
        <v>111</v>
      </c>
      <c r="L163" s="76" t="s">
        <v>2738</v>
      </c>
      <c r="M163" s="76" t="s">
        <v>375</v>
      </c>
      <c r="N163" s="76" t="s">
        <v>2733</v>
      </c>
      <c r="O163" s="76" t="s">
        <v>388</v>
      </c>
      <c r="P163" s="76" t="s">
        <v>389</v>
      </c>
      <c r="Q163" s="76" t="s">
        <v>382</v>
      </c>
      <c r="R163" s="76" t="s">
        <v>196</v>
      </c>
      <c r="S163" s="76" t="s">
        <v>117</v>
      </c>
      <c r="T163" s="76" t="s">
        <v>118</v>
      </c>
      <c r="U163" s="76" t="s">
        <v>390</v>
      </c>
      <c r="V163" s="76" t="s">
        <v>2734</v>
      </c>
      <c r="W163" s="76" t="s">
        <v>120</v>
      </c>
      <c r="X163" s="76" t="s">
        <v>111</v>
      </c>
      <c r="Y163" s="78" t="s">
        <v>395</v>
      </c>
      <c r="Z163" s="285">
        <v>41367</v>
      </c>
      <c r="AA163" s="285">
        <v>44985</v>
      </c>
      <c r="AB163" s="285" t="s">
        <v>118</v>
      </c>
      <c r="AC163" s="285"/>
      <c r="AD163" s="78" t="s">
        <v>123</v>
      </c>
      <c r="AE163" s="78" t="s">
        <v>111</v>
      </c>
      <c r="AF163" s="78" t="s">
        <v>111</v>
      </c>
      <c r="AG163" s="78" t="s">
        <v>111</v>
      </c>
      <c r="AH163" s="78" t="s">
        <v>111</v>
      </c>
      <c r="AI163" s="78" t="s">
        <v>111</v>
      </c>
      <c r="AJ163" s="78" t="s">
        <v>111</v>
      </c>
      <c r="AK163" s="286" t="s">
        <v>124</v>
      </c>
      <c r="AL163" s="286" t="s">
        <v>125</v>
      </c>
      <c r="AM163" s="287" t="s">
        <v>125</v>
      </c>
      <c r="AN163" s="288" t="s">
        <v>126</v>
      </c>
    </row>
    <row r="164" spans="1:40" s="121" customFormat="1" ht="40.049999999999997" customHeight="1">
      <c r="A164" s="262">
        <v>152</v>
      </c>
      <c r="B164" s="76" t="s">
        <v>105</v>
      </c>
      <c r="C164" s="76"/>
      <c r="D164" s="76" t="s">
        <v>396</v>
      </c>
      <c r="E164" s="76" t="s">
        <v>396</v>
      </c>
      <c r="F164" s="76" t="e">
        <v>#N/A</v>
      </c>
      <c r="G164" s="76" t="s">
        <v>130</v>
      </c>
      <c r="H164" s="76" t="s">
        <v>397</v>
      </c>
      <c r="I164" s="76" t="s">
        <v>379</v>
      </c>
      <c r="J164" s="76" t="s">
        <v>110</v>
      </c>
      <c r="K164" s="76" t="s">
        <v>111</v>
      </c>
      <c r="L164" s="76" t="s">
        <v>2738</v>
      </c>
      <c r="M164" s="76" t="s">
        <v>375</v>
      </c>
      <c r="N164" s="76" t="s">
        <v>2733</v>
      </c>
      <c r="O164" s="76" t="s">
        <v>375</v>
      </c>
      <c r="P164" s="76" t="s">
        <v>258</v>
      </c>
      <c r="Q164" s="76" t="s">
        <v>382</v>
      </c>
      <c r="R164" s="76" t="s">
        <v>196</v>
      </c>
      <c r="S164" s="76" t="s">
        <v>117</v>
      </c>
      <c r="T164" s="76" t="s">
        <v>118</v>
      </c>
      <c r="U164" s="76" t="s">
        <v>398</v>
      </c>
      <c r="V164" s="76" t="s">
        <v>399</v>
      </c>
      <c r="W164" s="76" t="s">
        <v>120</v>
      </c>
      <c r="X164" s="76" t="s">
        <v>111</v>
      </c>
      <c r="Y164" s="78" t="s">
        <v>152</v>
      </c>
      <c r="Z164" s="285">
        <v>41367</v>
      </c>
      <c r="AA164" s="285" t="s">
        <v>122</v>
      </c>
      <c r="AB164" s="285" t="s">
        <v>146</v>
      </c>
      <c r="AC164" s="285" t="s">
        <v>243</v>
      </c>
      <c r="AD164" s="78" t="s">
        <v>123</v>
      </c>
      <c r="AE164" s="78" t="s">
        <v>111</v>
      </c>
      <c r="AF164" s="78" t="s">
        <v>111</v>
      </c>
      <c r="AG164" s="78" t="s">
        <v>111</v>
      </c>
      <c r="AH164" s="78" t="s">
        <v>111</v>
      </c>
      <c r="AI164" s="78" t="s">
        <v>111</v>
      </c>
      <c r="AJ164" s="78" t="s">
        <v>111</v>
      </c>
      <c r="AK164" s="286" t="s">
        <v>124</v>
      </c>
      <c r="AL164" s="286" t="s">
        <v>125</v>
      </c>
      <c r="AM164" s="287" t="s">
        <v>149</v>
      </c>
      <c r="AN164" s="288" t="s">
        <v>126</v>
      </c>
    </row>
    <row r="165" spans="1:40" s="121" customFormat="1" ht="40.049999999999997" customHeight="1">
      <c r="A165" s="262">
        <v>153</v>
      </c>
      <c r="B165" s="76" t="s">
        <v>105</v>
      </c>
      <c r="C165" s="76" t="s">
        <v>400</v>
      </c>
      <c r="D165" s="76"/>
      <c r="E165" s="76" t="s">
        <v>400</v>
      </c>
      <c r="F165" s="76" t="s">
        <v>402</v>
      </c>
      <c r="G165" s="76" t="s">
        <v>107</v>
      </c>
      <c r="H165" s="76" t="s">
        <v>403</v>
      </c>
      <c r="I165" s="76" t="s">
        <v>194</v>
      </c>
      <c r="J165" s="76" t="s">
        <v>110</v>
      </c>
      <c r="K165" s="76" t="s">
        <v>111</v>
      </c>
      <c r="L165" s="76" t="s">
        <v>2738</v>
      </c>
      <c r="M165" s="76" t="s">
        <v>375</v>
      </c>
      <c r="N165" s="76" t="s">
        <v>2733</v>
      </c>
      <c r="O165" s="76" t="s">
        <v>375</v>
      </c>
      <c r="P165" s="76" t="s">
        <v>404</v>
      </c>
      <c r="Q165" s="76" t="s">
        <v>382</v>
      </c>
      <c r="R165" s="76" t="s">
        <v>196</v>
      </c>
      <c r="S165" s="76" t="s">
        <v>117</v>
      </c>
      <c r="T165" s="76" t="s">
        <v>118</v>
      </c>
      <c r="U165" s="76" t="s">
        <v>111</v>
      </c>
      <c r="V165" s="76" t="s">
        <v>405</v>
      </c>
      <c r="W165" s="76" t="s">
        <v>144</v>
      </c>
      <c r="X165" s="76" t="s">
        <v>405</v>
      </c>
      <c r="Y165" s="78" t="s">
        <v>152</v>
      </c>
      <c r="Z165" s="285">
        <v>41367</v>
      </c>
      <c r="AA165" s="285">
        <v>44957</v>
      </c>
      <c r="AB165" s="285" t="s">
        <v>118</v>
      </c>
      <c r="AC165" s="285"/>
      <c r="AD165" s="78" t="s">
        <v>123</v>
      </c>
      <c r="AE165" s="78" t="s">
        <v>111</v>
      </c>
      <c r="AF165" s="78" t="s">
        <v>111</v>
      </c>
      <c r="AG165" s="78" t="s">
        <v>111</v>
      </c>
      <c r="AH165" s="78" t="s">
        <v>111</v>
      </c>
      <c r="AI165" s="78" t="s">
        <v>111</v>
      </c>
      <c r="AJ165" s="78" t="s">
        <v>111</v>
      </c>
      <c r="AK165" s="286" t="s">
        <v>124</v>
      </c>
      <c r="AL165" s="286" t="s">
        <v>125</v>
      </c>
      <c r="AM165" s="287" t="s">
        <v>125</v>
      </c>
      <c r="AN165" s="288" t="s">
        <v>126</v>
      </c>
    </row>
    <row r="166" spans="1:40" s="121" customFormat="1" ht="40.049999999999997" customHeight="1">
      <c r="A166" s="262">
        <v>154</v>
      </c>
      <c r="B166" s="76" t="s">
        <v>105</v>
      </c>
      <c r="C166" s="76" t="s">
        <v>406</v>
      </c>
      <c r="D166" s="76"/>
      <c r="E166" s="76" t="s">
        <v>406</v>
      </c>
      <c r="F166" s="76" t="s">
        <v>408</v>
      </c>
      <c r="G166" s="76" t="s">
        <v>130</v>
      </c>
      <c r="H166" s="76" t="s">
        <v>409</v>
      </c>
      <c r="I166" s="76" t="s">
        <v>194</v>
      </c>
      <c r="J166" s="76" t="s">
        <v>110</v>
      </c>
      <c r="K166" s="76" t="s">
        <v>111</v>
      </c>
      <c r="L166" s="76" t="s">
        <v>2738</v>
      </c>
      <c r="M166" s="76" t="s">
        <v>375</v>
      </c>
      <c r="N166" s="76" t="s">
        <v>2733</v>
      </c>
      <c r="O166" s="76" t="s">
        <v>375</v>
      </c>
      <c r="P166" s="76" t="s">
        <v>399</v>
      </c>
      <c r="Q166" s="76" t="s">
        <v>382</v>
      </c>
      <c r="R166" s="76" t="s">
        <v>196</v>
      </c>
      <c r="S166" s="76" t="s">
        <v>117</v>
      </c>
      <c r="T166" s="76" t="s">
        <v>118</v>
      </c>
      <c r="U166" s="76" t="s">
        <v>398</v>
      </c>
      <c r="V166" s="76" t="s">
        <v>2735</v>
      </c>
      <c r="W166" s="76" t="s">
        <v>120</v>
      </c>
      <c r="X166" s="76" t="s">
        <v>111</v>
      </c>
      <c r="Y166" s="78" t="s">
        <v>226</v>
      </c>
      <c r="Z166" s="285">
        <v>43039</v>
      </c>
      <c r="AA166" s="285">
        <v>44925</v>
      </c>
      <c r="AB166" s="285" t="s">
        <v>118</v>
      </c>
      <c r="AC166" s="285"/>
      <c r="AD166" s="78" t="s">
        <v>123</v>
      </c>
      <c r="AE166" s="78" t="s">
        <v>111</v>
      </c>
      <c r="AF166" s="78" t="s">
        <v>111</v>
      </c>
      <c r="AG166" s="78" t="s">
        <v>111</v>
      </c>
      <c r="AH166" s="78" t="s">
        <v>111</v>
      </c>
      <c r="AI166" s="78" t="s">
        <v>111</v>
      </c>
      <c r="AJ166" s="78" t="s">
        <v>111</v>
      </c>
      <c r="AK166" s="286" t="s">
        <v>124</v>
      </c>
      <c r="AL166" s="286" t="s">
        <v>125</v>
      </c>
      <c r="AM166" s="287" t="s">
        <v>125</v>
      </c>
      <c r="AN166" s="288" t="s">
        <v>126</v>
      </c>
    </row>
    <row r="167" spans="1:40" s="121" customFormat="1" ht="40.049999999999997" customHeight="1">
      <c r="A167" s="262">
        <v>155</v>
      </c>
      <c r="B167" s="76" t="s">
        <v>105</v>
      </c>
      <c r="C167" s="76"/>
      <c r="D167" s="76" t="s">
        <v>411</v>
      </c>
      <c r="E167" s="76" t="s">
        <v>411</v>
      </c>
      <c r="F167" s="76" t="e">
        <v>#N/A</v>
      </c>
      <c r="G167" s="76" t="s">
        <v>107</v>
      </c>
      <c r="H167" s="76" t="s">
        <v>412</v>
      </c>
      <c r="I167" s="76" t="s">
        <v>194</v>
      </c>
      <c r="J167" s="76" t="s">
        <v>110</v>
      </c>
      <c r="K167" s="76" t="s">
        <v>111</v>
      </c>
      <c r="L167" s="76" t="s">
        <v>2738</v>
      </c>
      <c r="M167" s="76" t="s">
        <v>375</v>
      </c>
      <c r="N167" s="76" t="s">
        <v>2733</v>
      </c>
      <c r="O167" s="76" t="s">
        <v>375</v>
      </c>
      <c r="P167" s="76" t="s">
        <v>258</v>
      </c>
      <c r="Q167" s="76" t="s">
        <v>382</v>
      </c>
      <c r="R167" s="76" t="s">
        <v>196</v>
      </c>
      <c r="S167" s="76" t="s">
        <v>117</v>
      </c>
      <c r="T167" s="76" t="s">
        <v>118</v>
      </c>
      <c r="U167" s="76" t="s">
        <v>111</v>
      </c>
      <c r="V167" s="76" t="s">
        <v>413</v>
      </c>
      <c r="W167" s="76" t="s">
        <v>120</v>
      </c>
      <c r="X167" s="76" t="s">
        <v>111</v>
      </c>
      <c r="Y167" s="78" t="s">
        <v>136</v>
      </c>
      <c r="Z167" s="285">
        <v>43110</v>
      </c>
      <c r="AA167" s="285" t="s">
        <v>122</v>
      </c>
      <c r="AB167" s="285" t="s">
        <v>118</v>
      </c>
      <c r="AC167" s="285"/>
      <c r="AD167" s="78" t="s">
        <v>123</v>
      </c>
      <c r="AE167" s="78" t="s">
        <v>111</v>
      </c>
      <c r="AF167" s="78" t="s">
        <v>111</v>
      </c>
      <c r="AG167" s="78" t="s">
        <v>111</v>
      </c>
      <c r="AH167" s="78" t="s">
        <v>111</v>
      </c>
      <c r="AI167" s="78" t="s">
        <v>111</v>
      </c>
      <c r="AJ167" s="78" t="s">
        <v>111</v>
      </c>
      <c r="AK167" s="286" t="s">
        <v>124</v>
      </c>
      <c r="AL167" s="286" t="s">
        <v>125</v>
      </c>
      <c r="AM167" s="287" t="s">
        <v>125</v>
      </c>
      <c r="AN167" s="288" t="s">
        <v>126</v>
      </c>
    </row>
    <row r="168" spans="1:40" s="121" customFormat="1" ht="40.049999999999997" customHeight="1">
      <c r="A168" s="262">
        <v>156</v>
      </c>
      <c r="B168" s="76" t="s">
        <v>105</v>
      </c>
      <c r="C168" s="76"/>
      <c r="D168" s="76" t="s">
        <v>414</v>
      </c>
      <c r="E168" s="76" t="s">
        <v>414</v>
      </c>
      <c r="F168" s="76" t="e">
        <v>#N/A</v>
      </c>
      <c r="G168" s="76" t="s">
        <v>107</v>
      </c>
      <c r="H168" s="76" t="s">
        <v>415</v>
      </c>
      <c r="I168" s="76" t="s">
        <v>194</v>
      </c>
      <c r="J168" s="76" t="s">
        <v>110</v>
      </c>
      <c r="K168" s="76" t="s">
        <v>111</v>
      </c>
      <c r="L168" s="76" t="s">
        <v>2738</v>
      </c>
      <c r="M168" s="76" t="s">
        <v>375</v>
      </c>
      <c r="N168" s="76" t="s">
        <v>2733</v>
      </c>
      <c r="O168" s="76" t="s">
        <v>375</v>
      </c>
      <c r="P168" s="76" t="s">
        <v>258</v>
      </c>
      <c r="Q168" s="76" t="s">
        <v>382</v>
      </c>
      <c r="R168" s="76" t="s">
        <v>196</v>
      </c>
      <c r="S168" s="76" t="s">
        <v>117</v>
      </c>
      <c r="T168" s="76" t="s">
        <v>118</v>
      </c>
      <c r="U168" s="76" t="s">
        <v>111</v>
      </c>
      <c r="V168" s="76" t="s">
        <v>2736</v>
      </c>
      <c r="W168" s="76" t="s">
        <v>120</v>
      </c>
      <c r="X168" s="76" t="s">
        <v>111</v>
      </c>
      <c r="Y168" s="78" t="s">
        <v>136</v>
      </c>
      <c r="Z168" s="285">
        <v>43136</v>
      </c>
      <c r="AA168" s="285" t="s">
        <v>122</v>
      </c>
      <c r="AB168" s="285" t="s">
        <v>118</v>
      </c>
      <c r="AC168" s="285"/>
      <c r="AD168" s="78" t="s">
        <v>123</v>
      </c>
      <c r="AE168" s="78" t="s">
        <v>111</v>
      </c>
      <c r="AF168" s="78" t="s">
        <v>111</v>
      </c>
      <c r="AG168" s="78" t="s">
        <v>111</v>
      </c>
      <c r="AH168" s="78" t="s">
        <v>111</v>
      </c>
      <c r="AI168" s="78" t="s">
        <v>111</v>
      </c>
      <c r="AJ168" s="78" t="s">
        <v>111</v>
      </c>
      <c r="AK168" s="286" t="s">
        <v>124</v>
      </c>
      <c r="AL168" s="286" t="s">
        <v>137</v>
      </c>
      <c r="AM168" s="287" t="s">
        <v>125</v>
      </c>
      <c r="AN168" s="288" t="s">
        <v>126</v>
      </c>
    </row>
    <row r="169" spans="1:40" s="121" customFormat="1" ht="40.049999999999997" customHeight="1">
      <c r="A169" s="262">
        <v>157</v>
      </c>
      <c r="B169" s="76" t="s">
        <v>105</v>
      </c>
      <c r="C169" s="76"/>
      <c r="D169" s="76" t="s">
        <v>417</v>
      </c>
      <c r="E169" s="76" t="s">
        <v>417</v>
      </c>
      <c r="F169" s="76" t="e">
        <v>#N/A</v>
      </c>
      <c r="G169" s="76" t="s">
        <v>130</v>
      </c>
      <c r="H169" s="76" t="s">
        <v>418</v>
      </c>
      <c r="I169" s="76" t="s">
        <v>169</v>
      </c>
      <c r="J169" s="76" t="s">
        <v>110</v>
      </c>
      <c r="K169" s="76" t="s">
        <v>111</v>
      </c>
      <c r="L169" s="76" t="s">
        <v>2738</v>
      </c>
      <c r="M169" s="76" t="s">
        <v>375</v>
      </c>
      <c r="N169" s="76" t="s">
        <v>2733</v>
      </c>
      <c r="O169" s="76" t="s">
        <v>375</v>
      </c>
      <c r="P169" s="76" t="s">
        <v>258</v>
      </c>
      <c r="Q169" s="76" t="s">
        <v>382</v>
      </c>
      <c r="R169" s="76" t="s">
        <v>196</v>
      </c>
      <c r="S169" s="76" t="s">
        <v>117</v>
      </c>
      <c r="T169" s="76" t="s">
        <v>118</v>
      </c>
      <c r="U169" s="76" t="s">
        <v>398</v>
      </c>
      <c r="V169" s="76" t="s">
        <v>2737</v>
      </c>
      <c r="W169" s="76" t="s">
        <v>120</v>
      </c>
      <c r="X169" s="76" t="s">
        <v>111</v>
      </c>
      <c r="Y169" s="78" t="s">
        <v>226</v>
      </c>
      <c r="Z169" s="285">
        <v>41885</v>
      </c>
      <c r="AA169" s="285">
        <v>44927</v>
      </c>
      <c r="AB169" s="285" t="s">
        <v>118</v>
      </c>
      <c r="AC169" s="285"/>
      <c r="AD169" s="78" t="s">
        <v>123</v>
      </c>
      <c r="AE169" s="78" t="s">
        <v>111</v>
      </c>
      <c r="AF169" s="78" t="s">
        <v>111</v>
      </c>
      <c r="AG169" s="78" t="s">
        <v>111</v>
      </c>
      <c r="AH169" s="78" t="s">
        <v>111</v>
      </c>
      <c r="AI169" s="78" t="s">
        <v>111</v>
      </c>
      <c r="AJ169" s="78" t="s">
        <v>111</v>
      </c>
      <c r="AK169" s="286" t="s">
        <v>124</v>
      </c>
      <c r="AL169" s="286" t="s">
        <v>125</v>
      </c>
      <c r="AM169" s="287" t="s">
        <v>125</v>
      </c>
      <c r="AN169" s="288" t="s">
        <v>126</v>
      </c>
    </row>
    <row r="170" spans="1:40" s="121" customFormat="1" ht="40.049999999999997" customHeight="1">
      <c r="A170" s="262">
        <v>158</v>
      </c>
      <c r="B170" s="76" t="s">
        <v>105</v>
      </c>
      <c r="C170" s="76" t="s">
        <v>420</v>
      </c>
      <c r="D170" s="76"/>
      <c r="E170" s="76" t="s">
        <v>420</v>
      </c>
      <c r="F170" s="76" t="e">
        <v>#N/A</v>
      </c>
      <c r="G170" s="76" t="s">
        <v>79</v>
      </c>
      <c r="H170" s="76" t="s">
        <v>422</v>
      </c>
      <c r="I170" s="76" t="s">
        <v>173</v>
      </c>
      <c r="J170" s="76" t="s">
        <v>110</v>
      </c>
      <c r="K170" s="76" t="s">
        <v>111</v>
      </c>
      <c r="L170" s="76" t="s">
        <v>2738</v>
      </c>
      <c r="M170" s="76" t="s">
        <v>375</v>
      </c>
      <c r="N170" s="76" t="s">
        <v>2733</v>
      </c>
      <c r="O170" s="76" t="s">
        <v>375</v>
      </c>
      <c r="P170" s="76" t="s">
        <v>258</v>
      </c>
      <c r="Q170" s="76" t="s">
        <v>382</v>
      </c>
      <c r="R170" s="76" t="s">
        <v>196</v>
      </c>
      <c r="S170" s="76" t="s">
        <v>117</v>
      </c>
      <c r="T170" s="76" t="s">
        <v>118</v>
      </c>
      <c r="U170" s="76" t="s">
        <v>398</v>
      </c>
      <c r="V170" s="76" t="s">
        <v>258</v>
      </c>
      <c r="W170" s="76" t="s">
        <v>120</v>
      </c>
      <c r="X170" s="76" t="s">
        <v>111</v>
      </c>
      <c r="Y170" s="78" t="s">
        <v>152</v>
      </c>
      <c r="Z170" s="285">
        <v>42887</v>
      </c>
      <c r="AA170" s="285" t="s">
        <v>122</v>
      </c>
      <c r="AB170" s="285" t="s">
        <v>146</v>
      </c>
      <c r="AC170" s="285" t="s">
        <v>243</v>
      </c>
      <c r="AD170" s="78" t="s">
        <v>123</v>
      </c>
      <c r="AE170" s="78" t="s">
        <v>111</v>
      </c>
      <c r="AF170" s="78" t="s">
        <v>111</v>
      </c>
      <c r="AG170" s="78" t="s">
        <v>111</v>
      </c>
      <c r="AH170" s="78" t="s">
        <v>111</v>
      </c>
      <c r="AI170" s="78" t="s">
        <v>111</v>
      </c>
      <c r="AJ170" s="78" t="s">
        <v>111</v>
      </c>
      <c r="AK170" s="286" t="s">
        <v>124</v>
      </c>
      <c r="AL170" s="286" t="s">
        <v>125</v>
      </c>
      <c r="AM170" s="287" t="s">
        <v>149</v>
      </c>
      <c r="AN170" s="288" t="s">
        <v>126</v>
      </c>
    </row>
    <row r="171" spans="1:40" s="121" customFormat="1" ht="40.049999999999997" customHeight="1">
      <c r="A171" s="262">
        <v>159</v>
      </c>
      <c r="B171" s="76" t="s">
        <v>1161</v>
      </c>
      <c r="C171" s="76"/>
      <c r="D171" s="76" t="s">
        <v>1171</v>
      </c>
      <c r="E171" s="76" t="s">
        <v>1171</v>
      </c>
      <c r="F171" s="76" t="e">
        <v>#N/A</v>
      </c>
      <c r="G171" s="76" t="s">
        <v>79</v>
      </c>
      <c r="H171" s="76" t="s">
        <v>1172</v>
      </c>
      <c r="I171" s="76" t="s">
        <v>173</v>
      </c>
      <c r="J171" s="76" t="s">
        <v>173</v>
      </c>
      <c r="K171" s="76" t="s">
        <v>173</v>
      </c>
      <c r="L171" s="76" t="s">
        <v>2738</v>
      </c>
      <c r="M171" s="76" t="s">
        <v>375</v>
      </c>
      <c r="N171" s="76" t="s">
        <v>2733</v>
      </c>
      <c r="O171" s="76" t="s">
        <v>375</v>
      </c>
      <c r="P171" s="76" t="s">
        <v>258</v>
      </c>
      <c r="Q171" s="76" t="s">
        <v>382</v>
      </c>
      <c r="R171" s="76" t="s">
        <v>196</v>
      </c>
      <c r="S171" s="76" t="s">
        <v>117</v>
      </c>
      <c r="T171" s="76" t="s">
        <v>118</v>
      </c>
      <c r="U171" s="76" t="s">
        <v>1173</v>
      </c>
      <c r="V171" s="76" t="s">
        <v>111</v>
      </c>
      <c r="W171" s="76" t="s">
        <v>120</v>
      </c>
      <c r="X171" s="76" t="s">
        <v>111</v>
      </c>
      <c r="Y171" s="78" t="s">
        <v>173</v>
      </c>
      <c r="Z171" s="285" t="s">
        <v>173</v>
      </c>
      <c r="AA171" s="285" t="s">
        <v>173</v>
      </c>
      <c r="AB171" s="285" t="s">
        <v>118</v>
      </c>
      <c r="AC171" s="285"/>
      <c r="AD171" s="78" t="s">
        <v>173</v>
      </c>
      <c r="AE171" s="78" t="s">
        <v>111</v>
      </c>
      <c r="AF171" s="78" t="s">
        <v>111</v>
      </c>
      <c r="AG171" s="78" t="s">
        <v>111</v>
      </c>
      <c r="AH171" s="78" t="s">
        <v>111</v>
      </c>
      <c r="AI171" s="78" t="s">
        <v>111</v>
      </c>
      <c r="AJ171" s="78" t="s">
        <v>111</v>
      </c>
      <c r="AK171" s="286" t="s">
        <v>124</v>
      </c>
      <c r="AL171" s="286" t="s">
        <v>125</v>
      </c>
      <c r="AM171" s="287" t="s">
        <v>149</v>
      </c>
      <c r="AN171" s="288" t="s">
        <v>126</v>
      </c>
    </row>
    <row r="172" spans="1:40" s="121" customFormat="1" ht="40.049999999999997" customHeight="1">
      <c r="A172" s="262">
        <v>160</v>
      </c>
      <c r="B172" s="76" t="s">
        <v>1161</v>
      </c>
      <c r="C172" s="76"/>
      <c r="D172" s="76" t="s">
        <v>1174</v>
      </c>
      <c r="E172" s="76" t="s">
        <v>1174</v>
      </c>
      <c r="F172" s="76" t="e">
        <v>#N/A</v>
      </c>
      <c r="G172" s="76" t="s">
        <v>79</v>
      </c>
      <c r="H172" s="76" t="s">
        <v>1175</v>
      </c>
      <c r="I172" s="76" t="s">
        <v>173</v>
      </c>
      <c r="J172" s="76" t="s">
        <v>173</v>
      </c>
      <c r="K172" s="76" t="s">
        <v>173</v>
      </c>
      <c r="L172" s="76" t="s">
        <v>2738</v>
      </c>
      <c r="M172" s="76" t="s">
        <v>375</v>
      </c>
      <c r="N172" s="76" t="s">
        <v>2733</v>
      </c>
      <c r="O172" s="76" t="s">
        <v>375</v>
      </c>
      <c r="P172" s="76" t="s">
        <v>258</v>
      </c>
      <c r="Q172" s="76" t="s">
        <v>1176</v>
      </c>
      <c r="R172" s="76" t="s">
        <v>196</v>
      </c>
      <c r="S172" s="76" t="s">
        <v>117</v>
      </c>
      <c r="T172" s="76" t="s">
        <v>118</v>
      </c>
      <c r="U172" s="76" t="s">
        <v>1177</v>
      </c>
      <c r="V172" s="76" t="s">
        <v>111</v>
      </c>
      <c r="W172" s="76" t="s">
        <v>120</v>
      </c>
      <c r="X172" s="76" t="s">
        <v>111</v>
      </c>
      <c r="Y172" s="78" t="s">
        <v>173</v>
      </c>
      <c r="Z172" s="285" t="s">
        <v>173</v>
      </c>
      <c r="AA172" s="285" t="s">
        <v>173</v>
      </c>
      <c r="AB172" s="285" t="s">
        <v>118</v>
      </c>
      <c r="AC172" s="285"/>
      <c r="AD172" s="78" t="s">
        <v>173</v>
      </c>
      <c r="AE172" s="78" t="s">
        <v>111</v>
      </c>
      <c r="AF172" s="78" t="s">
        <v>111</v>
      </c>
      <c r="AG172" s="78" t="s">
        <v>111</v>
      </c>
      <c r="AH172" s="78" t="s">
        <v>111</v>
      </c>
      <c r="AI172" s="78" t="s">
        <v>111</v>
      </c>
      <c r="AJ172" s="78" t="s">
        <v>111</v>
      </c>
      <c r="AK172" s="286" t="s">
        <v>124</v>
      </c>
      <c r="AL172" s="286" t="s">
        <v>125</v>
      </c>
      <c r="AM172" s="287" t="s">
        <v>149</v>
      </c>
      <c r="AN172" s="288" t="s">
        <v>126</v>
      </c>
    </row>
    <row r="173" spans="1:40" s="121" customFormat="1" ht="40.049999999999997" customHeight="1">
      <c r="A173" s="262">
        <v>161</v>
      </c>
      <c r="B173" s="76" t="s">
        <v>1161</v>
      </c>
      <c r="C173" s="76"/>
      <c r="D173" s="76" t="s">
        <v>1178</v>
      </c>
      <c r="E173" s="76" t="s">
        <v>1178</v>
      </c>
      <c r="F173" s="76" t="e">
        <v>#N/A</v>
      </c>
      <c r="G173" s="76" t="s">
        <v>79</v>
      </c>
      <c r="H173" s="76" t="s">
        <v>1179</v>
      </c>
      <c r="I173" s="76" t="s">
        <v>173</v>
      </c>
      <c r="J173" s="76" t="s">
        <v>173</v>
      </c>
      <c r="K173" s="76" t="s">
        <v>173</v>
      </c>
      <c r="L173" s="76" t="s">
        <v>2738</v>
      </c>
      <c r="M173" s="76" t="s">
        <v>375</v>
      </c>
      <c r="N173" s="76" t="s">
        <v>2733</v>
      </c>
      <c r="O173" s="76" t="s">
        <v>375</v>
      </c>
      <c r="P173" s="76" t="s">
        <v>258</v>
      </c>
      <c r="Q173" s="76" t="s">
        <v>382</v>
      </c>
      <c r="R173" s="76" t="s">
        <v>196</v>
      </c>
      <c r="S173" s="76" t="s">
        <v>117</v>
      </c>
      <c r="T173" s="76" t="s">
        <v>118</v>
      </c>
      <c r="U173" s="76" t="s">
        <v>1177</v>
      </c>
      <c r="V173" s="76" t="s">
        <v>111</v>
      </c>
      <c r="W173" s="76" t="s">
        <v>120</v>
      </c>
      <c r="X173" s="76" t="s">
        <v>111</v>
      </c>
      <c r="Y173" s="78" t="s">
        <v>173</v>
      </c>
      <c r="Z173" s="285" t="s">
        <v>173</v>
      </c>
      <c r="AA173" s="285" t="s">
        <v>173</v>
      </c>
      <c r="AB173" s="285" t="s">
        <v>118</v>
      </c>
      <c r="AC173" s="285"/>
      <c r="AD173" s="78" t="s">
        <v>173</v>
      </c>
      <c r="AE173" s="78" t="s">
        <v>111</v>
      </c>
      <c r="AF173" s="78" t="s">
        <v>111</v>
      </c>
      <c r="AG173" s="78" t="s">
        <v>111</v>
      </c>
      <c r="AH173" s="78" t="s">
        <v>111</v>
      </c>
      <c r="AI173" s="78" t="s">
        <v>111</v>
      </c>
      <c r="AJ173" s="78" t="s">
        <v>111</v>
      </c>
      <c r="AK173" s="286" t="s">
        <v>124</v>
      </c>
      <c r="AL173" s="286" t="s">
        <v>125</v>
      </c>
      <c r="AM173" s="287" t="s">
        <v>149</v>
      </c>
      <c r="AN173" s="288" t="s">
        <v>126</v>
      </c>
    </row>
    <row r="174" spans="1:40" s="121" customFormat="1" ht="40.049999999999997" customHeight="1">
      <c r="A174" s="262">
        <v>162</v>
      </c>
      <c r="B174" s="76" t="s">
        <v>1161</v>
      </c>
      <c r="C174" s="76"/>
      <c r="D174" s="76" t="s">
        <v>1180</v>
      </c>
      <c r="E174" s="76" t="s">
        <v>1180</v>
      </c>
      <c r="F174" s="76" t="e">
        <v>#N/A</v>
      </c>
      <c r="G174" s="76" t="s">
        <v>79</v>
      </c>
      <c r="H174" s="76" t="s">
        <v>1181</v>
      </c>
      <c r="I174" s="76" t="s">
        <v>173</v>
      </c>
      <c r="J174" s="76" t="s">
        <v>173</v>
      </c>
      <c r="K174" s="76" t="s">
        <v>173</v>
      </c>
      <c r="L174" s="76" t="s">
        <v>2738</v>
      </c>
      <c r="M174" s="76" t="s">
        <v>375</v>
      </c>
      <c r="N174" s="76" t="s">
        <v>2733</v>
      </c>
      <c r="O174" s="76" t="s">
        <v>375</v>
      </c>
      <c r="P174" s="76" t="s">
        <v>258</v>
      </c>
      <c r="Q174" s="76" t="s">
        <v>382</v>
      </c>
      <c r="R174" s="76" t="s">
        <v>196</v>
      </c>
      <c r="S174" s="76" t="s">
        <v>117</v>
      </c>
      <c r="T174" s="76" t="s">
        <v>118</v>
      </c>
      <c r="U174" s="76" t="s">
        <v>1177</v>
      </c>
      <c r="V174" s="76" t="s">
        <v>111</v>
      </c>
      <c r="W174" s="76" t="s">
        <v>120</v>
      </c>
      <c r="X174" s="76" t="s">
        <v>111</v>
      </c>
      <c r="Y174" s="78" t="s">
        <v>173</v>
      </c>
      <c r="Z174" s="285" t="s">
        <v>173</v>
      </c>
      <c r="AA174" s="285" t="s">
        <v>173</v>
      </c>
      <c r="AB174" s="285" t="s">
        <v>118</v>
      </c>
      <c r="AC174" s="285"/>
      <c r="AD174" s="78" t="s">
        <v>173</v>
      </c>
      <c r="AE174" s="78" t="s">
        <v>111</v>
      </c>
      <c r="AF174" s="78" t="s">
        <v>111</v>
      </c>
      <c r="AG174" s="78" t="s">
        <v>111</v>
      </c>
      <c r="AH174" s="78" t="s">
        <v>111</v>
      </c>
      <c r="AI174" s="78" t="s">
        <v>111</v>
      </c>
      <c r="AJ174" s="78" t="s">
        <v>111</v>
      </c>
      <c r="AK174" s="286" t="s">
        <v>124</v>
      </c>
      <c r="AL174" s="286" t="s">
        <v>125</v>
      </c>
      <c r="AM174" s="287" t="s">
        <v>149</v>
      </c>
      <c r="AN174" s="288" t="s">
        <v>126</v>
      </c>
    </row>
    <row r="175" spans="1:40" s="121" customFormat="1" ht="40.049999999999997" customHeight="1">
      <c r="A175" s="262">
        <v>163</v>
      </c>
      <c r="B175" s="76" t="s">
        <v>1161</v>
      </c>
      <c r="C175" s="76"/>
      <c r="D175" s="76" t="s">
        <v>1182</v>
      </c>
      <c r="E175" s="76" t="s">
        <v>1182</v>
      </c>
      <c r="F175" s="76" t="e">
        <v>#N/A</v>
      </c>
      <c r="G175" s="76" t="s">
        <v>79</v>
      </c>
      <c r="H175" s="76" t="s">
        <v>1183</v>
      </c>
      <c r="I175" s="76" t="s">
        <v>173</v>
      </c>
      <c r="J175" s="76" t="s">
        <v>173</v>
      </c>
      <c r="K175" s="76" t="s">
        <v>173</v>
      </c>
      <c r="L175" s="76" t="s">
        <v>2738</v>
      </c>
      <c r="M175" s="76" t="s">
        <v>375</v>
      </c>
      <c r="N175" s="76" t="s">
        <v>2733</v>
      </c>
      <c r="O175" s="76" t="s">
        <v>375</v>
      </c>
      <c r="P175" s="76" t="s">
        <v>258</v>
      </c>
      <c r="Q175" s="76" t="s">
        <v>382</v>
      </c>
      <c r="R175" s="76" t="s">
        <v>196</v>
      </c>
      <c r="S175" s="76" t="s">
        <v>117</v>
      </c>
      <c r="T175" s="76" t="s">
        <v>118</v>
      </c>
      <c r="U175" s="76" t="s">
        <v>1177</v>
      </c>
      <c r="V175" s="76" t="s">
        <v>111</v>
      </c>
      <c r="W175" s="76" t="s">
        <v>120</v>
      </c>
      <c r="X175" s="76" t="s">
        <v>111</v>
      </c>
      <c r="Y175" s="78" t="s">
        <v>173</v>
      </c>
      <c r="Z175" s="285" t="s">
        <v>173</v>
      </c>
      <c r="AA175" s="285" t="s">
        <v>173</v>
      </c>
      <c r="AB175" s="285" t="s">
        <v>118</v>
      </c>
      <c r="AC175" s="285"/>
      <c r="AD175" s="78" t="s">
        <v>173</v>
      </c>
      <c r="AE175" s="78" t="s">
        <v>111</v>
      </c>
      <c r="AF175" s="78" t="s">
        <v>111</v>
      </c>
      <c r="AG175" s="78" t="s">
        <v>111</v>
      </c>
      <c r="AH175" s="78" t="s">
        <v>111</v>
      </c>
      <c r="AI175" s="78" t="s">
        <v>111</v>
      </c>
      <c r="AJ175" s="78" t="s">
        <v>111</v>
      </c>
      <c r="AK175" s="286" t="s">
        <v>124</v>
      </c>
      <c r="AL175" s="286" t="s">
        <v>125</v>
      </c>
      <c r="AM175" s="287" t="s">
        <v>149</v>
      </c>
      <c r="AN175" s="288" t="s">
        <v>126</v>
      </c>
    </row>
    <row r="176" spans="1:40" s="121" customFormat="1" ht="40.049999999999997" customHeight="1">
      <c r="A176" s="262">
        <v>164</v>
      </c>
      <c r="B176" s="76" t="s">
        <v>1161</v>
      </c>
      <c r="C176" s="76"/>
      <c r="D176" s="76" t="s">
        <v>1174</v>
      </c>
      <c r="E176" s="76" t="s">
        <v>1174</v>
      </c>
      <c r="F176" s="76" t="e">
        <v>#N/A</v>
      </c>
      <c r="G176" s="76" t="s">
        <v>79</v>
      </c>
      <c r="H176" s="76" t="s">
        <v>1184</v>
      </c>
      <c r="I176" s="76" t="s">
        <v>173</v>
      </c>
      <c r="J176" s="76" t="s">
        <v>173</v>
      </c>
      <c r="K176" s="76" t="s">
        <v>173</v>
      </c>
      <c r="L176" s="76" t="s">
        <v>2738</v>
      </c>
      <c r="M176" s="76" t="s">
        <v>375</v>
      </c>
      <c r="N176" s="76" t="s">
        <v>2733</v>
      </c>
      <c r="O176" s="76" t="s">
        <v>375</v>
      </c>
      <c r="P176" s="76" t="s">
        <v>258</v>
      </c>
      <c r="Q176" s="76" t="s">
        <v>1176</v>
      </c>
      <c r="R176" s="76" t="s">
        <v>196</v>
      </c>
      <c r="S176" s="76" t="s">
        <v>117</v>
      </c>
      <c r="T176" s="76" t="s">
        <v>118</v>
      </c>
      <c r="U176" s="76" t="s">
        <v>1185</v>
      </c>
      <c r="V176" s="76" t="s">
        <v>111</v>
      </c>
      <c r="W176" s="76" t="s">
        <v>120</v>
      </c>
      <c r="X176" s="76" t="s">
        <v>111</v>
      </c>
      <c r="Y176" s="78" t="s">
        <v>173</v>
      </c>
      <c r="Z176" s="285" t="s">
        <v>173</v>
      </c>
      <c r="AA176" s="285" t="s">
        <v>173</v>
      </c>
      <c r="AB176" s="285" t="s">
        <v>118</v>
      </c>
      <c r="AC176" s="285"/>
      <c r="AD176" s="78" t="s">
        <v>173</v>
      </c>
      <c r="AE176" s="78" t="s">
        <v>111</v>
      </c>
      <c r="AF176" s="78" t="s">
        <v>111</v>
      </c>
      <c r="AG176" s="78" t="s">
        <v>111</v>
      </c>
      <c r="AH176" s="78" t="s">
        <v>111</v>
      </c>
      <c r="AI176" s="78" t="s">
        <v>111</v>
      </c>
      <c r="AJ176" s="78" t="s">
        <v>111</v>
      </c>
      <c r="AK176" s="286" t="s">
        <v>124</v>
      </c>
      <c r="AL176" s="286" t="s">
        <v>125</v>
      </c>
      <c r="AM176" s="287" t="s">
        <v>149</v>
      </c>
      <c r="AN176" s="288" t="s">
        <v>126</v>
      </c>
    </row>
    <row r="177" spans="1:40" s="121" customFormat="1" ht="40.049999999999997" customHeight="1">
      <c r="A177" s="262">
        <v>165</v>
      </c>
      <c r="B177" s="76" t="s">
        <v>1161</v>
      </c>
      <c r="C177" s="76"/>
      <c r="D177" s="76" t="s">
        <v>1186</v>
      </c>
      <c r="E177" s="76" t="s">
        <v>1186</v>
      </c>
      <c r="F177" s="76" t="e">
        <v>#N/A</v>
      </c>
      <c r="G177" s="76" t="s">
        <v>79</v>
      </c>
      <c r="H177" s="76" t="s">
        <v>1187</v>
      </c>
      <c r="I177" s="76" t="s">
        <v>173</v>
      </c>
      <c r="J177" s="76" t="s">
        <v>173</v>
      </c>
      <c r="K177" s="76" t="s">
        <v>173</v>
      </c>
      <c r="L177" s="76" t="s">
        <v>2738</v>
      </c>
      <c r="M177" s="76" t="s">
        <v>375</v>
      </c>
      <c r="N177" s="76" t="s">
        <v>2733</v>
      </c>
      <c r="O177" s="76" t="s">
        <v>375</v>
      </c>
      <c r="P177" s="76" t="s">
        <v>258</v>
      </c>
      <c r="Q177" s="76" t="s">
        <v>382</v>
      </c>
      <c r="R177" s="76" t="s">
        <v>196</v>
      </c>
      <c r="S177" s="76" t="s">
        <v>117</v>
      </c>
      <c r="T177" s="76" t="s">
        <v>118</v>
      </c>
      <c r="U177" s="76" t="s">
        <v>1185</v>
      </c>
      <c r="V177" s="76" t="s">
        <v>111</v>
      </c>
      <c r="W177" s="76" t="s">
        <v>120</v>
      </c>
      <c r="X177" s="76" t="s">
        <v>111</v>
      </c>
      <c r="Y177" s="78" t="s">
        <v>173</v>
      </c>
      <c r="Z177" s="285" t="s">
        <v>173</v>
      </c>
      <c r="AA177" s="285" t="s">
        <v>173</v>
      </c>
      <c r="AB177" s="285" t="s">
        <v>118</v>
      </c>
      <c r="AC177" s="285"/>
      <c r="AD177" s="78" t="s">
        <v>173</v>
      </c>
      <c r="AE177" s="78" t="s">
        <v>111</v>
      </c>
      <c r="AF177" s="78" t="s">
        <v>111</v>
      </c>
      <c r="AG177" s="78" t="s">
        <v>111</v>
      </c>
      <c r="AH177" s="78" t="s">
        <v>111</v>
      </c>
      <c r="AI177" s="78" t="s">
        <v>111</v>
      </c>
      <c r="AJ177" s="78" t="s">
        <v>111</v>
      </c>
      <c r="AK177" s="286" t="s">
        <v>124</v>
      </c>
      <c r="AL177" s="286" t="s">
        <v>125</v>
      </c>
      <c r="AM177" s="287" t="s">
        <v>149</v>
      </c>
      <c r="AN177" s="288" t="s">
        <v>126</v>
      </c>
    </row>
    <row r="178" spans="1:40" s="121" customFormat="1" ht="40.049999999999997" customHeight="1">
      <c r="A178" s="262">
        <v>166</v>
      </c>
      <c r="B178" s="76" t="s">
        <v>1161</v>
      </c>
      <c r="C178" s="76"/>
      <c r="D178" s="76" t="s">
        <v>1178</v>
      </c>
      <c r="E178" s="76" t="s">
        <v>1178</v>
      </c>
      <c r="F178" s="76" t="e">
        <v>#N/A</v>
      </c>
      <c r="G178" s="76" t="s">
        <v>79</v>
      </c>
      <c r="H178" s="76" t="s">
        <v>1188</v>
      </c>
      <c r="I178" s="76" t="s">
        <v>173</v>
      </c>
      <c r="J178" s="76" t="s">
        <v>173</v>
      </c>
      <c r="K178" s="76" t="s">
        <v>173</v>
      </c>
      <c r="L178" s="76" t="s">
        <v>2738</v>
      </c>
      <c r="M178" s="76" t="s">
        <v>375</v>
      </c>
      <c r="N178" s="76" t="s">
        <v>2733</v>
      </c>
      <c r="O178" s="76" t="s">
        <v>375</v>
      </c>
      <c r="P178" s="76" t="s">
        <v>258</v>
      </c>
      <c r="Q178" s="76" t="s">
        <v>382</v>
      </c>
      <c r="R178" s="76" t="s">
        <v>196</v>
      </c>
      <c r="S178" s="76" t="s">
        <v>117</v>
      </c>
      <c r="T178" s="76" t="s">
        <v>118</v>
      </c>
      <c r="U178" s="76" t="s">
        <v>1185</v>
      </c>
      <c r="V178" s="76" t="s">
        <v>111</v>
      </c>
      <c r="W178" s="76" t="s">
        <v>120</v>
      </c>
      <c r="X178" s="76" t="s">
        <v>111</v>
      </c>
      <c r="Y178" s="78" t="s">
        <v>173</v>
      </c>
      <c r="Z178" s="285" t="s">
        <v>173</v>
      </c>
      <c r="AA178" s="285" t="s">
        <v>173</v>
      </c>
      <c r="AB178" s="285" t="s">
        <v>118</v>
      </c>
      <c r="AC178" s="285"/>
      <c r="AD178" s="78" t="s">
        <v>173</v>
      </c>
      <c r="AE178" s="78" t="s">
        <v>111</v>
      </c>
      <c r="AF178" s="78" t="s">
        <v>111</v>
      </c>
      <c r="AG178" s="78" t="s">
        <v>111</v>
      </c>
      <c r="AH178" s="78" t="s">
        <v>111</v>
      </c>
      <c r="AI178" s="78" t="s">
        <v>111</v>
      </c>
      <c r="AJ178" s="78" t="s">
        <v>111</v>
      </c>
      <c r="AK178" s="286" t="s">
        <v>124</v>
      </c>
      <c r="AL178" s="286" t="s">
        <v>125</v>
      </c>
      <c r="AM178" s="287" t="s">
        <v>149</v>
      </c>
      <c r="AN178" s="288" t="s">
        <v>126</v>
      </c>
    </row>
    <row r="179" spans="1:40" s="121" customFormat="1" ht="40.049999999999997" customHeight="1">
      <c r="A179" s="262">
        <v>167</v>
      </c>
      <c r="B179" s="76" t="s">
        <v>1161</v>
      </c>
      <c r="C179" s="76"/>
      <c r="D179" s="76" t="s">
        <v>1180</v>
      </c>
      <c r="E179" s="76" t="s">
        <v>1180</v>
      </c>
      <c r="F179" s="76" t="e">
        <v>#N/A</v>
      </c>
      <c r="G179" s="76" t="s">
        <v>79</v>
      </c>
      <c r="H179" s="76" t="s">
        <v>1189</v>
      </c>
      <c r="I179" s="76" t="s">
        <v>173</v>
      </c>
      <c r="J179" s="76" t="s">
        <v>173</v>
      </c>
      <c r="K179" s="76" t="s">
        <v>173</v>
      </c>
      <c r="L179" s="76" t="s">
        <v>2738</v>
      </c>
      <c r="M179" s="76" t="s">
        <v>375</v>
      </c>
      <c r="N179" s="76" t="s">
        <v>2733</v>
      </c>
      <c r="O179" s="76" t="s">
        <v>375</v>
      </c>
      <c r="P179" s="76" t="s">
        <v>258</v>
      </c>
      <c r="Q179" s="76" t="s">
        <v>382</v>
      </c>
      <c r="R179" s="76" t="s">
        <v>196</v>
      </c>
      <c r="S179" s="76" t="s">
        <v>117</v>
      </c>
      <c r="T179" s="76" t="s">
        <v>118</v>
      </c>
      <c r="U179" s="76" t="s">
        <v>1185</v>
      </c>
      <c r="V179" s="76" t="s">
        <v>111</v>
      </c>
      <c r="W179" s="76" t="s">
        <v>120</v>
      </c>
      <c r="X179" s="76" t="s">
        <v>111</v>
      </c>
      <c r="Y179" s="78" t="s">
        <v>173</v>
      </c>
      <c r="Z179" s="285" t="s">
        <v>173</v>
      </c>
      <c r="AA179" s="285" t="s">
        <v>173</v>
      </c>
      <c r="AB179" s="285" t="s">
        <v>118</v>
      </c>
      <c r="AC179" s="285"/>
      <c r="AD179" s="78" t="s">
        <v>173</v>
      </c>
      <c r="AE179" s="78" t="s">
        <v>111</v>
      </c>
      <c r="AF179" s="78" t="s">
        <v>111</v>
      </c>
      <c r="AG179" s="78" t="s">
        <v>111</v>
      </c>
      <c r="AH179" s="78" t="s">
        <v>111</v>
      </c>
      <c r="AI179" s="78" t="s">
        <v>111</v>
      </c>
      <c r="AJ179" s="78" t="s">
        <v>111</v>
      </c>
      <c r="AK179" s="286" t="s">
        <v>124</v>
      </c>
      <c r="AL179" s="286" t="s">
        <v>125</v>
      </c>
      <c r="AM179" s="287" t="s">
        <v>149</v>
      </c>
      <c r="AN179" s="288" t="s">
        <v>126</v>
      </c>
    </row>
    <row r="180" spans="1:40" s="121" customFormat="1" ht="40.049999999999997" customHeight="1">
      <c r="A180" s="262">
        <v>168</v>
      </c>
      <c r="B180" s="76" t="s">
        <v>1161</v>
      </c>
      <c r="C180" s="76"/>
      <c r="D180" s="76" t="s">
        <v>1182</v>
      </c>
      <c r="E180" s="76" t="s">
        <v>1182</v>
      </c>
      <c r="F180" s="76" t="e">
        <v>#N/A</v>
      </c>
      <c r="G180" s="76" t="s">
        <v>79</v>
      </c>
      <c r="H180" s="76" t="s">
        <v>1190</v>
      </c>
      <c r="I180" s="76" t="s">
        <v>173</v>
      </c>
      <c r="J180" s="76" t="s">
        <v>173</v>
      </c>
      <c r="K180" s="76" t="s">
        <v>173</v>
      </c>
      <c r="L180" s="76" t="s">
        <v>2738</v>
      </c>
      <c r="M180" s="76" t="s">
        <v>375</v>
      </c>
      <c r="N180" s="76" t="s">
        <v>2733</v>
      </c>
      <c r="O180" s="76" t="s">
        <v>375</v>
      </c>
      <c r="P180" s="76" t="s">
        <v>258</v>
      </c>
      <c r="Q180" s="76" t="s">
        <v>382</v>
      </c>
      <c r="R180" s="76" t="s">
        <v>196</v>
      </c>
      <c r="S180" s="76" t="s">
        <v>117</v>
      </c>
      <c r="T180" s="76" t="s">
        <v>118</v>
      </c>
      <c r="U180" s="76" t="s">
        <v>1185</v>
      </c>
      <c r="V180" s="76" t="s">
        <v>111</v>
      </c>
      <c r="W180" s="76" t="s">
        <v>120</v>
      </c>
      <c r="X180" s="76" t="s">
        <v>111</v>
      </c>
      <c r="Y180" s="78" t="s">
        <v>173</v>
      </c>
      <c r="Z180" s="285" t="s">
        <v>173</v>
      </c>
      <c r="AA180" s="285" t="s">
        <v>173</v>
      </c>
      <c r="AB180" s="285" t="s">
        <v>118</v>
      </c>
      <c r="AC180" s="285"/>
      <c r="AD180" s="78" t="s">
        <v>173</v>
      </c>
      <c r="AE180" s="78" t="s">
        <v>111</v>
      </c>
      <c r="AF180" s="78" t="s">
        <v>111</v>
      </c>
      <c r="AG180" s="78" t="s">
        <v>111</v>
      </c>
      <c r="AH180" s="78" t="s">
        <v>111</v>
      </c>
      <c r="AI180" s="78" t="s">
        <v>111</v>
      </c>
      <c r="AJ180" s="78" t="s">
        <v>111</v>
      </c>
      <c r="AK180" s="286" t="s">
        <v>124</v>
      </c>
      <c r="AL180" s="286" t="s">
        <v>125</v>
      </c>
      <c r="AM180" s="287" t="s">
        <v>149</v>
      </c>
      <c r="AN180" s="288" t="s">
        <v>126</v>
      </c>
    </row>
    <row r="181" spans="1:40" s="121" customFormat="1" ht="40.049999999999997" customHeight="1">
      <c r="A181" s="262">
        <v>169</v>
      </c>
      <c r="B181" s="76" t="s">
        <v>1161</v>
      </c>
      <c r="C181" s="76"/>
      <c r="D181" s="76" t="s">
        <v>1174</v>
      </c>
      <c r="E181" s="76" t="s">
        <v>1174</v>
      </c>
      <c r="F181" s="76" t="e">
        <v>#N/A</v>
      </c>
      <c r="G181" s="76" t="s">
        <v>79</v>
      </c>
      <c r="H181" s="76" t="s">
        <v>1191</v>
      </c>
      <c r="I181" s="76" t="s">
        <v>173</v>
      </c>
      <c r="J181" s="76" t="s">
        <v>173</v>
      </c>
      <c r="K181" s="76" t="s">
        <v>173</v>
      </c>
      <c r="L181" s="76" t="s">
        <v>2738</v>
      </c>
      <c r="M181" s="76" t="s">
        <v>375</v>
      </c>
      <c r="N181" s="76" t="s">
        <v>2733</v>
      </c>
      <c r="O181" s="76" t="s">
        <v>375</v>
      </c>
      <c r="P181" s="76" t="s">
        <v>258</v>
      </c>
      <c r="Q181" s="76" t="s">
        <v>1176</v>
      </c>
      <c r="R181" s="76" t="s">
        <v>196</v>
      </c>
      <c r="S181" s="76" t="s">
        <v>117</v>
      </c>
      <c r="T181" s="76" t="s">
        <v>118</v>
      </c>
      <c r="U181" s="76" t="s">
        <v>1192</v>
      </c>
      <c r="V181" s="76" t="s">
        <v>111</v>
      </c>
      <c r="W181" s="76" t="s">
        <v>120</v>
      </c>
      <c r="X181" s="76" t="s">
        <v>111</v>
      </c>
      <c r="Y181" s="78" t="s">
        <v>173</v>
      </c>
      <c r="Z181" s="285" t="s">
        <v>173</v>
      </c>
      <c r="AA181" s="285" t="s">
        <v>173</v>
      </c>
      <c r="AB181" s="285" t="s">
        <v>118</v>
      </c>
      <c r="AC181" s="285"/>
      <c r="AD181" s="78" t="s">
        <v>173</v>
      </c>
      <c r="AE181" s="78" t="s">
        <v>111</v>
      </c>
      <c r="AF181" s="78" t="s">
        <v>111</v>
      </c>
      <c r="AG181" s="78" t="s">
        <v>111</v>
      </c>
      <c r="AH181" s="78" t="s">
        <v>111</v>
      </c>
      <c r="AI181" s="78" t="s">
        <v>111</v>
      </c>
      <c r="AJ181" s="78" t="s">
        <v>111</v>
      </c>
      <c r="AK181" s="286" t="s">
        <v>124</v>
      </c>
      <c r="AL181" s="286" t="s">
        <v>125</v>
      </c>
      <c r="AM181" s="287" t="s">
        <v>149</v>
      </c>
      <c r="AN181" s="288" t="s">
        <v>126</v>
      </c>
    </row>
    <row r="182" spans="1:40" s="121" customFormat="1" ht="40.049999999999997" customHeight="1">
      <c r="A182" s="262">
        <v>170</v>
      </c>
      <c r="B182" s="76" t="s">
        <v>1161</v>
      </c>
      <c r="C182" s="76"/>
      <c r="D182" s="76" t="s">
        <v>1174</v>
      </c>
      <c r="E182" s="76" t="s">
        <v>1174</v>
      </c>
      <c r="F182" s="76" t="e">
        <v>#N/A</v>
      </c>
      <c r="G182" s="76" t="s">
        <v>79</v>
      </c>
      <c r="H182" s="76" t="s">
        <v>1193</v>
      </c>
      <c r="I182" s="76" t="s">
        <v>173</v>
      </c>
      <c r="J182" s="76" t="s">
        <v>173</v>
      </c>
      <c r="K182" s="76" t="s">
        <v>173</v>
      </c>
      <c r="L182" s="76" t="s">
        <v>2738</v>
      </c>
      <c r="M182" s="76" t="s">
        <v>375</v>
      </c>
      <c r="N182" s="76" t="s">
        <v>2733</v>
      </c>
      <c r="O182" s="76" t="s">
        <v>375</v>
      </c>
      <c r="P182" s="76" t="s">
        <v>258</v>
      </c>
      <c r="Q182" s="76" t="s">
        <v>1176</v>
      </c>
      <c r="R182" s="76" t="s">
        <v>196</v>
      </c>
      <c r="S182" s="76" t="s">
        <v>117</v>
      </c>
      <c r="T182" s="76" t="s">
        <v>118</v>
      </c>
      <c r="U182" s="76" t="s">
        <v>1194</v>
      </c>
      <c r="V182" s="76" t="s">
        <v>111</v>
      </c>
      <c r="W182" s="76" t="s">
        <v>120</v>
      </c>
      <c r="X182" s="76" t="s">
        <v>111</v>
      </c>
      <c r="Y182" s="78" t="s">
        <v>173</v>
      </c>
      <c r="Z182" s="285" t="s">
        <v>173</v>
      </c>
      <c r="AA182" s="285" t="s">
        <v>173</v>
      </c>
      <c r="AB182" s="285" t="s">
        <v>118</v>
      </c>
      <c r="AC182" s="285"/>
      <c r="AD182" s="78" t="s">
        <v>173</v>
      </c>
      <c r="AE182" s="78" t="s">
        <v>111</v>
      </c>
      <c r="AF182" s="78" t="s">
        <v>111</v>
      </c>
      <c r="AG182" s="78" t="s">
        <v>111</v>
      </c>
      <c r="AH182" s="78" t="s">
        <v>111</v>
      </c>
      <c r="AI182" s="78" t="s">
        <v>111</v>
      </c>
      <c r="AJ182" s="78" t="s">
        <v>111</v>
      </c>
      <c r="AK182" s="286" t="s">
        <v>124</v>
      </c>
      <c r="AL182" s="286" t="s">
        <v>125</v>
      </c>
      <c r="AM182" s="287" t="s">
        <v>149</v>
      </c>
      <c r="AN182" s="288" t="s">
        <v>126</v>
      </c>
    </row>
    <row r="183" spans="1:40" s="121" customFormat="1" ht="40.049999999999997" customHeight="1">
      <c r="A183" s="262">
        <v>171</v>
      </c>
      <c r="B183" s="76" t="s">
        <v>1161</v>
      </c>
      <c r="C183" s="76"/>
      <c r="D183" s="76" t="s">
        <v>1178</v>
      </c>
      <c r="E183" s="76" t="s">
        <v>1178</v>
      </c>
      <c r="F183" s="76" t="e">
        <v>#N/A</v>
      </c>
      <c r="G183" s="76" t="s">
        <v>79</v>
      </c>
      <c r="H183" s="76" t="s">
        <v>1195</v>
      </c>
      <c r="I183" s="76" t="s">
        <v>173</v>
      </c>
      <c r="J183" s="76" t="s">
        <v>173</v>
      </c>
      <c r="K183" s="76" t="s">
        <v>173</v>
      </c>
      <c r="L183" s="76" t="s">
        <v>2738</v>
      </c>
      <c r="M183" s="76" t="s">
        <v>375</v>
      </c>
      <c r="N183" s="76" t="s">
        <v>2733</v>
      </c>
      <c r="O183" s="76" t="s">
        <v>375</v>
      </c>
      <c r="P183" s="76" t="s">
        <v>258</v>
      </c>
      <c r="Q183" s="76" t="s">
        <v>382</v>
      </c>
      <c r="R183" s="76" t="s">
        <v>196</v>
      </c>
      <c r="S183" s="76" t="s">
        <v>117</v>
      </c>
      <c r="T183" s="76" t="s">
        <v>118</v>
      </c>
      <c r="U183" s="76" t="s">
        <v>1194</v>
      </c>
      <c r="V183" s="76" t="s">
        <v>111</v>
      </c>
      <c r="W183" s="76" t="s">
        <v>120</v>
      </c>
      <c r="X183" s="76" t="s">
        <v>111</v>
      </c>
      <c r="Y183" s="78" t="s">
        <v>173</v>
      </c>
      <c r="Z183" s="285" t="s">
        <v>173</v>
      </c>
      <c r="AA183" s="285" t="s">
        <v>173</v>
      </c>
      <c r="AB183" s="285" t="s">
        <v>118</v>
      </c>
      <c r="AC183" s="285"/>
      <c r="AD183" s="78" t="s">
        <v>173</v>
      </c>
      <c r="AE183" s="78" t="s">
        <v>111</v>
      </c>
      <c r="AF183" s="78" t="s">
        <v>111</v>
      </c>
      <c r="AG183" s="78" t="s">
        <v>111</v>
      </c>
      <c r="AH183" s="78" t="s">
        <v>111</v>
      </c>
      <c r="AI183" s="78" t="s">
        <v>111</v>
      </c>
      <c r="AJ183" s="78" t="s">
        <v>111</v>
      </c>
      <c r="AK183" s="286" t="s">
        <v>124</v>
      </c>
      <c r="AL183" s="286" t="s">
        <v>125</v>
      </c>
      <c r="AM183" s="287" t="s">
        <v>149</v>
      </c>
      <c r="AN183" s="288" t="s">
        <v>126</v>
      </c>
    </row>
    <row r="184" spans="1:40" s="121" customFormat="1" ht="40.049999999999997" customHeight="1">
      <c r="A184" s="262">
        <v>148</v>
      </c>
      <c r="B184" s="277" t="s">
        <v>105</v>
      </c>
      <c r="C184" s="278" t="s">
        <v>1384</v>
      </c>
      <c r="D184" s="278"/>
      <c r="E184" s="278" t="s">
        <v>1384</v>
      </c>
      <c r="F184" s="278" t="s">
        <v>2824</v>
      </c>
      <c r="G184" s="278" t="s">
        <v>130</v>
      </c>
      <c r="H184" s="278" t="s">
        <v>2825</v>
      </c>
      <c r="I184" s="278" t="s">
        <v>169</v>
      </c>
      <c r="J184" s="278" t="s">
        <v>110</v>
      </c>
      <c r="K184" s="278" t="s">
        <v>111</v>
      </c>
      <c r="L184" s="278" t="s">
        <v>596</v>
      </c>
      <c r="M184" s="278" t="s">
        <v>2826</v>
      </c>
      <c r="N184" s="278" t="s">
        <v>113</v>
      </c>
      <c r="O184" s="278" t="s">
        <v>597</v>
      </c>
      <c r="P184" s="76" t="s">
        <v>2822</v>
      </c>
      <c r="Q184" s="278" t="s">
        <v>599</v>
      </c>
      <c r="R184" s="278" t="s">
        <v>196</v>
      </c>
      <c r="S184" s="278" t="s">
        <v>117</v>
      </c>
      <c r="T184" s="277" t="s">
        <v>118</v>
      </c>
      <c r="U184" s="277" t="s">
        <v>134</v>
      </c>
      <c r="V184" s="278" t="s">
        <v>2823</v>
      </c>
      <c r="W184" s="76" t="s">
        <v>120</v>
      </c>
      <c r="X184" s="278" t="s">
        <v>173</v>
      </c>
      <c r="Y184" s="274" t="s">
        <v>136</v>
      </c>
      <c r="Z184" s="270" t="s">
        <v>601</v>
      </c>
      <c r="AA184" s="270" t="s">
        <v>122</v>
      </c>
      <c r="AB184" s="270" t="s">
        <v>146</v>
      </c>
      <c r="AC184" s="270" t="s">
        <v>243</v>
      </c>
      <c r="AD184" s="270" t="s">
        <v>123</v>
      </c>
      <c r="AE184" s="270" t="s">
        <v>111</v>
      </c>
      <c r="AF184" s="270" t="s">
        <v>111</v>
      </c>
      <c r="AG184" s="270" t="s">
        <v>111</v>
      </c>
      <c r="AH184" s="270" t="s">
        <v>111</v>
      </c>
      <c r="AI184" s="270" t="s">
        <v>111</v>
      </c>
      <c r="AJ184" s="270" t="s">
        <v>111</v>
      </c>
      <c r="AK184" s="270" t="s">
        <v>158</v>
      </c>
      <c r="AL184" s="270" t="s">
        <v>280</v>
      </c>
      <c r="AM184" s="270" t="s">
        <v>149</v>
      </c>
      <c r="AN184" s="282" t="s">
        <v>281</v>
      </c>
    </row>
    <row r="185" spans="1:40" s="121" customFormat="1" ht="40.049999999999997" customHeight="1">
      <c r="A185" s="262">
        <v>134</v>
      </c>
      <c r="B185" s="277" t="s">
        <v>105</v>
      </c>
      <c r="C185" s="277"/>
      <c r="D185" s="277" t="s">
        <v>2809</v>
      </c>
      <c r="E185" s="278" t="s">
        <v>2809</v>
      </c>
      <c r="F185" s="278" t="e">
        <v>#N/A</v>
      </c>
      <c r="G185" s="278" t="s">
        <v>130</v>
      </c>
      <c r="H185" s="278" t="s">
        <v>2811</v>
      </c>
      <c r="I185" s="278" t="s">
        <v>169</v>
      </c>
      <c r="J185" s="278" t="s">
        <v>110</v>
      </c>
      <c r="K185" s="278" t="s">
        <v>111</v>
      </c>
      <c r="L185" s="278" t="s">
        <v>596</v>
      </c>
      <c r="M185" s="278" t="s">
        <v>1380</v>
      </c>
      <c r="N185" s="278" t="s">
        <v>113</v>
      </c>
      <c r="O185" s="278" t="s">
        <v>597</v>
      </c>
      <c r="P185" s="76" t="s">
        <v>598</v>
      </c>
      <c r="Q185" s="278" t="s">
        <v>599</v>
      </c>
      <c r="R185" s="278" t="s">
        <v>196</v>
      </c>
      <c r="S185" s="278" t="s">
        <v>117</v>
      </c>
      <c r="T185" s="277" t="s">
        <v>118</v>
      </c>
      <c r="U185" s="277" t="s">
        <v>134</v>
      </c>
      <c r="V185" s="278" t="s">
        <v>600</v>
      </c>
      <c r="W185" s="76" t="s">
        <v>120</v>
      </c>
      <c r="X185" s="278" t="s">
        <v>173</v>
      </c>
      <c r="Y185" s="274" t="s">
        <v>121</v>
      </c>
      <c r="Z185" s="270" t="s">
        <v>2812</v>
      </c>
      <c r="AA185" s="270" t="s">
        <v>122</v>
      </c>
      <c r="AB185" s="270" t="s">
        <v>146</v>
      </c>
      <c r="AC185" s="270" t="s">
        <v>243</v>
      </c>
      <c r="AD185" s="270" t="s">
        <v>123</v>
      </c>
      <c r="AE185" s="270" t="s">
        <v>111</v>
      </c>
      <c r="AF185" s="270" t="s">
        <v>111</v>
      </c>
      <c r="AG185" s="270" t="s">
        <v>111</v>
      </c>
      <c r="AH185" s="270" t="s">
        <v>111</v>
      </c>
      <c r="AI185" s="270" t="s">
        <v>111</v>
      </c>
      <c r="AJ185" s="270" t="s">
        <v>111</v>
      </c>
      <c r="AK185" s="270" t="s">
        <v>158</v>
      </c>
      <c r="AL185" s="270" t="s">
        <v>280</v>
      </c>
      <c r="AM185" s="270" t="s">
        <v>149</v>
      </c>
      <c r="AN185" s="282" t="s">
        <v>281</v>
      </c>
    </row>
    <row r="186" spans="1:40" s="121" customFormat="1" ht="40.049999999999997" customHeight="1">
      <c r="A186" s="262">
        <v>135</v>
      </c>
      <c r="B186" s="277" t="s">
        <v>105</v>
      </c>
      <c r="C186" s="277"/>
      <c r="D186" s="277" t="s">
        <v>2810</v>
      </c>
      <c r="E186" s="278" t="s">
        <v>2810</v>
      </c>
      <c r="F186" s="278" t="e">
        <v>#N/A</v>
      </c>
      <c r="G186" s="278" t="s">
        <v>130</v>
      </c>
      <c r="H186" s="278" t="s">
        <v>2811</v>
      </c>
      <c r="I186" s="278" t="s">
        <v>169</v>
      </c>
      <c r="J186" s="278" t="s">
        <v>110</v>
      </c>
      <c r="K186" s="278" t="s">
        <v>111</v>
      </c>
      <c r="L186" s="278" t="s">
        <v>596</v>
      </c>
      <c r="M186" s="278" t="s">
        <v>1380</v>
      </c>
      <c r="N186" s="278" t="s">
        <v>113</v>
      </c>
      <c r="O186" s="278" t="s">
        <v>597</v>
      </c>
      <c r="P186" s="76" t="s">
        <v>598</v>
      </c>
      <c r="Q186" s="278" t="s">
        <v>599</v>
      </c>
      <c r="R186" s="278" t="s">
        <v>196</v>
      </c>
      <c r="S186" s="278" t="s">
        <v>117</v>
      </c>
      <c r="T186" s="277" t="s">
        <v>118</v>
      </c>
      <c r="U186" s="277" t="s">
        <v>134</v>
      </c>
      <c r="V186" s="278" t="s">
        <v>600</v>
      </c>
      <c r="W186" s="76" t="s">
        <v>120</v>
      </c>
      <c r="X186" s="278" t="s">
        <v>173</v>
      </c>
      <c r="Y186" s="274" t="s">
        <v>121</v>
      </c>
      <c r="Z186" s="270" t="s">
        <v>2812</v>
      </c>
      <c r="AA186" s="270" t="s">
        <v>122</v>
      </c>
      <c r="AB186" s="270" t="s">
        <v>146</v>
      </c>
      <c r="AC186" s="270" t="s">
        <v>243</v>
      </c>
      <c r="AD186" s="270" t="s">
        <v>123</v>
      </c>
      <c r="AE186" s="270" t="s">
        <v>111</v>
      </c>
      <c r="AF186" s="270" t="s">
        <v>111</v>
      </c>
      <c r="AG186" s="270" t="s">
        <v>111</v>
      </c>
      <c r="AH186" s="270" t="s">
        <v>111</v>
      </c>
      <c r="AI186" s="270" t="s">
        <v>111</v>
      </c>
      <c r="AJ186" s="270" t="s">
        <v>111</v>
      </c>
      <c r="AK186" s="270" t="s">
        <v>158</v>
      </c>
      <c r="AL186" s="270" t="s">
        <v>280</v>
      </c>
      <c r="AM186" s="270" t="s">
        <v>149</v>
      </c>
      <c r="AN186" s="282" t="s">
        <v>281</v>
      </c>
    </row>
    <row r="187" spans="1:40" s="121" customFormat="1" ht="40.049999999999997" customHeight="1">
      <c r="A187" s="262">
        <v>136</v>
      </c>
      <c r="B187" s="277" t="s">
        <v>105</v>
      </c>
      <c r="C187" s="278" t="s">
        <v>1382</v>
      </c>
      <c r="D187" s="278"/>
      <c r="E187" s="278" t="s">
        <v>1382</v>
      </c>
      <c r="F187" s="278" t="s">
        <v>2820</v>
      </c>
      <c r="G187" s="278" t="s">
        <v>130</v>
      </c>
      <c r="H187" s="278" t="s">
        <v>2821</v>
      </c>
      <c r="I187" s="278" t="s">
        <v>169</v>
      </c>
      <c r="J187" s="278" t="s">
        <v>110</v>
      </c>
      <c r="K187" s="278" t="s">
        <v>111</v>
      </c>
      <c r="L187" s="278" t="s">
        <v>596</v>
      </c>
      <c r="M187" s="278" t="s">
        <v>1380</v>
      </c>
      <c r="N187" s="278" t="s">
        <v>113</v>
      </c>
      <c r="O187" s="278" t="s">
        <v>597</v>
      </c>
      <c r="P187" s="76" t="s">
        <v>2822</v>
      </c>
      <c r="Q187" s="278" t="s">
        <v>599</v>
      </c>
      <c r="R187" s="278" t="s">
        <v>196</v>
      </c>
      <c r="S187" s="278" t="s">
        <v>117</v>
      </c>
      <c r="T187" s="277" t="s">
        <v>118</v>
      </c>
      <c r="U187" s="277" t="s">
        <v>134</v>
      </c>
      <c r="V187" s="278" t="s">
        <v>2823</v>
      </c>
      <c r="W187" s="76" t="s">
        <v>120</v>
      </c>
      <c r="X187" s="278" t="s">
        <v>173</v>
      </c>
      <c r="Y187" s="274" t="s">
        <v>136</v>
      </c>
      <c r="Z187" s="270" t="s">
        <v>601</v>
      </c>
      <c r="AA187" s="270" t="s">
        <v>122</v>
      </c>
      <c r="AB187" s="270" t="s">
        <v>146</v>
      </c>
      <c r="AC187" s="270" t="s">
        <v>243</v>
      </c>
      <c r="AD187" s="270" t="s">
        <v>123</v>
      </c>
      <c r="AE187" s="270" t="s">
        <v>111</v>
      </c>
      <c r="AF187" s="270" t="s">
        <v>111</v>
      </c>
      <c r="AG187" s="270" t="s">
        <v>111</v>
      </c>
      <c r="AH187" s="270" t="s">
        <v>111</v>
      </c>
      <c r="AI187" s="270" t="s">
        <v>111</v>
      </c>
      <c r="AJ187" s="270" t="s">
        <v>111</v>
      </c>
      <c r="AK187" s="270" t="s">
        <v>158</v>
      </c>
      <c r="AL187" s="270" t="s">
        <v>280</v>
      </c>
      <c r="AM187" s="270" t="s">
        <v>149</v>
      </c>
      <c r="AN187" s="282" t="s">
        <v>281</v>
      </c>
    </row>
    <row r="188" spans="1:40" s="121" customFormat="1" ht="40.049999999999997" customHeight="1">
      <c r="A188" s="262">
        <v>137</v>
      </c>
      <c r="B188" s="277" t="s">
        <v>105</v>
      </c>
      <c r="C188" s="278" t="s">
        <v>127</v>
      </c>
      <c r="D188" s="278"/>
      <c r="E188" s="278" t="s">
        <v>127</v>
      </c>
      <c r="F188" s="278" t="s">
        <v>2827</v>
      </c>
      <c r="G188" s="278" t="s">
        <v>130</v>
      </c>
      <c r="H188" s="278" t="s">
        <v>2828</v>
      </c>
      <c r="I188" s="278" t="s">
        <v>194</v>
      </c>
      <c r="J188" s="278" t="s">
        <v>110</v>
      </c>
      <c r="K188" s="278" t="s">
        <v>111</v>
      </c>
      <c r="L188" s="278" t="s">
        <v>596</v>
      </c>
      <c r="M188" s="278" t="s">
        <v>1380</v>
      </c>
      <c r="N188" s="278" t="s">
        <v>113</v>
      </c>
      <c r="O188" s="278" t="s">
        <v>597</v>
      </c>
      <c r="P188" s="76" t="s">
        <v>2822</v>
      </c>
      <c r="Q188" s="278" t="s">
        <v>2829</v>
      </c>
      <c r="R188" s="278" t="s">
        <v>196</v>
      </c>
      <c r="S188" s="278" t="s">
        <v>117</v>
      </c>
      <c r="T188" s="277" t="s">
        <v>118</v>
      </c>
      <c r="U188" s="277" t="s">
        <v>134</v>
      </c>
      <c r="V188" s="278" t="s">
        <v>2823</v>
      </c>
      <c r="W188" s="76" t="s">
        <v>120</v>
      </c>
      <c r="X188" s="278" t="s">
        <v>173</v>
      </c>
      <c r="Y188" s="274" t="s">
        <v>454</v>
      </c>
      <c r="Z188" s="270" t="s">
        <v>601</v>
      </c>
      <c r="AA188" s="271">
        <v>44926</v>
      </c>
      <c r="AB188" s="270" t="s">
        <v>146</v>
      </c>
      <c r="AC188" s="270" t="s">
        <v>243</v>
      </c>
      <c r="AD188" s="270" t="s">
        <v>123</v>
      </c>
      <c r="AE188" s="270" t="s">
        <v>111</v>
      </c>
      <c r="AF188" s="270" t="s">
        <v>111</v>
      </c>
      <c r="AG188" s="270" t="s">
        <v>111</v>
      </c>
      <c r="AH188" s="270" t="s">
        <v>111</v>
      </c>
      <c r="AI188" s="270" t="s">
        <v>111</v>
      </c>
      <c r="AJ188" s="270" t="s">
        <v>111</v>
      </c>
      <c r="AK188" s="270" t="s">
        <v>158</v>
      </c>
      <c r="AL188" s="270" t="s">
        <v>280</v>
      </c>
      <c r="AM188" s="270" t="s">
        <v>149</v>
      </c>
      <c r="AN188" s="282" t="s">
        <v>281</v>
      </c>
    </row>
    <row r="189" spans="1:40" s="121" customFormat="1" ht="40.049999999999997" customHeight="1">
      <c r="A189" s="262">
        <v>138</v>
      </c>
      <c r="B189" s="277" t="s">
        <v>105</v>
      </c>
      <c r="C189" s="278" t="s">
        <v>1388</v>
      </c>
      <c r="D189" s="278"/>
      <c r="E189" s="278" t="s">
        <v>1388</v>
      </c>
      <c r="F189" s="278" t="s">
        <v>2830</v>
      </c>
      <c r="G189" s="278" t="s">
        <v>130</v>
      </c>
      <c r="H189" s="278" t="s">
        <v>2831</v>
      </c>
      <c r="I189" s="278" t="s">
        <v>169</v>
      </c>
      <c r="J189" s="278" t="s">
        <v>110</v>
      </c>
      <c r="K189" s="278" t="s">
        <v>111</v>
      </c>
      <c r="L189" s="278" t="s">
        <v>596</v>
      </c>
      <c r="M189" s="278" t="s">
        <v>1380</v>
      </c>
      <c r="N189" s="278" t="s">
        <v>113</v>
      </c>
      <c r="O189" s="278" t="s">
        <v>597</v>
      </c>
      <c r="P189" s="76" t="s">
        <v>2822</v>
      </c>
      <c r="Q189" s="278" t="s">
        <v>599</v>
      </c>
      <c r="R189" s="278" t="s">
        <v>196</v>
      </c>
      <c r="S189" s="278" t="s">
        <v>117</v>
      </c>
      <c r="T189" s="277" t="s">
        <v>118</v>
      </c>
      <c r="U189" s="277" t="s">
        <v>134</v>
      </c>
      <c r="V189" s="278" t="s">
        <v>2832</v>
      </c>
      <c r="W189" s="76" t="s">
        <v>120</v>
      </c>
      <c r="X189" s="278" t="s">
        <v>173</v>
      </c>
      <c r="Y189" s="274" t="s">
        <v>121</v>
      </c>
      <c r="Z189" s="270" t="s">
        <v>601</v>
      </c>
      <c r="AA189" s="270" t="s">
        <v>122</v>
      </c>
      <c r="AB189" s="270" t="s">
        <v>146</v>
      </c>
      <c r="AC189" s="270" t="s">
        <v>243</v>
      </c>
      <c r="AD189" s="270" t="s">
        <v>123</v>
      </c>
      <c r="AE189" s="270" t="s">
        <v>111</v>
      </c>
      <c r="AF189" s="270" t="s">
        <v>111</v>
      </c>
      <c r="AG189" s="270" t="s">
        <v>111</v>
      </c>
      <c r="AH189" s="270" t="s">
        <v>111</v>
      </c>
      <c r="AI189" s="270" t="s">
        <v>111</v>
      </c>
      <c r="AJ189" s="270" t="s">
        <v>111</v>
      </c>
      <c r="AK189" s="270" t="s">
        <v>158</v>
      </c>
      <c r="AL189" s="270" t="s">
        <v>280</v>
      </c>
      <c r="AM189" s="270" t="s">
        <v>149</v>
      </c>
      <c r="AN189" s="282" t="s">
        <v>281</v>
      </c>
    </row>
    <row r="190" spans="1:40" s="121" customFormat="1" ht="40.049999999999997" customHeight="1">
      <c r="A190" s="262">
        <v>139</v>
      </c>
      <c r="B190" s="277" t="s">
        <v>105</v>
      </c>
      <c r="C190" s="278" t="s">
        <v>1392</v>
      </c>
      <c r="D190" s="278"/>
      <c r="E190" s="278" t="s">
        <v>1392</v>
      </c>
      <c r="F190" s="278" t="s">
        <v>2833</v>
      </c>
      <c r="G190" s="278" t="s">
        <v>130</v>
      </c>
      <c r="H190" s="278" t="s">
        <v>2811</v>
      </c>
      <c r="I190" s="278" t="s">
        <v>169</v>
      </c>
      <c r="J190" s="278" t="s">
        <v>110</v>
      </c>
      <c r="K190" s="278" t="s">
        <v>111</v>
      </c>
      <c r="L190" s="278" t="s">
        <v>596</v>
      </c>
      <c r="M190" s="278" t="s">
        <v>1380</v>
      </c>
      <c r="N190" s="278" t="s">
        <v>113</v>
      </c>
      <c r="O190" s="278" t="s">
        <v>597</v>
      </c>
      <c r="P190" s="76" t="s">
        <v>598</v>
      </c>
      <c r="Q190" s="278" t="s">
        <v>599</v>
      </c>
      <c r="R190" s="278" t="s">
        <v>196</v>
      </c>
      <c r="S190" s="278" t="s">
        <v>117</v>
      </c>
      <c r="T190" s="277" t="s">
        <v>118</v>
      </c>
      <c r="U190" s="277" t="s">
        <v>134</v>
      </c>
      <c r="V190" s="278" t="s">
        <v>600</v>
      </c>
      <c r="W190" s="76" t="s">
        <v>120</v>
      </c>
      <c r="X190" s="278" t="s">
        <v>173</v>
      </c>
      <c r="Y190" s="274" t="s">
        <v>121</v>
      </c>
      <c r="Z190" s="270" t="s">
        <v>2812</v>
      </c>
      <c r="AA190" s="270" t="s">
        <v>122</v>
      </c>
      <c r="AB190" s="270" t="s">
        <v>146</v>
      </c>
      <c r="AC190" s="270" t="s">
        <v>243</v>
      </c>
      <c r="AD190" s="270" t="s">
        <v>123</v>
      </c>
      <c r="AE190" s="270" t="s">
        <v>111</v>
      </c>
      <c r="AF190" s="270" t="s">
        <v>111</v>
      </c>
      <c r="AG190" s="270" t="s">
        <v>111</v>
      </c>
      <c r="AH190" s="270" t="s">
        <v>111</v>
      </c>
      <c r="AI190" s="270" t="s">
        <v>111</v>
      </c>
      <c r="AJ190" s="270" t="s">
        <v>111</v>
      </c>
      <c r="AK190" s="270" t="s">
        <v>158</v>
      </c>
      <c r="AL190" s="270" t="s">
        <v>280</v>
      </c>
      <c r="AM190" s="270" t="s">
        <v>149</v>
      </c>
      <c r="AN190" s="282" t="s">
        <v>281</v>
      </c>
    </row>
    <row r="191" spans="1:40" s="121" customFormat="1" ht="40.049999999999997" customHeight="1">
      <c r="A191" s="262">
        <v>140</v>
      </c>
      <c r="B191" s="277" t="s">
        <v>105</v>
      </c>
      <c r="C191" s="278" t="s">
        <v>1394</v>
      </c>
      <c r="D191" s="278"/>
      <c r="E191" s="278" t="s">
        <v>1394</v>
      </c>
      <c r="F191" s="278" t="s">
        <v>2834</v>
      </c>
      <c r="G191" s="278" t="s">
        <v>130</v>
      </c>
      <c r="H191" s="278" t="s">
        <v>2811</v>
      </c>
      <c r="I191" s="278" t="s">
        <v>169</v>
      </c>
      <c r="J191" s="278" t="s">
        <v>110</v>
      </c>
      <c r="K191" s="278" t="s">
        <v>111</v>
      </c>
      <c r="L191" s="278" t="s">
        <v>596</v>
      </c>
      <c r="M191" s="278" t="s">
        <v>1380</v>
      </c>
      <c r="N191" s="278" t="s">
        <v>113</v>
      </c>
      <c r="O191" s="278" t="s">
        <v>597</v>
      </c>
      <c r="P191" s="76" t="s">
        <v>598</v>
      </c>
      <c r="Q191" s="278" t="s">
        <v>599</v>
      </c>
      <c r="R191" s="278" t="s">
        <v>196</v>
      </c>
      <c r="S191" s="278" t="s">
        <v>117</v>
      </c>
      <c r="T191" s="277" t="s">
        <v>118</v>
      </c>
      <c r="U191" s="277" t="s">
        <v>134</v>
      </c>
      <c r="V191" s="278" t="s">
        <v>600</v>
      </c>
      <c r="W191" s="76" t="s">
        <v>120</v>
      </c>
      <c r="X191" s="278" t="s">
        <v>173</v>
      </c>
      <c r="Y191" s="274" t="s">
        <v>121</v>
      </c>
      <c r="Z191" s="270" t="s">
        <v>2812</v>
      </c>
      <c r="AA191" s="270" t="s">
        <v>122</v>
      </c>
      <c r="AB191" s="270" t="s">
        <v>146</v>
      </c>
      <c r="AC191" s="270" t="s">
        <v>243</v>
      </c>
      <c r="AD191" s="270" t="s">
        <v>123</v>
      </c>
      <c r="AE191" s="270" t="s">
        <v>111</v>
      </c>
      <c r="AF191" s="270" t="s">
        <v>111</v>
      </c>
      <c r="AG191" s="270" t="s">
        <v>111</v>
      </c>
      <c r="AH191" s="270" t="s">
        <v>111</v>
      </c>
      <c r="AI191" s="270" t="s">
        <v>111</v>
      </c>
      <c r="AJ191" s="270" t="s">
        <v>111</v>
      </c>
      <c r="AK191" s="270" t="s">
        <v>158</v>
      </c>
      <c r="AL191" s="270" t="s">
        <v>280</v>
      </c>
      <c r="AM191" s="270" t="s">
        <v>149</v>
      </c>
      <c r="AN191" s="282" t="s">
        <v>281</v>
      </c>
    </row>
    <row r="192" spans="1:40" s="121" customFormat="1" ht="40.049999999999997" customHeight="1">
      <c r="A192" s="262">
        <v>141</v>
      </c>
      <c r="B192" s="277" t="s">
        <v>105</v>
      </c>
      <c r="C192" s="278" t="s">
        <v>1400</v>
      </c>
      <c r="D192" s="278"/>
      <c r="E192" s="278" t="s">
        <v>1400</v>
      </c>
      <c r="F192" s="278" t="s">
        <v>2835</v>
      </c>
      <c r="G192" s="278" t="s">
        <v>130</v>
      </c>
      <c r="H192" s="278" t="s">
        <v>2811</v>
      </c>
      <c r="I192" s="278" t="s">
        <v>169</v>
      </c>
      <c r="J192" s="278" t="s">
        <v>110</v>
      </c>
      <c r="K192" s="278" t="s">
        <v>111</v>
      </c>
      <c r="L192" s="278" t="s">
        <v>596</v>
      </c>
      <c r="M192" s="278" t="s">
        <v>1380</v>
      </c>
      <c r="N192" s="278" t="s">
        <v>113</v>
      </c>
      <c r="O192" s="278" t="s">
        <v>597</v>
      </c>
      <c r="P192" s="76" t="s">
        <v>598</v>
      </c>
      <c r="Q192" s="278" t="s">
        <v>599</v>
      </c>
      <c r="R192" s="278" t="s">
        <v>196</v>
      </c>
      <c r="S192" s="278" t="s">
        <v>117</v>
      </c>
      <c r="T192" s="277" t="s">
        <v>118</v>
      </c>
      <c r="U192" s="277" t="s">
        <v>134</v>
      </c>
      <c r="V192" s="278" t="s">
        <v>600</v>
      </c>
      <c r="W192" s="76" t="s">
        <v>120</v>
      </c>
      <c r="X192" s="278" t="s">
        <v>173</v>
      </c>
      <c r="Y192" s="274" t="s">
        <v>121</v>
      </c>
      <c r="Z192" s="270" t="s">
        <v>2812</v>
      </c>
      <c r="AA192" s="270" t="s">
        <v>122</v>
      </c>
      <c r="AB192" s="270" t="s">
        <v>146</v>
      </c>
      <c r="AC192" s="270" t="s">
        <v>243</v>
      </c>
      <c r="AD192" s="270" t="s">
        <v>123</v>
      </c>
      <c r="AE192" s="270" t="s">
        <v>111</v>
      </c>
      <c r="AF192" s="270" t="s">
        <v>111</v>
      </c>
      <c r="AG192" s="270" t="s">
        <v>111</v>
      </c>
      <c r="AH192" s="270" t="s">
        <v>111</v>
      </c>
      <c r="AI192" s="270" t="s">
        <v>111</v>
      </c>
      <c r="AJ192" s="270" t="s">
        <v>111</v>
      </c>
      <c r="AK192" s="270" t="s">
        <v>158</v>
      </c>
      <c r="AL192" s="270" t="s">
        <v>280</v>
      </c>
      <c r="AM192" s="270" t="s">
        <v>149</v>
      </c>
      <c r="AN192" s="282" t="s">
        <v>281</v>
      </c>
    </row>
    <row r="193" spans="1:40" s="121" customFormat="1" ht="40.049999999999997" customHeight="1">
      <c r="A193" s="262">
        <v>142</v>
      </c>
      <c r="B193" s="277" t="s">
        <v>105</v>
      </c>
      <c r="C193" s="278" t="s">
        <v>1406</v>
      </c>
      <c r="D193" s="278"/>
      <c r="E193" s="278" t="s">
        <v>1406</v>
      </c>
      <c r="F193" s="278" t="s">
        <v>2836</v>
      </c>
      <c r="G193" s="278" t="s">
        <v>130</v>
      </c>
      <c r="H193" s="278" t="s">
        <v>2811</v>
      </c>
      <c r="I193" s="278" t="s">
        <v>169</v>
      </c>
      <c r="J193" s="278" t="s">
        <v>110</v>
      </c>
      <c r="K193" s="278" t="s">
        <v>111</v>
      </c>
      <c r="L193" s="278" t="s">
        <v>596</v>
      </c>
      <c r="M193" s="278" t="s">
        <v>1380</v>
      </c>
      <c r="N193" s="278" t="s">
        <v>113</v>
      </c>
      <c r="O193" s="278" t="s">
        <v>597</v>
      </c>
      <c r="P193" s="76" t="s">
        <v>598</v>
      </c>
      <c r="Q193" s="278" t="s">
        <v>599</v>
      </c>
      <c r="R193" s="278" t="s">
        <v>196</v>
      </c>
      <c r="S193" s="278" t="s">
        <v>117</v>
      </c>
      <c r="T193" s="277" t="s">
        <v>118</v>
      </c>
      <c r="U193" s="277" t="s">
        <v>134</v>
      </c>
      <c r="V193" s="278" t="s">
        <v>600</v>
      </c>
      <c r="W193" s="76" t="s">
        <v>120</v>
      </c>
      <c r="X193" s="278" t="s">
        <v>173</v>
      </c>
      <c r="Y193" s="274" t="s">
        <v>121</v>
      </c>
      <c r="Z193" s="270" t="s">
        <v>2812</v>
      </c>
      <c r="AA193" s="270" t="s">
        <v>122</v>
      </c>
      <c r="AB193" s="270" t="s">
        <v>146</v>
      </c>
      <c r="AC193" s="270" t="s">
        <v>243</v>
      </c>
      <c r="AD193" s="270" t="s">
        <v>123</v>
      </c>
      <c r="AE193" s="270" t="s">
        <v>111</v>
      </c>
      <c r="AF193" s="270" t="s">
        <v>111</v>
      </c>
      <c r="AG193" s="270" t="s">
        <v>111</v>
      </c>
      <c r="AH193" s="270" t="s">
        <v>111</v>
      </c>
      <c r="AI193" s="270" t="s">
        <v>111</v>
      </c>
      <c r="AJ193" s="270" t="s">
        <v>111</v>
      </c>
      <c r="AK193" s="270" t="s">
        <v>158</v>
      </c>
      <c r="AL193" s="270" t="s">
        <v>280</v>
      </c>
      <c r="AM193" s="270" t="s">
        <v>149</v>
      </c>
      <c r="AN193" s="282" t="s">
        <v>281</v>
      </c>
    </row>
    <row r="194" spans="1:40" s="121" customFormat="1" ht="40.049999999999997" customHeight="1">
      <c r="A194" s="262">
        <v>143</v>
      </c>
      <c r="B194" s="277" t="s">
        <v>105</v>
      </c>
      <c r="C194" s="278" t="s">
        <v>1422</v>
      </c>
      <c r="D194" s="278"/>
      <c r="E194" s="278" t="s">
        <v>1422</v>
      </c>
      <c r="F194" s="278" t="s">
        <v>2837</v>
      </c>
      <c r="G194" s="278" t="s">
        <v>130</v>
      </c>
      <c r="H194" s="278" t="s">
        <v>2811</v>
      </c>
      <c r="I194" s="278" t="s">
        <v>169</v>
      </c>
      <c r="J194" s="278" t="s">
        <v>110</v>
      </c>
      <c r="K194" s="278" t="s">
        <v>111</v>
      </c>
      <c r="L194" s="278" t="s">
        <v>596</v>
      </c>
      <c r="M194" s="278" t="s">
        <v>1380</v>
      </c>
      <c r="N194" s="278" t="s">
        <v>113</v>
      </c>
      <c r="O194" s="278" t="s">
        <v>597</v>
      </c>
      <c r="P194" s="76" t="s">
        <v>598</v>
      </c>
      <c r="Q194" s="278" t="s">
        <v>599</v>
      </c>
      <c r="R194" s="278" t="s">
        <v>196</v>
      </c>
      <c r="S194" s="278" t="s">
        <v>117</v>
      </c>
      <c r="T194" s="277" t="s">
        <v>118</v>
      </c>
      <c r="U194" s="277" t="s">
        <v>134</v>
      </c>
      <c r="V194" s="278" t="s">
        <v>600</v>
      </c>
      <c r="W194" s="76" t="s">
        <v>120</v>
      </c>
      <c r="X194" s="278" t="s">
        <v>173</v>
      </c>
      <c r="Y194" s="274" t="s">
        <v>121</v>
      </c>
      <c r="Z194" s="270" t="s">
        <v>2812</v>
      </c>
      <c r="AA194" s="270" t="s">
        <v>122</v>
      </c>
      <c r="AB194" s="270" t="s">
        <v>146</v>
      </c>
      <c r="AC194" s="270" t="s">
        <v>243</v>
      </c>
      <c r="AD194" s="270" t="s">
        <v>123</v>
      </c>
      <c r="AE194" s="270" t="s">
        <v>111</v>
      </c>
      <c r="AF194" s="270" t="s">
        <v>111</v>
      </c>
      <c r="AG194" s="270" t="s">
        <v>111</v>
      </c>
      <c r="AH194" s="270" t="s">
        <v>111</v>
      </c>
      <c r="AI194" s="270" t="s">
        <v>111</v>
      </c>
      <c r="AJ194" s="270" t="s">
        <v>111</v>
      </c>
      <c r="AK194" s="270" t="s">
        <v>158</v>
      </c>
      <c r="AL194" s="270" t="s">
        <v>280</v>
      </c>
      <c r="AM194" s="270" t="s">
        <v>149</v>
      </c>
      <c r="AN194" s="282" t="s">
        <v>281</v>
      </c>
    </row>
    <row r="195" spans="1:40" s="121" customFormat="1" ht="40.049999999999997" customHeight="1">
      <c r="A195" s="262">
        <v>144</v>
      </c>
      <c r="B195" s="277" t="s">
        <v>105</v>
      </c>
      <c r="C195" s="278" t="s">
        <v>1428</v>
      </c>
      <c r="D195" s="278"/>
      <c r="E195" s="278" t="s">
        <v>1428</v>
      </c>
      <c r="F195" s="278" t="s">
        <v>2838</v>
      </c>
      <c r="G195" s="278" t="s">
        <v>130</v>
      </c>
      <c r="H195" s="278" t="s">
        <v>2811</v>
      </c>
      <c r="I195" s="278" t="s">
        <v>169</v>
      </c>
      <c r="J195" s="278" t="s">
        <v>110</v>
      </c>
      <c r="K195" s="278" t="s">
        <v>111</v>
      </c>
      <c r="L195" s="278" t="s">
        <v>596</v>
      </c>
      <c r="M195" s="278" t="s">
        <v>1380</v>
      </c>
      <c r="N195" s="278" t="s">
        <v>113</v>
      </c>
      <c r="O195" s="278" t="s">
        <v>597</v>
      </c>
      <c r="P195" s="76"/>
      <c r="Q195" s="278" t="s">
        <v>599</v>
      </c>
      <c r="R195" s="278" t="s">
        <v>196</v>
      </c>
      <c r="S195" s="278" t="s">
        <v>117</v>
      </c>
      <c r="T195" s="277" t="s">
        <v>118</v>
      </c>
      <c r="U195" s="277" t="s">
        <v>134</v>
      </c>
      <c r="V195" s="278" t="s">
        <v>2839</v>
      </c>
      <c r="W195" s="76" t="s">
        <v>120</v>
      </c>
      <c r="X195" s="278" t="s">
        <v>173</v>
      </c>
      <c r="Y195" s="274" t="s">
        <v>121</v>
      </c>
      <c r="Z195" s="270" t="s">
        <v>2812</v>
      </c>
      <c r="AA195" s="270" t="s">
        <v>122</v>
      </c>
      <c r="AB195" s="270" t="s">
        <v>146</v>
      </c>
      <c r="AC195" s="270" t="s">
        <v>243</v>
      </c>
      <c r="AD195" s="270" t="s">
        <v>123</v>
      </c>
      <c r="AE195" s="270" t="s">
        <v>111</v>
      </c>
      <c r="AF195" s="270" t="s">
        <v>111</v>
      </c>
      <c r="AG195" s="270" t="s">
        <v>111</v>
      </c>
      <c r="AH195" s="270" t="s">
        <v>111</v>
      </c>
      <c r="AI195" s="270" t="s">
        <v>111</v>
      </c>
      <c r="AJ195" s="270" t="s">
        <v>111</v>
      </c>
      <c r="AK195" s="270" t="s">
        <v>158</v>
      </c>
      <c r="AL195" s="270" t="s">
        <v>280</v>
      </c>
      <c r="AM195" s="270" t="s">
        <v>149</v>
      </c>
      <c r="AN195" s="282" t="s">
        <v>281</v>
      </c>
    </row>
    <row r="196" spans="1:40" s="121" customFormat="1" ht="40.049999999999997" customHeight="1">
      <c r="A196" s="262">
        <v>145</v>
      </c>
      <c r="B196" s="277" t="s">
        <v>105</v>
      </c>
      <c r="C196" s="278" t="s">
        <v>1404</v>
      </c>
      <c r="D196" s="278"/>
      <c r="E196" s="278" t="s">
        <v>1404</v>
      </c>
      <c r="F196" s="278" t="s">
        <v>2841</v>
      </c>
      <c r="G196" s="278" t="s">
        <v>130</v>
      </c>
      <c r="H196" s="278" t="s">
        <v>2811</v>
      </c>
      <c r="I196" s="278" t="s">
        <v>169</v>
      </c>
      <c r="J196" s="278" t="s">
        <v>110</v>
      </c>
      <c r="K196" s="278" t="s">
        <v>111</v>
      </c>
      <c r="L196" s="278" t="s">
        <v>596</v>
      </c>
      <c r="M196" s="278" t="s">
        <v>1380</v>
      </c>
      <c r="N196" s="278" t="s">
        <v>113</v>
      </c>
      <c r="O196" s="278" t="s">
        <v>597</v>
      </c>
      <c r="P196" s="76"/>
      <c r="Q196" s="278" t="s">
        <v>599</v>
      </c>
      <c r="R196" s="278" t="s">
        <v>196</v>
      </c>
      <c r="S196" s="278" t="s">
        <v>117</v>
      </c>
      <c r="T196" s="277" t="s">
        <v>118</v>
      </c>
      <c r="U196" s="277" t="s">
        <v>134</v>
      </c>
      <c r="V196" s="278" t="s">
        <v>2842</v>
      </c>
      <c r="W196" s="76" t="s">
        <v>120</v>
      </c>
      <c r="X196" s="278" t="s">
        <v>173</v>
      </c>
      <c r="Y196" s="274" t="s">
        <v>121</v>
      </c>
      <c r="Z196" s="270" t="s">
        <v>2812</v>
      </c>
      <c r="AA196" s="270" t="s">
        <v>122</v>
      </c>
      <c r="AB196" s="270" t="s">
        <v>146</v>
      </c>
      <c r="AC196" s="270" t="s">
        <v>243</v>
      </c>
      <c r="AD196" s="270" t="s">
        <v>123</v>
      </c>
      <c r="AE196" s="270" t="s">
        <v>111</v>
      </c>
      <c r="AF196" s="270" t="s">
        <v>111</v>
      </c>
      <c r="AG196" s="270" t="s">
        <v>111</v>
      </c>
      <c r="AH196" s="270" t="s">
        <v>111</v>
      </c>
      <c r="AI196" s="270" t="s">
        <v>111</v>
      </c>
      <c r="AJ196" s="270" t="s">
        <v>111</v>
      </c>
      <c r="AK196" s="270" t="s">
        <v>158</v>
      </c>
      <c r="AL196" s="270" t="s">
        <v>280</v>
      </c>
      <c r="AM196" s="270" t="s">
        <v>149</v>
      </c>
      <c r="AN196" s="282" t="s">
        <v>281</v>
      </c>
    </row>
    <row r="197" spans="1:40" s="121" customFormat="1" ht="40.049999999999997" customHeight="1">
      <c r="A197" s="262">
        <v>146</v>
      </c>
      <c r="B197" s="277" t="s">
        <v>105</v>
      </c>
      <c r="C197" s="278" t="s">
        <v>1424</v>
      </c>
      <c r="D197" s="278"/>
      <c r="E197" s="278" t="s">
        <v>1424</v>
      </c>
      <c r="F197" s="278" t="s">
        <v>2843</v>
      </c>
      <c r="G197" s="278" t="s">
        <v>130</v>
      </c>
      <c r="H197" s="278" t="s">
        <v>2811</v>
      </c>
      <c r="I197" s="278" t="s">
        <v>169</v>
      </c>
      <c r="J197" s="278" t="s">
        <v>110</v>
      </c>
      <c r="K197" s="278" t="s">
        <v>111</v>
      </c>
      <c r="L197" s="278" t="s">
        <v>596</v>
      </c>
      <c r="M197" s="278" t="s">
        <v>1380</v>
      </c>
      <c r="N197" s="278" t="s">
        <v>113</v>
      </c>
      <c r="O197" s="278" t="s">
        <v>597</v>
      </c>
      <c r="P197" s="76" t="s">
        <v>598</v>
      </c>
      <c r="Q197" s="278" t="s">
        <v>599</v>
      </c>
      <c r="R197" s="278" t="s">
        <v>196</v>
      </c>
      <c r="S197" s="278" t="s">
        <v>117</v>
      </c>
      <c r="T197" s="277" t="s">
        <v>118</v>
      </c>
      <c r="U197" s="277" t="s">
        <v>134</v>
      </c>
      <c r="V197" s="278" t="s">
        <v>600</v>
      </c>
      <c r="W197" s="76" t="s">
        <v>120</v>
      </c>
      <c r="X197" s="278" t="s">
        <v>173</v>
      </c>
      <c r="Y197" s="274" t="s">
        <v>121</v>
      </c>
      <c r="Z197" s="270" t="s">
        <v>2812</v>
      </c>
      <c r="AA197" s="270" t="s">
        <v>122</v>
      </c>
      <c r="AB197" s="270" t="s">
        <v>146</v>
      </c>
      <c r="AC197" s="270" t="s">
        <v>243</v>
      </c>
      <c r="AD197" s="270" t="s">
        <v>123</v>
      </c>
      <c r="AE197" s="270" t="s">
        <v>111</v>
      </c>
      <c r="AF197" s="270" t="s">
        <v>111</v>
      </c>
      <c r="AG197" s="270" t="s">
        <v>111</v>
      </c>
      <c r="AH197" s="270" t="s">
        <v>111</v>
      </c>
      <c r="AI197" s="270" t="s">
        <v>111</v>
      </c>
      <c r="AJ197" s="270" t="s">
        <v>111</v>
      </c>
      <c r="AK197" s="270" t="s">
        <v>158</v>
      </c>
      <c r="AL197" s="270" t="s">
        <v>280</v>
      </c>
      <c r="AM197" s="270" t="s">
        <v>149</v>
      </c>
      <c r="AN197" s="282" t="s">
        <v>281</v>
      </c>
    </row>
    <row r="198" spans="1:40" s="121" customFormat="1" ht="40.049999999999997" customHeight="1">
      <c r="A198" s="262">
        <v>147</v>
      </c>
      <c r="B198" s="277" t="s">
        <v>1161</v>
      </c>
      <c r="C198" s="278"/>
      <c r="D198" s="278" t="s">
        <v>1162</v>
      </c>
      <c r="E198" s="278" t="s">
        <v>1162</v>
      </c>
      <c r="F198" s="278" t="e">
        <v>#N/A</v>
      </c>
      <c r="G198" s="278" t="s">
        <v>111</v>
      </c>
      <c r="H198" s="278" t="s">
        <v>1162</v>
      </c>
      <c r="I198" s="278" t="s">
        <v>173</v>
      </c>
      <c r="J198" s="76" t="s">
        <v>110</v>
      </c>
      <c r="K198" s="278" t="s">
        <v>111</v>
      </c>
      <c r="L198" s="278" t="s">
        <v>596</v>
      </c>
      <c r="M198" s="278" t="s">
        <v>1380</v>
      </c>
      <c r="N198" s="278" t="s">
        <v>113</v>
      </c>
      <c r="O198" s="278" t="s">
        <v>597</v>
      </c>
      <c r="P198" s="76" t="s">
        <v>111</v>
      </c>
      <c r="Q198" s="278" t="s">
        <v>599</v>
      </c>
      <c r="R198" s="278" t="s">
        <v>173</v>
      </c>
      <c r="S198" s="278" t="s">
        <v>117</v>
      </c>
      <c r="T198" s="277" t="s">
        <v>118</v>
      </c>
      <c r="U198" s="277" t="s">
        <v>134</v>
      </c>
      <c r="V198" s="278" t="s">
        <v>111</v>
      </c>
      <c r="W198" s="76" t="s">
        <v>120</v>
      </c>
      <c r="X198" s="278" t="s">
        <v>173</v>
      </c>
      <c r="Y198" s="274" t="s">
        <v>111</v>
      </c>
      <c r="Z198" s="270" t="s">
        <v>111</v>
      </c>
      <c r="AA198" s="270" t="s">
        <v>111</v>
      </c>
      <c r="AB198" s="270" t="s">
        <v>111</v>
      </c>
      <c r="AC198" s="270"/>
      <c r="AD198" s="270" t="s">
        <v>173</v>
      </c>
      <c r="AE198" s="270" t="s">
        <v>111</v>
      </c>
      <c r="AF198" s="270" t="s">
        <v>111</v>
      </c>
      <c r="AG198" s="270" t="s">
        <v>111</v>
      </c>
      <c r="AH198" s="270" t="s">
        <v>111</v>
      </c>
      <c r="AI198" s="270" t="s">
        <v>111</v>
      </c>
      <c r="AJ198" s="270" t="s">
        <v>111</v>
      </c>
      <c r="AK198" s="270" t="s">
        <v>158</v>
      </c>
      <c r="AL198" s="270" t="s">
        <v>149</v>
      </c>
      <c r="AM198" s="270" t="s">
        <v>149</v>
      </c>
      <c r="AN198" s="282" t="s">
        <v>281</v>
      </c>
    </row>
    <row r="199" spans="1:40" s="121" customFormat="1" ht="40.049999999999997" customHeight="1">
      <c r="A199" s="262">
        <v>130</v>
      </c>
      <c r="B199" s="76" t="s">
        <v>105</v>
      </c>
      <c r="C199" s="76"/>
      <c r="D199" s="76" t="s">
        <v>214</v>
      </c>
      <c r="E199" s="76" t="s">
        <v>214</v>
      </c>
      <c r="F199" s="76" t="e">
        <v>#N/A</v>
      </c>
      <c r="G199" s="76" t="s">
        <v>107</v>
      </c>
      <c r="H199" s="273" t="s">
        <v>215</v>
      </c>
      <c r="I199" s="270" t="s">
        <v>169</v>
      </c>
      <c r="J199" s="270" t="s">
        <v>110</v>
      </c>
      <c r="K199" s="76" t="s">
        <v>111</v>
      </c>
      <c r="L199" s="76" t="s">
        <v>170</v>
      </c>
      <c r="M199" s="270" t="s">
        <v>212</v>
      </c>
      <c r="N199" s="270" t="s">
        <v>2739</v>
      </c>
      <c r="O199" s="76" t="s">
        <v>212</v>
      </c>
      <c r="P199" s="76" t="s">
        <v>181</v>
      </c>
      <c r="Q199" s="76" t="s">
        <v>216</v>
      </c>
      <c r="R199" s="76" t="s">
        <v>196</v>
      </c>
      <c r="S199" s="76" t="s">
        <v>117</v>
      </c>
      <c r="T199" s="76" t="s">
        <v>118</v>
      </c>
      <c r="U199" s="76" t="s">
        <v>217</v>
      </c>
      <c r="V199" s="76" t="s">
        <v>2742</v>
      </c>
      <c r="W199" s="76" t="s">
        <v>120</v>
      </c>
      <c r="X199" s="76" t="s">
        <v>111</v>
      </c>
      <c r="Y199" s="78" t="s">
        <v>219</v>
      </c>
      <c r="Z199" s="285">
        <v>44286</v>
      </c>
      <c r="AA199" s="78" t="s">
        <v>183</v>
      </c>
      <c r="AB199" s="285" t="s">
        <v>118</v>
      </c>
      <c r="AC199" s="285"/>
      <c r="AD199" s="78" t="s">
        <v>176</v>
      </c>
      <c r="AE199" s="78" t="s">
        <v>111</v>
      </c>
      <c r="AF199" s="78" t="s">
        <v>111</v>
      </c>
      <c r="AG199" s="78" t="s">
        <v>111</v>
      </c>
      <c r="AH199" s="78" t="s">
        <v>111</v>
      </c>
      <c r="AI199" s="78" t="s">
        <v>111</v>
      </c>
      <c r="AJ199" s="78" t="s">
        <v>111</v>
      </c>
      <c r="AK199" s="270" t="s">
        <v>124</v>
      </c>
      <c r="AL199" s="270" t="s">
        <v>137</v>
      </c>
      <c r="AM199" s="270" t="s">
        <v>137</v>
      </c>
      <c r="AN199" s="281" t="s">
        <v>138</v>
      </c>
    </row>
    <row r="200" spans="1:40" s="121" customFormat="1" ht="40.049999999999997" customHeight="1">
      <c r="A200" s="262">
        <v>131</v>
      </c>
      <c r="B200" s="76" t="s">
        <v>105</v>
      </c>
      <c r="C200" s="76" t="s">
        <v>220</v>
      </c>
      <c r="D200" s="76"/>
      <c r="E200" s="76" t="s">
        <v>220</v>
      </c>
      <c r="F200" s="76" t="s">
        <v>222</v>
      </c>
      <c r="G200" s="76" t="s">
        <v>130</v>
      </c>
      <c r="H200" s="273" t="s">
        <v>223</v>
      </c>
      <c r="I200" s="270" t="s">
        <v>194</v>
      </c>
      <c r="J200" s="270" t="s">
        <v>110</v>
      </c>
      <c r="K200" s="76" t="s">
        <v>111</v>
      </c>
      <c r="L200" s="76" t="s">
        <v>170</v>
      </c>
      <c r="M200" s="270" t="s">
        <v>212</v>
      </c>
      <c r="N200" s="270" t="s">
        <v>2739</v>
      </c>
      <c r="O200" s="76" t="s">
        <v>212</v>
      </c>
      <c r="P200" s="76" t="s">
        <v>181</v>
      </c>
      <c r="Q200" s="76" t="s">
        <v>224</v>
      </c>
      <c r="R200" s="76" t="s">
        <v>196</v>
      </c>
      <c r="S200" s="76" t="s">
        <v>117</v>
      </c>
      <c r="T200" s="76" t="s">
        <v>118</v>
      </c>
      <c r="U200" s="76" t="s">
        <v>217</v>
      </c>
      <c r="V200" s="76" t="s">
        <v>225</v>
      </c>
      <c r="W200" s="76" t="s">
        <v>120</v>
      </c>
      <c r="X200" s="76" t="s">
        <v>111</v>
      </c>
      <c r="Y200" s="78" t="s">
        <v>226</v>
      </c>
      <c r="Z200" s="285">
        <v>42401</v>
      </c>
      <c r="AA200" s="78" t="s">
        <v>183</v>
      </c>
      <c r="AB200" s="285" t="s">
        <v>118</v>
      </c>
      <c r="AC200" s="285"/>
      <c r="AD200" s="78" t="s">
        <v>176</v>
      </c>
      <c r="AE200" s="78" t="s">
        <v>111</v>
      </c>
      <c r="AF200" s="78" t="s">
        <v>111</v>
      </c>
      <c r="AG200" s="78" t="s">
        <v>111</v>
      </c>
      <c r="AH200" s="78" t="s">
        <v>111</v>
      </c>
      <c r="AI200" s="78" t="s">
        <v>111</v>
      </c>
      <c r="AJ200" s="78" t="s">
        <v>111</v>
      </c>
      <c r="AK200" s="270" t="s">
        <v>124</v>
      </c>
      <c r="AL200" s="270" t="s">
        <v>137</v>
      </c>
      <c r="AM200" s="270" t="s">
        <v>137</v>
      </c>
      <c r="AN200" s="281" t="s">
        <v>138</v>
      </c>
    </row>
    <row r="201" spans="1:40" s="121" customFormat="1" ht="40.049999999999997" customHeight="1">
      <c r="A201" s="262">
        <v>132</v>
      </c>
      <c r="B201" s="76" t="s">
        <v>105</v>
      </c>
      <c r="C201" s="76"/>
      <c r="D201" s="76" t="s">
        <v>227</v>
      </c>
      <c r="E201" s="76" t="s">
        <v>227</v>
      </c>
      <c r="F201" s="76" t="e">
        <v>#N/A</v>
      </c>
      <c r="G201" s="76" t="s">
        <v>130</v>
      </c>
      <c r="H201" s="273" t="s">
        <v>228</v>
      </c>
      <c r="I201" s="270" t="s">
        <v>169</v>
      </c>
      <c r="J201" s="270" t="s">
        <v>110</v>
      </c>
      <c r="K201" s="76" t="s">
        <v>111</v>
      </c>
      <c r="L201" s="76" t="s">
        <v>170</v>
      </c>
      <c r="M201" s="270" t="s">
        <v>212</v>
      </c>
      <c r="N201" s="270" t="s">
        <v>2739</v>
      </c>
      <c r="O201" s="76" t="s">
        <v>212</v>
      </c>
      <c r="P201" s="76" t="s">
        <v>181</v>
      </c>
      <c r="Q201" s="76" t="s">
        <v>224</v>
      </c>
      <c r="R201" s="76" t="s">
        <v>196</v>
      </c>
      <c r="S201" s="76" t="s">
        <v>117</v>
      </c>
      <c r="T201" s="76" t="s">
        <v>118</v>
      </c>
      <c r="U201" s="76" t="s">
        <v>217</v>
      </c>
      <c r="V201" s="76" t="s">
        <v>229</v>
      </c>
      <c r="W201" s="76" t="s">
        <v>120</v>
      </c>
      <c r="X201" s="76" t="s">
        <v>111</v>
      </c>
      <c r="Y201" s="78" t="s">
        <v>152</v>
      </c>
      <c r="Z201" s="285">
        <v>42887</v>
      </c>
      <c r="AA201" s="78" t="s">
        <v>183</v>
      </c>
      <c r="AB201" s="285" t="s">
        <v>118</v>
      </c>
      <c r="AC201" s="285"/>
      <c r="AD201" s="78" t="s">
        <v>176</v>
      </c>
      <c r="AE201" s="78" t="s">
        <v>111</v>
      </c>
      <c r="AF201" s="78" t="s">
        <v>111</v>
      </c>
      <c r="AG201" s="78" t="s">
        <v>111</v>
      </c>
      <c r="AH201" s="78" t="s">
        <v>111</v>
      </c>
      <c r="AI201" s="78" t="s">
        <v>111</v>
      </c>
      <c r="AJ201" s="78" t="s">
        <v>111</v>
      </c>
      <c r="AK201" s="270" t="s">
        <v>124</v>
      </c>
      <c r="AL201" s="270" t="s">
        <v>137</v>
      </c>
      <c r="AM201" s="270" t="s">
        <v>137</v>
      </c>
      <c r="AN201" s="281" t="s">
        <v>138</v>
      </c>
    </row>
    <row r="202" spans="1:40" s="121" customFormat="1" ht="40.049999999999997" customHeight="1">
      <c r="A202" s="262">
        <v>133</v>
      </c>
      <c r="B202" s="76" t="s">
        <v>105</v>
      </c>
      <c r="C202" s="76"/>
      <c r="D202" s="76" t="s">
        <v>230</v>
      </c>
      <c r="E202" s="76" t="s">
        <v>230</v>
      </c>
      <c r="F202" s="76" t="e">
        <v>#N/A</v>
      </c>
      <c r="G202" s="76" t="s">
        <v>130</v>
      </c>
      <c r="H202" s="273" t="s">
        <v>231</v>
      </c>
      <c r="I202" s="270" t="s">
        <v>169</v>
      </c>
      <c r="J202" s="270" t="s">
        <v>110</v>
      </c>
      <c r="K202" s="76" t="s">
        <v>111</v>
      </c>
      <c r="L202" s="76" t="s">
        <v>170</v>
      </c>
      <c r="M202" s="270" t="s">
        <v>212</v>
      </c>
      <c r="N202" s="270" t="s">
        <v>2739</v>
      </c>
      <c r="O202" s="76" t="s">
        <v>212</v>
      </c>
      <c r="P202" s="76" t="s">
        <v>181</v>
      </c>
      <c r="Q202" s="76" t="s">
        <v>224</v>
      </c>
      <c r="R202" s="76" t="s">
        <v>196</v>
      </c>
      <c r="S202" s="76" t="s">
        <v>117</v>
      </c>
      <c r="T202" s="76" t="s">
        <v>118</v>
      </c>
      <c r="U202" s="76" t="s">
        <v>217</v>
      </c>
      <c r="V202" s="76" t="s">
        <v>232</v>
      </c>
      <c r="W202" s="76" t="s">
        <v>120</v>
      </c>
      <c r="X202" s="76" t="s">
        <v>111</v>
      </c>
      <c r="Y202" s="78" t="s">
        <v>152</v>
      </c>
      <c r="Z202" s="285">
        <v>40848</v>
      </c>
      <c r="AA202" s="78" t="s">
        <v>183</v>
      </c>
      <c r="AB202" s="285" t="s">
        <v>118</v>
      </c>
      <c r="AC202" s="285"/>
      <c r="AD202" s="78" t="s">
        <v>176</v>
      </c>
      <c r="AE202" s="78" t="s">
        <v>111</v>
      </c>
      <c r="AF202" s="78" t="s">
        <v>111</v>
      </c>
      <c r="AG202" s="78" t="s">
        <v>111</v>
      </c>
      <c r="AH202" s="78" t="s">
        <v>111</v>
      </c>
      <c r="AI202" s="78" t="s">
        <v>111</v>
      </c>
      <c r="AJ202" s="78" t="s">
        <v>111</v>
      </c>
      <c r="AK202" s="270" t="s">
        <v>124</v>
      </c>
      <c r="AL202" s="270" t="s">
        <v>137</v>
      </c>
      <c r="AM202" s="270" t="s">
        <v>137</v>
      </c>
      <c r="AN202" s="281" t="s">
        <v>138</v>
      </c>
    </row>
    <row r="203" spans="1:40" s="121" customFormat="1" ht="40.049999999999997" customHeight="1">
      <c r="A203" s="262">
        <v>128</v>
      </c>
      <c r="B203" s="76" t="s">
        <v>105</v>
      </c>
      <c r="C203" s="76"/>
      <c r="D203" s="76" t="s">
        <v>523</v>
      </c>
      <c r="E203" s="76" t="s">
        <v>523</v>
      </c>
      <c r="F203" s="76" t="e">
        <v>#N/A</v>
      </c>
      <c r="G203" s="76" t="s">
        <v>107</v>
      </c>
      <c r="H203" s="76" t="s">
        <v>524</v>
      </c>
      <c r="I203" s="76" t="s">
        <v>109</v>
      </c>
      <c r="J203" s="76" t="s">
        <v>110</v>
      </c>
      <c r="K203" s="76" t="s">
        <v>111</v>
      </c>
      <c r="L203" s="76" t="s">
        <v>525</v>
      </c>
      <c r="M203" s="76" t="s">
        <v>521</v>
      </c>
      <c r="N203" s="76" t="s">
        <v>526</v>
      </c>
      <c r="O203" s="76" t="s">
        <v>521</v>
      </c>
      <c r="P203" s="76" t="s">
        <v>527</v>
      </c>
      <c r="Q203" s="76" t="s">
        <v>528</v>
      </c>
      <c r="R203" s="76" t="s">
        <v>529</v>
      </c>
      <c r="S203" s="76" t="s">
        <v>117</v>
      </c>
      <c r="T203" s="76" t="s">
        <v>118</v>
      </c>
      <c r="U203" s="76" t="s">
        <v>173</v>
      </c>
      <c r="V203" s="76" t="s">
        <v>530</v>
      </c>
      <c r="W203" s="76" t="s">
        <v>144</v>
      </c>
      <c r="X203" s="76" t="s">
        <v>531</v>
      </c>
      <c r="Y203" s="78" t="s">
        <v>136</v>
      </c>
      <c r="Z203" s="285">
        <v>40848</v>
      </c>
      <c r="AA203" s="78">
        <v>44985</v>
      </c>
      <c r="AB203" s="285" t="s">
        <v>118</v>
      </c>
      <c r="AC203" s="285"/>
      <c r="AD203" s="78" t="s">
        <v>123</v>
      </c>
      <c r="AE203" s="78" t="s">
        <v>111</v>
      </c>
      <c r="AF203" s="78" t="s">
        <v>111</v>
      </c>
      <c r="AG203" s="78" t="s">
        <v>111</v>
      </c>
      <c r="AH203" s="78" t="s">
        <v>111</v>
      </c>
      <c r="AI203" s="78" t="s">
        <v>111</v>
      </c>
      <c r="AJ203" s="78" t="s">
        <v>111</v>
      </c>
      <c r="AK203" s="286" t="s">
        <v>124</v>
      </c>
      <c r="AL203" s="286" t="s">
        <v>149</v>
      </c>
      <c r="AM203" s="287" t="s">
        <v>125</v>
      </c>
      <c r="AN203" s="288" t="s">
        <v>126</v>
      </c>
    </row>
    <row r="204" spans="1:40" s="121" customFormat="1" ht="40.049999999999997" customHeight="1">
      <c r="A204" s="262">
        <v>129</v>
      </c>
      <c r="B204" s="76" t="s">
        <v>105</v>
      </c>
      <c r="C204" s="76" t="s">
        <v>567</v>
      </c>
      <c r="D204" s="76"/>
      <c r="E204" s="76" t="s">
        <v>567</v>
      </c>
      <c r="F204" s="76" t="s">
        <v>569</v>
      </c>
      <c r="G204" s="76" t="s">
        <v>107</v>
      </c>
      <c r="H204" s="76" t="s">
        <v>570</v>
      </c>
      <c r="I204" s="76" t="s">
        <v>571</v>
      </c>
      <c r="J204" s="76" t="s">
        <v>110</v>
      </c>
      <c r="K204" s="76" t="s">
        <v>111</v>
      </c>
      <c r="L204" s="76" t="s">
        <v>525</v>
      </c>
      <c r="M204" s="76" t="s">
        <v>521</v>
      </c>
      <c r="N204" s="76" t="s">
        <v>526</v>
      </c>
      <c r="O204" s="76" t="s">
        <v>521</v>
      </c>
      <c r="P204" s="76" t="s">
        <v>527</v>
      </c>
      <c r="Q204" s="76" t="s">
        <v>528</v>
      </c>
      <c r="R204" s="76" t="s">
        <v>529</v>
      </c>
      <c r="S204" s="76" t="s">
        <v>117</v>
      </c>
      <c r="T204" s="76" t="s">
        <v>118</v>
      </c>
      <c r="U204" s="76" t="s">
        <v>173</v>
      </c>
      <c r="V204" s="76" t="s">
        <v>572</v>
      </c>
      <c r="W204" s="76" t="s">
        <v>120</v>
      </c>
      <c r="X204" s="76" t="s">
        <v>111</v>
      </c>
      <c r="Y204" s="78" t="s">
        <v>152</v>
      </c>
      <c r="Z204" s="285">
        <v>43832</v>
      </c>
      <c r="AA204" s="78" t="s">
        <v>122</v>
      </c>
      <c r="AB204" s="285" t="s">
        <v>118</v>
      </c>
      <c r="AC204" s="285"/>
      <c r="AD204" s="78" t="s">
        <v>123</v>
      </c>
      <c r="AE204" s="78" t="s">
        <v>111</v>
      </c>
      <c r="AF204" s="78" t="s">
        <v>111</v>
      </c>
      <c r="AG204" s="78" t="s">
        <v>111</v>
      </c>
      <c r="AH204" s="78" t="s">
        <v>111</v>
      </c>
      <c r="AI204" s="78" t="s">
        <v>111</v>
      </c>
      <c r="AJ204" s="78" t="s">
        <v>111</v>
      </c>
      <c r="AK204" s="286" t="s">
        <v>124</v>
      </c>
      <c r="AL204" s="286" t="s">
        <v>125</v>
      </c>
      <c r="AM204" s="287" t="s">
        <v>137</v>
      </c>
      <c r="AN204" s="288" t="s">
        <v>126</v>
      </c>
    </row>
    <row r="205" spans="1:40" s="121" customFormat="1" ht="40.049999999999997" customHeight="1">
      <c r="A205" s="262">
        <v>114</v>
      </c>
      <c r="B205" s="76" t="s">
        <v>105</v>
      </c>
      <c r="C205" s="76" t="s">
        <v>190</v>
      </c>
      <c r="D205" s="76"/>
      <c r="E205" s="76" t="s">
        <v>190</v>
      </c>
      <c r="F205" s="76" t="s">
        <v>192</v>
      </c>
      <c r="G205" s="76" t="s">
        <v>107</v>
      </c>
      <c r="H205" s="273" t="s">
        <v>193</v>
      </c>
      <c r="I205" s="270" t="s">
        <v>194</v>
      </c>
      <c r="J205" s="270" t="s">
        <v>110</v>
      </c>
      <c r="K205" s="76" t="s">
        <v>111</v>
      </c>
      <c r="L205" s="76" t="s">
        <v>170</v>
      </c>
      <c r="M205" s="270" t="s">
        <v>172</v>
      </c>
      <c r="N205" s="270" t="s">
        <v>2739</v>
      </c>
      <c r="O205" s="76" t="s">
        <v>172</v>
      </c>
      <c r="P205" s="76" t="s">
        <v>181</v>
      </c>
      <c r="Q205" s="76" t="s">
        <v>195</v>
      </c>
      <c r="R205" s="76" t="s">
        <v>196</v>
      </c>
      <c r="S205" s="76" t="s">
        <v>117</v>
      </c>
      <c r="T205" s="76" t="s">
        <v>118</v>
      </c>
      <c r="U205" s="76" t="s">
        <v>173</v>
      </c>
      <c r="V205" s="76" t="s">
        <v>197</v>
      </c>
      <c r="W205" s="76" t="s">
        <v>144</v>
      </c>
      <c r="X205" s="76" t="s">
        <v>197</v>
      </c>
      <c r="Y205" s="78" t="s">
        <v>152</v>
      </c>
      <c r="Z205" s="285">
        <v>41639</v>
      </c>
      <c r="AA205" s="78" t="s">
        <v>183</v>
      </c>
      <c r="AB205" s="285" t="s">
        <v>118</v>
      </c>
      <c r="AC205" s="285"/>
      <c r="AD205" s="78" t="s">
        <v>176</v>
      </c>
      <c r="AE205" s="78" t="s">
        <v>111</v>
      </c>
      <c r="AF205" s="78" t="s">
        <v>111</v>
      </c>
      <c r="AG205" s="78" t="s">
        <v>111</v>
      </c>
      <c r="AH205" s="78" t="s">
        <v>111</v>
      </c>
      <c r="AI205" s="78" t="s">
        <v>111</v>
      </c>
      <c r="AJ205" s="78" t="s">
        <v>111</v>
      </c>
      <c r="AK205" s="270" t="s">
        <v>124</v>
      </c>
      <c r="AL205" s="270" t="s">
        <v>137</v>
      </c>
      <c r="AM205" s="270" t="s">
        <v>137</v>
      </c>
      <c r="AN205" s="281" t="s">
        <v>138</v>
      </c>
    </row>
    <row r="206" spans="1:40" s="121" customFormat="1" ht="40.049999999999997" customHeight="1">
      <c r="A206" s="262">
        <v>115</v>
      </c>
      <c r="B206" s="76" t="s">
        <v>105</v>
      </c>
      <c r="C206" s="76" t="s">
        <v>198</v>
      </c>
      <c r="D206" s="76"/>
      <c r="E206" s="76" t="s">
        <v>198</v>
      </c>
      <c r="F206" s="76" t="s">
        <v>200</v>
      </c>
      <c r="G206" s="76" t="s">
        <v>107</v>
      </c>
      <c r="H206" s="273" t="s">
        <v>193</v>
      </c>
      <c r="I206" s="270" t="s">
        <v>194</v>
      </c>
      <c r="J206" s="270" t="s">
        <v>110</v>
      </c>
      <c r="K206" s="76" t="s">
        <v>111</v>
      </c>
      <c r="L206" s="76" t="s">
        <v>170</v>
      </c>
      <c r="M206" s="270" t="s">
        <v>172</v>
      </c>
      <c r="N206" s="270" t="s">
        <v>2739</v>
      </c>
      <c r="O206" s="76" t="s">
        <v>172</v>
      </c>
      <c r="P206" s="76" t="s">
        <v>201</v>
      </c>
      <c r="Q206" s="76" t="s">
        <v>202</v>
      </c>
      <c r="R206" s="76" t="s">
        <v>196</v>
      </c>
      <c r="S206" s="76" t="s">
        <v>117</v>
      </c>
      <c r="T206" s="76" t="s">
        <v>118</v>
      </c>
      <c r="U206" s="76" t="s">
        <v>173</v>
      </c>
      <c r="V206" s="76" t="s">
        <v>203</v>
      </c>
      <c r="W206" s="76" t="s">
        <v>144</v>
      </c>
      <c r="X206" s="76" t="s">
        <v>203</v>
      </c>
      <c r="Y206" s="78" t="s">
        <v>152</v>
      </c>
      <c r="Z206" s="285">
        <v>40909</v>
      </c>
      <c r="AA206" s="78" t="s">
        <v>183</v>
      </c>
      <c r="AB206" s="285" t="s">
        <v>118</v>
      </c>
      <c r="AC206" s="285"/>
      <c r="AD206" s="78" t="s">
        <v>176</v>
      </c>
      <c r="AE206" s="78" t="s">
        <v>111</v>
      </c>
      <c r="AF206" s="78" t="s">
        <v>111</v>
      </c>
      <c r="AG206" s="78" t="s">
        <v>111</v>
      </c>
      <c r="AH206" s="78" t="s">
        <v>111</v>
      </c>
      <c r="AI206" s="78" t="s">
        <v>111</v>
      </c>
      <c r="AJ206" s="78" t="s">
        <v>111</v>
      </c>
      <c r="AK206" s="270" t="s">
        <v>124</v>
      </c>
      <c r="AL206" s="270" t="s">
        <v>125</v>
      </c>
      <c r="AM206" s="270" t="s">
        <v>125</v>
      </c>
      <c r="AN206" s="280" t="s">
        <v>126</v>
      </c>
    </row>
    <row r="207" spans="1:40" s="121" customFormat="1" ht="40.049999999999997" customHeight="1">
      <c r="A207" s="262">
        <v>116</v>
      </c>
      <c r="B207" s="76" t="s">
        <v>105</v>
      </c>
      <c r="C207" s="76" t="s">
        <v>204</v>
      </c>
      <c r="D207" s="76"/>
      <c r="E207" s="76" t="s">
        <v>204</v>
      </c>
      <c r="F207" s="76" t="s">
        <v>206</v>
      </c>
      <c r="G207" s="76" t="s">
        <v>107</v>
      </c>
      <c r="H207" s="273" t="s">
        <v>193</v>
      </c>
      <c r="I207" s="270" t="s">
        <v>194</v>
      </c>
      <c r="J207" s="270" t="s">
        <v>110</v>
      </c>
      <c r="K207" s="76" t="s">
        <v>111</v>
      </c>
      <c r="L207" s="76" t="s">
        <v>170</v>
      </c>
      <c r="M207" s="270" t="s">
        <v>172</v>
      </c>
      <c r="N207" s="270" t="s">
        <v>2739</v>
      </c>
      <c r="O207" s="76" t="s">
        <v>172</v>
      </c>
      <c r="P207" s="76" t="s">
        <v>201</v>
      </c>
      <c r="Q207" s="76" t="s">
        <v>174</v>
      </c>
      <c r="R207" s="76" t="s">
        <v>196</v>
      </c>
      <c r="S207" s="76" t="s">
        <v>117</v>
      </c>
      <c r="T207" s="76" t="s">
        <v>118</v>
      </c>
      <c r="U207" s="76" t="s">
        <v>173</v>
      </c>
      <c r="V207" s="76" t="s">
        <v>207</v>
      </c>
      <c r="W207" s="76" t="s">
        <v>144</v>
      </c>
      <c r="X207" s="76" t="s">
        <v>207</v>
      </c>
      <c r="Y207" s="78" t="s">
        <v>152</v>
      </c>
      <c r="Z207" s="285">
        <v>41670</v>
      </c>
      <c r="AA207" s="78" t="s">
        <v>183</v>
      </c>
      <c r="AB207" s="285" t="s">
        <v>118</v>
      </c>
      <c r="AC207" s="285"/>
      <c r="AD207" s="78" t="s">
        <v>176</v>
      </c>
      <c r="AE207" s="78" t="s">
        <v>111</v>
      </c>
      <c r="AF207" s="78" t="s">
        <v>111</v>
      </c>
      <c r="AG207" s="78" t="s">
        <v>111</v>
      </c>
      <c r="AH207" s="78" t="s">
        <v>111</v>
      </c>
      <c r="AI207" s="78" t="s">
        <v>111</v>
      </c>
      <c r="AJ207" s="78" t="s">
        <v>111</v>
      </c>
      <c r="AK207" s="270" t="s">
        <v>208</v>
      </c>
      <c r="AL207" s="270" t="s">
        <v>125</v>
      </c>
      <c r="AM207" s="270" t="s">
        <v>125</v>
      </c>
      <c r="AN207" s="280" t="s">
        <v>126</v>
      </c>
    </row>
    <row r="208" spans="1:40" s="121" customFormat="1" ht="40.049999999999997" customHeight="1">
      <c r="A208" s="262">
        <v>117</v>
      </c>
      <c r="B208" s="76" t="s">
        <v>105</v>
      </c>
      <c r="C208" s="76" t="s">
        <v>209</v>
      </c>
      <c r="D208" s="76"/>
      <c r="E208" s="76" t="s">
        <v>209</v>
      </c>
      <c r="F208" s="76" t="s">
        <v>211</v>
      </c>
      <c r="G208" s="76" t="s">
        <v>107</v>
      </c>
      <c r="H208" s="273" t="s">
        <v>193</v>
      </c>
      <c r="I208" s="270" t="s">
        <v>194</v>
      </c>
      <c r="J208" s="270" t="s">
        <v>110</v>
      </c>
      <c r="K208" s="76" t="s">
        <v>111</v>
      </c>
      <c r="L208" s="76" t="s">
        <v>170</v>
      </c>
      <c r="M208" s="270" t="s">
        <v>172</v>
      </c>
      <c r="N208" s="270" t="s">
        <v>2739</v>
      </c>
      <c r="O208" s="76" t="s">
        <v>172</v>
      </c>
      <c r="P208" s="76" t="s">
        <v>201</v>
      </c>
      <c r="Q208" s="76" t="s">
        <v>174</v>
      </c>
      <c r="R208" s="76" t="s">
        <v>196</v>
      </c>
      <c r="S208" s="76" t="s">
        <v>117</v>
      </c>
      <c r="T208" s="76" t="s">
        <v>118</v>
      </c>
      <c r="U208" s="76" t="s">
        <v>173</v>
      </c>
      <c r="V208" s="76" t="s">
        <v>207</v>
      </c>
      <c r="W208" s="76" t="s">
        <v>144</v>
      </c>
      <c r="X208" s="76" t="s">
        <v>207</v>
      </c>
      <c r="Y208" s="78" t="s">
        <v>152</v>
      </c>
      <c r="Z208" s="285">
        <v>41305</v>
      </c>
      <c r="AA208" s="78" t="s">
        <v>183</v>
      </c>
      <c r="AB208" s="285" t="s">
        <v>118</v>
      </c>
      <c r="AC208" s="285"/>
      <c r="AD208" s="78" t="s">
        <v>176</v>
      </c>
      <c r="AE208" s="78" t="s">
        <v>111</v>
      </c>
      <c r="AF208" s="78" t="s">
        <v>111</v>
      </c>
      <c r="AG208" s="78" t="s">
        <v>111</v>
      </c>
      <c r="AH208" s="78" t="s">
        <v>111</v>
      </c>
      <c r="AI208" s="78" t="s">
        <v>111</v>
      </c>
      <c r="AJ208" s="78" t="s">
        <v>111</v>
      </c>
      <c r="AK208" s="270" t="s">
        <v>208</v>
      </c>
      <c r="AL208" s="270" t="s">
        <v>125</v>
      </c>
      <c r="AM208" s="270" t="s">
        <v>125</v>
      </c>
      <c r="AN208" s="280" t="s">
        <v>126</v>
      </c>
    </row>
    <row r="209" spans="1:40" s="121" customFormat="1" ht="40.049999999999997" customHeight="1">
      <c r="A209" s="262">
        <v>118</v>
      </c>
      <c r="B209" s="76" t="s">
        <v>105</v>
      </c>
      <c r="C209" s="76"/>
      <c r="D209" s="76" t="s">
        <v>655</v>
      </c>
      <c r="E209" s="76" t="s">
        <v>655</v>
      </c>
      <c r="F209" s="76" t="e">
        <v>#N/A</v>
      </c>
      <c r="G209" s="76" t="s">
        <v>107</v>
      </c>
      <c r="H209" s="76" t="s">
        <v>656</v>
      </c>
      <c r="I209" s="76" t="s">
        <v>169</v>
      </c>
      <c r="J209" s="76" t="s">
        <v>110</v>
      </c>
      <c r="K209" s="76" t="s">
        <v>111</v>
      </c>
      <c r="L209" s="76" t="s">
        <v>657</v>
      </c>
      <c r="M209" s="76" t="s">
        <v>172</v>
      </c>
      <c r="N209" s="76" t="s">
        <v>2739</v>
      </c>
      <c r="O209" s="76" t="s">
        <v>172</v>
      </c>
      <c r="P209" s="76" t="s">
        <v>201</v>
      </c>
      <c r="Q209" s="76" t="s">
        <v>2849</v>
      </c>
      <c r="R209" s="76" t="s">
        <v>196</v>
      </c>
      <c r="S209" s="76" t="s">
        <v>117</v>
      </c>
      <c r="T209" s="76" t="s">
        <v>118</v>
      </c>
      <c r="U209" s="76" t="s">
        <v>173</v>
      </c>
      <c r="V209" s="76" t="s">
        <v>659</v>
      </c>
      <c r="W209" s="76" t="s">
        <v>144</v>
      </c>
      <c r="X209" s="76" t="s">
        <v>659</v>
      </c>
      <c r="Y209" s="78" t="s">
        <v>454</v>
      </c>
      <c r="Z209" s="285">
        <v>42369</v>
      </c>
      <c r="AA209" s="285">
        <v>44770</v>
      </c>
      <c r="AB209" s="285" t="s">
        <v>118</v>
      </c>
      <c r="AC209" s="270" t="s">
        <v>243</v>
      </c>
      <c r="AD209" s="78" t="s">
        <v>176</v>
      </c>
      <c r="AE209" s="78" t="s">
        <v>111</v>
      </c>
      <c r="AF209" s="78" t="s">
        <v>111</v>
      </c>
      <c r="AG209" s="78" t="s">
        <v>111</v>
      </c>
      <c r="AH209" s="78" t="s">
        <v>111</v>
      </c>
      <c r="AI209" s="78" t="s">
        <v>111</v>
      </c>
      <c r="AJ209" s="78" t="s">
        <v>111</v>
      </c>
      <c r="AK209" s="286" t="s">
        <v>124</v>
      </c>
      <c r="AL209" s="270" t="s">
        <v>125</v>
      </c>
      <c r="AM209" s="270" t="s">
        <v>125</v>
      </c>
      <c r="AN209" s="280" t="s">
        <v>126</v>
      </c>
    </row>
    <row r="210" spans="1:40" s="121" customFormat="1" ht="40.049999999999997" customHeight="1">
      <c r="A210" s="262">
        <v>119</v>
      </c>
      <c r="B210" s="76" t="s">
        <v>105</v>
      </c>
      <c r="C210" s="76"/>
      <c r="D210" s="76" t="s">
        <v>660</v>
      </c>
      <c r="E210" s="76" t="s">
        <v>660</v>
      </c>
      <c r="F210" s="76" t="e">
        <v>#N/A</v>
      </c>
      <c r="G210" s="76" t="s">
        <v>107</v>
      </c>
      <c r="H210" s="76" t="s">
        <v>661</v>
      </c>
      <c r="I210" s="76" t="s">
        <v>169</v>
      </c>
      <c r="J210" s="76" t="s">
        <v>110</v>
      </c>
      <c r="K210" s="76" t="s">
        <v>111</v>
      </c>
      <c r="L210" s="76" t="s">
        <v>657</v>
      </c>
      <c r="M210" s="76" t="s">
        <v>172</v>
      </c>
      <c r="N210" s="76" t="s">
        <v>2739</v>
      </c>
      <c r="O210" s="76" t="s">
        <v>172</v>
      </c>
      <c r="P210" s="76" t="s">
        <v>201</v>
      </c>
      <c r="Q210" s="76" t="s">
        <v>2849</v>
      </c>
      <c r="R210" s="76" t="s">
        <v>196</v>
      </c>
      <c r="S210" s="76" t="s">
        <v>117</v>
      </c>
      <c r="T210" s="76" t="s">
        <v>118</v>
      </c>
      <c r="U210" s="76" t="s">
        <v>173</v>
      </c>
      <c r="V210" s="76" t="s">
        <v>663</v>
      </c>
      <c r="W210" s="76" t="s">
        <v>144</v>
      </c>
      <c r="X210" s="76" t="s">
        <v>663</v>
      </c>
      <c r="Y210" s="78" t="s">
        <v>454</v>
      </c>
      <c r="Z210" s="285">
        <v>39539</v>
      </c>
      <c r="AA210" s="285" t="s">
        <v>183</v>
      </c>
      <c r="AB210" s="285" t="s">
        <v>118</v>
      </c>
      <c r="AC210" s="270" t="s">
        <v>243</v>
      </c>
      <c r="AD210" s="78" t="s">
        <v>176</v>
      </c>
      <c r="AE210" s="78" t="s">
        <v>111</v>
      </c>
      <c r="AF210" s="78" t="s">
        <v>111</v>
      </c>
      <c r="AG210" s="78" t="s">
        <v>111</v>
      </c>
      <c r="AH210" s="78" t="s">
        <v>111</v>
      </c>
      <c r="AI210" s="78" t="s">
        <v>111</v>
      </c>
      <c r="AJ210" s="78" t="s">
        <v>111</v>
      </c>
      <c r="AK210" s="286" t="s">
        <v>124</v>
      </c>
      <c r="AL210" s="270" t="s">
        <v>137</v>
      </c>
      <c r="AM210" s="270" t="s">
        <v>125</v>
      </c>
      <c r="AN210" s="280" t="s">
        <v>126</v>
      </c>
    </row>
    <row r="211" spans="1:40" s="121" customFormat="1" ht="40.049999999999997" customHeight="1">
      <c r="A211" s="262">
        <v>120</v>
      </c>
      <c r="B211" s="76" t="s">
        <v>105</v>
      </c>
      <c r="C211" s="76"/>
      <c r="D211" s="76" t="s">
        <v>664</v>
      </c>
      <c r="E211" s="76" t="s">
        <v>664</v>
      </c>
      <c r="F211" s="76" t="e">
        <v>#N/A</v>
      </c>
      <c r="G211" s="76" t="s">
        <v>107</v>
      </c>
      <c r="H211" s="76" t="s">
        <v>665</v>
      </c>
      <c r="I211" s="76" t="s">
        <v>169</v>
      </c>
      <c r="J211" s="76" t="s">
        <v>110</v>
      </c>
      <c r="K211" s="76" t="s">
        <v>111</v>
      </c>
      <c r="L211" s="76" t="s">
        <v>657</v>
      </c>
      <c r="M211" s="76" t="s">
        <v>172</v>
      </c>
      <c r="N211" s="76" t="s">
        <v>2739</v>
      </c>
      <c r="O211" s="76" t="s">
        <v>172</v>
      </c>
      <c r="P211" s="76" t="s">
        <v>181</v>
      </c>
      <c r="Q211" s="76" t="s">
        <v>2849</v>
      </c>
      <c r="R211" s="76" t="s">
        <v>196</v>
      </c>
      <c r="S211" s="76" t="s">
        <v>117</v>
      </c>
      <c r="T211" s="76" t="s">
        <v>118</v>
      </c>
      <c r="U211" s="76" t="s">
        <v>173</v>
      </c>
      <c r="V211" s="76" t="s">
        <v>2850</v>
      </c>
      <c r="W211" s="76" t="s">
        <v>120</v>
      </c>
      <c r="X211" s="76" t="s">
        <v>173</v>
      </c>
      <c r="Y211" s="78" t="s">
        <v>454</v>
      </c>
      <c r="Z211" s="285">
        <v>43830</v>
      </c>
      <c r="AA211" s="285" t="s">
        <v>183</v>
      </c>
      <c r="AB211" s="285" t="s">
        <v>118</v>
      </c>
      <c r="AC211" s="270" t="s">
        <v>243</v>
      </c>
      <c r="AD211" s="78" t="s">
        <v>176</v>
      </c>
      <c r="AE211" s="78" t="s">
        <v>111</v>
      </c>
      <c r="AF211" s="78" t="s">
        <v>111</v>
      </c>
      <c r="AG211" s="78" t="s">
        <v>111</v>
      </c>
      <c r="AH211" s="78" t="s">
        <v>111</v>
      </c>
      <c r="AI211" s="78" t="s">
        <v>111</v>
      </c>
      <c r="AJ211" s="78" t="s">
        <v>111</v>
      </c>
      <c r="AK211" s="286" t="s">
        <v>124</v>
      </c>
      <c r="AL211" s="270" t="s">
        <v>137</v>
      </c>
      <c r="AM211" s="270" t="s">
        <v>125</v>
      </c>
      <c r="AN211" s="280" t="s">
        <v>126</v>
      </c>
    </row>
    <row r="212" spans="1:40" s="121" customFormat="1" ht="40.049999999999997" customHeight="1">
      <c r="A212" s="262">
        <v>121</v>
      </c>
      <c r="B212" s="76" t="s">
        <v>105</v>
      </c>
      <c r="C212" s="76"/>
      <c r="D212" s="76" t="s">
        <v>668</v>
      </c>
      <c r="E212" s="76" t="s">
        <v>668</v>
      </c>
      <c r="F212" s="76" t="e">
        <v>#N/A</v>
      </c>
      <c r="G212" s="76" t="s">
        <v>107</v>
      </c>
      <c r="H212" s="76" t="s">
        <v>669</v>
      </c>
      <c r="I212" s="76" t="s">
        <v>169</v>
      </c>
      <c r="J212" s="76" t="s">
        <v>110</v>
      </c>
      <c r="K212" s="76" t="s">
        <v>111</v>
      </c>
      <c r="L212" s="76" t="s">
        <v>657</v>
      </c>
      <c r="M212" s="76" t="s">
        <v>172</v>
      </c>
      <c r="N212" s="76" t="s">
        <v>2739</v>
      </c>
      <c r="O212" s="76" t="s">
        <v>172</v>
      </c>
      <c r="P212" s="76" t="s">
        <v>201</v>
      </c>
      <c r="Q212" s="76" t="s">
        <v>2849</v>
      </c>
      <c r="R212" s="76" t="s">
        <v>196</v>
      </c>
      <c r="S212" s="76" t="s">
        <v>117</v>
      </c>
      <c r="T212" s="76" t="s">
        <v>118</v>
      </c>
      <c r="U212" s="76" t="s">
        <v>173</v>
      </c>
      <c r="V212" s="76" t="s">
        <v>659</v>
      </c>
      <c r="W212" s="76" t="s">
        <v>144</v>
      </c>
      <c r="X212" s="76" t="s">
        <v>659</v>
      </c>
      <c r="Y212" s="78" t="s">
        <v>454</v>
      </c>
      <c r="Z212" s="285">
        <v>43273</v>
      </c>
      <c r="AA212" s="285">
        <v>44770</v>
      </c>
      <c r="AB212" s="285" t="s">
        <v>118</v>
      </c>
      <c r="AC212" s="270" t="s">
        <v>243</v>
      </c>
      <c r="AD212" s="78" t="s">
        <v>176</v>
      </c>
      <c r="AE212" s="78" t="s">
        <v>111</v>
      </c>
      <c r="AF212" s="78" t="s">
        <v>111</v>
      </c>
      <c r="AG212" s="78" t="s">
        <v>111</v>
      </c>
      <c r="AH212" s="78" t="s">
        <v>111</v>
      </c>
      <c r="AI212" s="78" t="s">
        <v>111</v>
      </c>
      <c r="AJ212" s="78" t="s">
        <v>111</v>
      </c>
      <c r="AK212" s="286" t="s">
        <v>124</v>
      </c>
      <c r="AL212" s="270" t="s">
        <v>137</v>
      </c>
      <c r="AM212" s="270" t="s">
        <v>125</v>
      </c>
      <c r="AN212" s="280" t="s">
        <v>126</v>
      </c>
    </row>
    <row r="213" spans="1:40" s="121" customFormat="1" ht="40.049999999999997" customHeight="1">
      <c r="A213" s="262">
        <v>122</v>
      </c>
      <c r="B213" s="76" t="s">
        <v>105</v>
      </c>
      <c r="C213" s="76"/>
      <c r="D213" s="76" t="s">
        <v>670</v>
      </c>
      <c r="E213" s="76" t="s">
        <v>670</v>
      </c>
      <c r="F213" s="76" t="e">
        <v>#N/A</v>
      </c>
      <c r="G213" s="76" t="s">
        <v>107</v>
      </c>
      <c r="H213" s="76" t="s">
        <v>671</v>
      </c>
      <c r="I213" s="76" t="s">
        <v>169</v>
      </c>
      <c r="J213" s="76" t="s">
        <v>110</v>
      </c>
      <c r="K213" s="76" t="s">
        <v>111</v>
      </c>
      <c r="L213" s="76" t="s">
        <v>657</v>
      </c>
      <c r="M213" s="76" t="s">
        <v>172</v>
      </c>
      <c r="N213" s="76" t="s">
        <v>2739</v>
      </c>
      <c r="O213" s="76" t="s">
        <v>172</v>
      </c>
      <c r="P213" s="76" t="s">
        <v>201</v>
      </c>
      <c r="Q213" s="76" t="s">
        <v>2849</v>
      </c>
      <c r="R213" s="76" t="s">
        <v>196</v>
      </c>
      <c r="S213" s="76" t="s">
        <v>117</v>
      </c>
      <c r="T213" s="76" t="s">
        <v>118</v>
      </c>
      <c r="U213" s="76" t="s">
        <v>173</v>
      </c>
      <c r="V213" s="76" t="s">
        <v>663</v>
      </c>
      <c r="W213" s="76" t="s">
        <v>144</v>
      </c>
      <c r="X213" s="76" t="s">
        <v>663</v>
      </c>
      <c r="Y213" s="78" t="s">
        <v>454</v>
      </c>
      <c r="Z213" s="285">
        <v>41152</v>
      </c>
      <c r="AA213" s="285" t="s">
        <v>183</v>
      </c>
      <c r="AB213" s="285" t="s">
        <v>118</v>
      </c>
      <c r="AC213" s="270" t="s">
        <v>243</v>
      </c>
      <c r="AD213" s="78" t="s">
        <v>176</v>
      </c>
      <c r="AE213" s="78" t="s">
        <v>111</v>
      </c>
      <c r="AF213" s="78" t="s">
        <v>111</v>
      </c>
      <c r="AG213" s="78" t="s">
        <v>111</v>
      </c>
      <c r="AH213" s="78" t="s">
        <v>111</v>
      </c>
      <c r="AI213" s="78" t="s">
        <v>111</v>
      </c>
      <c r="AJ213" s="78" t="s">
        <v>111</v>
      </c>
      <c r="AK213" s="286" t="s">
        <v>124</v>
      </c>
      <c r="AL213" s="270" t="s">
        <v>137</v>
      </c>
      <c r="AM213" s="270" t="s">
        <v>125</v>
      </c>
      <c r="AN213" s="280" t="s">
        <v>126</v>
      </c>
    </row>
    <row r="214" spans="1:40" s="121" customFormat="1" ht="40.049999999999997" customHeight="1">
      <c r="A214" s="262">
        <v>123</v>
      </c>
      <c r="B214" s="76" t="s">
        <v>105</v>
      </c>
      <c r="C214" s="76"/>
      <c r="D214" s="76" t="s">
        <v>673</v>
      </c>
      <c r="E214" s="76" t="s">
        <v>673</v>
      </c>
      <c r="F214" s="76" t="e">
        <v>#N/A</v>
      </c>
      <c r="G214" s="76" t="s">
        <v>107</v>
      </c>
      <c r="H214" s="76" t="s">
        <v>674</v>
      </c>
      <c r="I214" s="76" t="s">
        <v>169</v>
      </c>
      <c r="J214" s="76" t="s">
        <v>110</v>
      </c>
      <c r="K214" s="76" t="s">
        <v>111</v>
      </c>
      <c r="L214" s="76" t="s">
        <v>657</v>
      </c>
      <c r="M214" s="76" t="s">
        <v>172</v>
      </c>
      <c r="N214" s="76" t="s">
        <v>2739</v>
      </c>
      <c r="O214" s="76" t="s">
        <v>172</v>
      </c>
      <c r="P214" s="76" t="s">
        <v>201</v>
      </c>
      <c r="Q214" s="76" t="s">
        <v>2849</v>
      </c>
      <c r="R214" s="76" t="s">
        <v>196</v>
      </c>
      <c r="S214" s="76" t="s">
        <v>117</v>
      </c>
      <c r="T214" s="76" t="s">
        <v>118</v>
      </c>
      <c r="U214" s="76" t="s">
        <v>173</v>
      </c>
      <c r="V214" s="76" t="s">
        <v>676</v>
      </c>
      <c r="W214" s="76" t="s">
        <v>144</v>
      </c>
      <c r="X214" s="76" t="s">
        <v>676</v>
      </c>
      <c r="Y214" s="78" t="s">
        <v>454</v>
      </c>
      <c r="Z214" s="285">
        <v>43281</v>
      </c>
      <c r="AA214" s="285">
        <v>45016</v>
      </c>
      <c r="AB214" s="285" t="s">
        <v>118</v>
      </c>
      <c r="AC214" s="270" t="s">
        <v>243</v>
      </c>
      <c r="AD214" s="78" t="s">
        <v>176</v>
      </c>
      <c r="AE214" s="78" t="s">
        <v>111</v>
      </c>
      <c r="AF214" s="78" t="s">
        <v>111</v>
      </c>
      <c r="AG214" s="78" t="s">
        <v>111</v>
      </c>
      <c r="AH214" s="78" t="s">
        <v>111</v>
      </c>
      <c r="AI214" s="78" t="s">
        <v>111</v>
      </c>
      <c r="AJ214" s="78" t="s">
        <v>111</v>
      </c>
      <c r="AK214" s="286" t="s">
        <v>124</v>
      </c>
      <c r="AL214" s="270" t="s">
        <v>125</v>
      </c>
      <c r="AM214" s="270" t="s">
        <v>125</v>
      </c>
      <c r="AN214" s="280" t="s">
        <v>126</v>
      </c>
    </row>
    <row r="215" spans="1:40" s="121" customFormat="1" ht="40.049999999999997" customHeight="1">
      <c r="A215" s="262">
        <v>124</v>
      </c>
      <c r="B215" s="76" t="s">
        <v>105</v>
      </c>
      <c r="C215" s="76"/>
      <c r="D215" s="76" t="s">
        <v>677</v>
      </c>
      <c r="E215" s="76" t="s">
        <v>677</v>
      </c>
      <c r="F215" s="76" t="e">
        <v>#N/A</v>
      </c>
      <c r="G215" s="76" t="s">
        <v>107</v>
      </c>
      <c r="H215" s="76" t="s">
        <v>678</v>
      </c>
      <c r="I215" s="76" t="s">
        <v>169</v>
      </c>
      <c r="J215" s="76" t="s">
        <v>110</v>
      </c>
      <c r="K215" s="76" t="s">
        <v>111</v>
      </c>
      <c r="L215" s="76" t="s">
        <v>657</v>
      </c>
      <c r="M215" s="76" t="s">
        <v>172</v>
      </c>
      <c r="N215" s="76" t="s">
        <v>2739</v>
      </c>
      <c r="O215" s="76" t="s">
        <v>172</v>
      </c>
      <c r="P215" s="76" t="s">
        <v>201</v>
      </c>
      <c r="Q215" s="76" t="s">
        <v>2849</v>
      </c>
      <c r="R215" s="76" t="s">
        <v>196</v>
      </c>
      <c r="S215" s="76" t="s">
        <v>117</v>
      </c>
      <c r="T215" s="76" t="s">
        <v>118</v>
      </c>
      <c r="U215" s="76" t="s">
        <v>173</v>
      </c>
      <c r="V215" s="76" t="s">
        <v>679</v>
      </c>
      <c r="W215" s="76" t="s">
        <v>144</v>
      </c>
      <c r="X215" s="76" t="s">
        <v>679</v>
      </c>
      <c r="Y215" s="78" t="s">
        <v>136</v>
      </c>
      <c r="Z215" s="285">
        <v>41274</v>
      </c>
      <c r="AA215" s="285" t="s">
        <v>183</v>
      </c>
      <c r="AB215" s="285" t="s">
        <v>118</v>
      </c>
      <c r="AC215" s="270" t="s">
        <v>243</v>
      </c>
      <c r="AD215" s="78" t="s">
        <v>176</v>
      </c>
      <c r="AE215" s="78" t="s">
        <v>111</v>
      </c>
      <c r="AF215" s="78" t="s">
        <v>111</v>
      </c>
      <c r="AG215" s="78" t="s">
        <v>111</v>
      </c>
      <c r="AH215" s="78" t="s">
        <v>111</v>
      </c>
      <c r="AI215" s="78" t="s">
        <v>111</v>
      </c>
      <c r="AJ215" s="78" t="s">
        <v>111</v>
      </c>
      <c r="AK215" s="286" t="s">
        <v>124</v>
      </c>
      <c r="AL215" s="270" t="s">
        <v>125</v>
      </c>
      <c r="AM215" s="270" t="s">
        <v>125</v>
      </c>
      <c r="AN215" s="280" t="s">
        <v>126</v>
      </c>
    </row>
    <row r="216" spans="1:40" s="121" customFormat="1" ht="40.049999999999997" customHeight="1">
      <c r="A216" s="262">
        <v>125</v>
      </c>
      <c r="B216" s="76" t="s">
        <v>105</v>
      </c>
      <c r="C216" s="76"/>
      <c r="D216" s="76" t="s">
        <v>680</v>
      </c>
      <c r="E216" s="76" t="s">
        <v>680</v>
      </c>
      <c r="F216" s="76" t="e">
        <v>#N/A</v>
      </c>
      <c r="G216" s="76" t="s">
        <v>107</v>
      </c>
      <c r="H216" s="76" t="s">
        <v>678</v>
      </c>
      <c r="I216" s="76" t="s">
        <v>169</v>
      </c>
      <c r="J216" s="76" t="s">
        <v>110</v>
      </c>
      <c r="K216" s="76" t="s">
        <v>111</v>
      </c>
      <c r="L216" s="76" t="s">
        <v>657</v>
      </c>
      <c r="M216" s="76" t="s">
        <v>172</v>
      </c>
      <c r="N216" s="76" t="s">
        <v>2739</v>
      </c>
      <c r="O216" s="76" t="s">
        <v>172</v>
      </c>
      <c r="P216" s="76" t="s">
        <v>201</v>
      </c>
      <c r="Q216" s="76" t="s">
        <v>2849</v>
      </c>
      <c r="R216" s="76" t="s">
        <v>196</v>
      </c>
      <c r="S216" s="76" t="s">
        <v>117</v>
      </c>
      <c r="T216" s="76" t="s">
        <v>118</v>
      </c>
      <c r="U216" s="76" t="s">
        <v>173</v>
      </c>
      <c r="V216" s="76" t="s">
        <v>681</v>
      </c>
      <c r="W216" s="76" t="s">
        <v>144</v>
      </c>
      <c r="X216" s="76" t="s">
        <v>681</v>
      </c>
      <c r="Y216" s="78" t="s">
        <v>219</v>
      </c>
      <c r="Z216" s="285">
        <v>42825</v>
      </c>
      <c r="AA216" s="285" t="s">
        <v>183</v>
      </c>
      <c r="AB216" s="285" t="s">
        <v>118</v>
      </c>
      <c r="AC216" s="270" t="s">
        <v>243</v>
      </c>
      <c r="AD216" s="78" t="s">
        <v>176</v>
      </c>
      <c r="AE216" s="78" t="s">
        <v>111</v>
      </c>
      <c r="AF216" s="78" t="s">
        <v>111</v>
      </c>
      <c r="AG216" s="78" t="s">
        <v>111</v>
      </c>
      <c r="AH216" s="78" t="s">
        <v>111</v>
      </c>
      <c r="AI216" s="78" t="s">
        <v>111</v>
      </c>
      <c r="AJ216" s="78" t="s">
        <v>111</v>
      </c>
      <c r="AK216" s="286" t="s">
        <v>124</v>
      </c>
      <c r="AL216" s="270" t="s">
        <v>125</v>
      </c>
      <c r="AM216" s="270" t="s">
        <v>125</v>
      </c>
      <c r="AN216" s="280" t="s">
        <v>126</v>
      </c>
    </row>
    <row r="217" spans="1:40" s="121" customFormat="1" ht="40.049999999999997" customHeight="1">
      <c r="A217" s="262">
        <v>126</v>
      </c>
      <c r="B217" s="76" t="s">
        <v>105</v>
      </c>
      <c r="C217" s="76"/>
      <c r="D217" s="76" t="s">
        <v>682</v>
      </c>
      <c r="E217" s="76" t="s">
        <v>682</v>
      </c>
      <c r="F217" s="76" t="e">
        <v>#N/A</v>
      </c>
      <c r="G217" s="76" t="s">
        <v>107</v>
      </c>
      <c r="H217" s="76" t="s">
        <v>678</v>
      </c>
      <c r="I217" s="76" t="s">
        <v>169</v>
      </c>
      <c r="J217" s="76" t="s">
        <v>110</v>
      </c>
      <c r="K217" s="76" t="s">
        <v>111</v>
      </c>
      <c r="L217" s="76" t="s">
        <v>657</v>
      </c>
      <c r="M217" s="76" t="s">
        <v>172</v>
      </c>
      <c r="N217" s="76" t="s">
        <v>2739</v>
      </c>
      <c r="O217" s="76" t="s">
        <v>172</v>
      </c>
      <c r="P217" s="76" t="s">
        <v>201</v>
      </c>
      <c r="Q217" s="76" t="s">
        <v>2849</v>
      </c>
      <c r="R217" s="76" t="s">
        <v>196</v>
      </c>
      <c r="S217" s="76" t="s">
        <v>117</v>
      </c>
      <c r="T217" s="76" t="s">
        <v>118</v>
      </c>
      <c r="U217" s="76" t="s">
        <v>173</v>
      </c>
      <c r="V217" s="76" t="s">
        <v>681</v>
      </c>
      <c r="W217" s="76" t="s">
        <v>144</v>
      </c>
      <c r="X217" s="76" t="s">
        <v>681</v>
      </c>
      <c r="Y217" s="78" t="s">
        <v>219</v>
      </c>
      <c r="Z217" s="285">
        <v>43190</v>
      </c>
      <c r="AA217" s="285" t="s">
        <v>183</v>
      </c>
      <c r="AB217" s="285" t="s">
        <v>118</v>
      </c>
      <c r="AC217" s="270" t="s">
        <v>243</v>
      </c>
      <c r="AD217" s="78" t="s">
        <v>176</v>
      </c>
      <c r="AE217" s="78" t="s">
        <v>111</v>
      </c>
      <c r="AF217" s="78" t="s">
        <v>111</v>
      </c>
      <c r="AG217" s="78" t="s">
        <v>111</v>
      </c>
      <c r="AH217" s="78" t="s">
        <v>111</v>
      </c>
      <c r="AI217" s="78" t="s">
        <v>111</v>
      </c>
      <c r="AJ217" s="78" t="s">
        <v>111</v>
      </c>
      <c r="AK217" s="286" t="s">
        <v>124</v>
      </c>
      <c r="AL217" s="270" t="s">
        <v>125</v>
      </c>
      <c r="AM217" s="270" t="s">
        <v>125</v>
      </c>
      <c r="AN217" s="280" t="s">
        <v>126</v>
      </c>
    </row>
    <row r="218" spans="1:40" s="121" customFormat="1" ht="40.049999999999997" customHeight="1">
      <c r="A218" s="262">
        <v>127</v>
      </c>
      <c r="B218" s="76" t="s">
        <v>1161</v>
      </c>
      <c r="C218" s="76"/>
      <c r="D218" s="76" t="s">
        <v>175</v>
      </c>
      <c r="E218" s="76" t="s">
        <v>175</v>
      </c>
      <c r="F218" s="76" t="e">
        <v>#N/A</v>
      </c>
      <c r="G218" s="76" t="s">
        <v>173</v>
      </c>
      <c r="H218" s="76" t="s">
        <v>1163</v>
      </c>
      <c r="I218" s="76" t="s">
        <v>173</v>
      </c>
      <c r="J218" s="76" t="s">
        <v>173</v>
      </c>
      <c r="K218" s="76" t="s">
        <v>173</v>
      </c>
      <c r="L218" s="76" t="s">
        <v>657</v>
      </c>
      <c r="M218" s="76" t="s">
        <v>172</v>
      </c>
      <c r="N218" s="76" t="s">
        <v>2739</v>
      </c>
      <c r="O218" s="76"/>
      <c r="P218" s="76" t="s">
        <v>173</v>
      </c>
      <c r="Q218" s="76" t="s">
        <v>1225</v>
      </c>
      <c r="R218" s="76" t="s">
        <v>173</v>
      </c>
      <c r="S218" s="76" t="s">
        <v>117</v>
      </c>
      <c r="T218" s="76" t="s">
        <v>118</v>
      </c>
      <c r="U218" s="76" t="s">
        <v>175</v>
      </c>
      <c r="V218" s="76" t="s">
        <v>173</v>
      </c>
      <c r="W218" s="76" t="s">
        <v>120</v>
      </c>
      <c r="X218" s="76" t="s">
        <v>173</v>
      </c>
      <c r="Y218" s="76" t="s">
        <v>173</v>
      </c>
      <c r="Z218" s="269" t="s">
        <v>173</v>
      </c>
      <c r="AA218" s="76" t="s">
        <v>173</v>
      </c>
      <c r="AB218" s="269" t="s">
        <v>146</v>
      </c>
      <c r="AC218" s="270" t="s">
        <v>243</v>
      </c>
      <c r="AD218" s="76" t="s">
        <v>702</v>
      </c>
      <c r="AE218" s="76" t="s">
        <v>111</v>
      </c>
      <c r="AF218" s="76" t="s">
        <v>111</v>
      </c>
      <c r="AG218" s="76" t="s">
        <v>111</v>
      </c>
      <c r="AH218" s="76" t="s">
        <v>111</v>
      </c>
      <c r="AI218" s="76" t="s">
        <v>111</v>
      </c>
      <c r="AJ218" s="76" t="s">
        <v>111</v>
      </c>
      <c r="AK218" s="287" t="s">
        <v>124</v>
      </c>
      <c r="AL218" s="287" t="s">
        <v>111</v>
      </c>
      <c r="AM218" s="287" t="s">
        <v>111</v>
      </c>
      <c r="AN218" s="289" t="s">
        <v>126</v>
      </c>
    </row>
    <row r="219" spans="1:40" s="121" customFormat="1" ht="40.049999999999997" customHeight="1">
      <c r="A219" s="262">
        <v>109</v>
      </c>
      <c r="B219" s="76" t="s">
        <v>105</v>
      </c>
      <c r="C219" s="76"/>
      <c r="D219" s="76" t="s">
        <v>1085</v>
      </c>
      <c r="E219" s="76" t="s">
        <v>1085</v>
      </c>
      <c r="F219" s="76" t="e">
        <v>#N/A</v>
      </c>
      <c r="G219" s="76" t="s">
        <v>107</v>
      </c>
      <c r="H219" s="76" t="s">
        <v>1086</v>
      </c>
      <c r="I219" s="76" t="s">
        <v>194</v>
      </c>
      <c r="J219" s="76" t="s">
        <v>110</v>
      </c>
      <c r="K219" s="76" t="s">
        <v>641</v>
      </c>
      <c r="L219" s="76" t="s">
        <v>1068</v>
      </c>
      <c r="M219" s="76" t="s">
        <v>1083</v>
      </c>
      <c r="N219" s="76" t="s">
        <v>1087</v>
      </c>
      <c r="O219" s="76" t="s">
        <v>1083</v>
      </c>
      <c r="P219" s="76" t="s">
        <v>730</v>
      </c>
      <c r="Q219" s="76" t="s">
        <v>1088</v>
      </c>
      <c r="R219" s="76" t="s">
        <v>196</v>
      </c>
      <c r="S219" s="76" t="s">
        <v>117</v>
      </c>
      <c r="T219" s="76" t="s">
        <v>118</v>
      </c>
      <c r="U219" s="76" t="s">
        <v>111</v>
      </c>
      <c r="V219" s="76" t="s">
        <v>730</v>
      </c>
      <c r="W219" s="76" t="s">
        <v>120</v>
      </c>
      <c r="X219" s="76" t="s">
        <v>111</v>
      </c>
      <c r="Y219" s="78" t="s">
        <v>152</v>
      </c>
      <c r="Z219" s="285">
        <v>43123</v>
      </c>
      <c r="AA219" s="78" t="s">
        <v>122</v>
      </c>
      <c r="AB219" s="285" t="s">
        <v>118</v>
      </c>
      <c r="AC219" s="285"/>
      <c r="AD219" s="78" t="s">
        <v>123</v>
      </c>
      <c r="AE219" s="78" t="s">
        <v>111</v>
      </c>
      <c r="AF219" s="78" t="s">
        <v>111</v>
      </c>
      <c r="AG219" s="78" t="s">
        <v>111</v>
      </c>
      <c r="AH219" s="78" t="s">
        <v>111</v>
      </c>
      <c r="AI219" s="78" t="s">
        <v>111</v>
      </c>
      <c r="AJ219" s="78" t="s">
        <v>111</v>
      </c>
      <c r="AK219" s="286" t="s">
        <v>124</v>
      </c>
      <c r="AL219" s="286" t="s">
        <v>149</v>
      </c>
      <c r="AM219" s="287" t="s">
        <v>149</v>
      </c>
      <c r="AN219" s="289" t="s">
        <v>281</v>
      </c>
    </row>
    <row r="220" spans="1:40" s="121" customFormat="1" ht="40.049999999999997" customHeight="1">
      <c r="A220" s="262">
        <v>110</v>
      </c>
      <c r="B220" s="76" t="s">
        <v>105</v>
      </c>
      <c r="C220" s="76"/>
      <c r="D220" s="76" t="s">
        <v>1089</v>
      </c>
      <c r="E220" s="76" t="s">
        <v>1089</v>
      </c>
      <c r="F220" s="76" t="e">
        <v>#N/A</v>
      </c>
      <c r="G220" s="76" t="s">
        <v>107</v>
      </c>
      <c r="H220" s="76" t="s">
        <v>1090</v>
      </c>
      <c r="I220" s="76" t="s">
        <v>194</v>
      </c>
      <c r="J220" s="76" t="s">
        <v>110</v>
      </c>
      <c r="K220" s="76" t="s">
        <v>641</v>
      </c>
      <c r="L220" s="76" t="s">
        <v>1068</v>
      </c>
      <c r="M220" s="76" t="s">
        <v>1083</v>
      </c>
      <c r="N220" s="76" t="s">
        <v>1087</v>
      </c>
      <c r="O220" s="76" t="s">
        <v>1083</v>
      </c>
      <c r="P220" s="76" t="s">
        <v>1091</v>
      </c>
      <c r="Q220" s="76" t="s">
        <v>1092</v>
      </c>
      <c r="R220" s="76" t="s">
        <v>196</v>
      </c>
      <c r="S220" s="76" t="s">
        <v>117</v>
      </c>
      <c r="T220" s="76" t="s">
        <v>118</v>
      </c>
      <c r="U220" s="76" t="s">
        <v>111</v>
      </c>
      <c r="V220" s="76" t="s">
        <v>1091</v>
      </c>
      <c r="W220" s="76" t="s">
        <v>120</v>
      </c>
      <c r="X220" s="76" t="s">
        <v>111</v>
      </c>
      <c r="Y220" s="78" t="s">
        <v>152</v>
      </c>
      <c r="Z220" s="285">
        <v>43123</v>
      </c>
      <c r="AA220" s="78" t="s">
        <v>122</v>
      </c>
      <c r="AB220" s="285" t="s">
        <v>118</v>
      </c>
      <c r="AC220" s="285"/>
      <c r="AD220" s="78" t="s">
        <v>123</v>
      </c>
      <c r="AE220" s="78" t="s">
        <v>111</v>
      </c>
      <c r="AF220" s="78" t="s">
        <v>111</v>
      </c>
      <c r="AG220" s="78" t="s">
        <v>111</v>
      </c>
      <c r="AH220" s="78" t="s">
        <v>111</v>
      </c>
      <c r="AI220" s="78" t="s">
        <v>111</v>
      </c>
      <c r="AJ220" s="78" t="s">
        <v>111</v>
      </c>
      <c r="AK220" s="286" t="s">
        <v>124</v>
      </c>
      <c r="AL220" s="286" t="s">
        <v>149</v>
      </c>
      <c r="AM220" s="287" t="s">
        <v>149</v>
      </c>
      <c r="AN220" s="289" t="s">
        <v>281</v>
      </c>
    </row>
    <row r="221" spans="1:40" s="121" customFormat="1" ht="40.049999999999997" customHeight="1">
      <c r="A221" s="262">
        <v>111</v>
      </c>
      <c r="B221" s="76" t="s">
        <v>105</v>
      </c>
      <c r="C221" s="76"/>
      <c r="D221" s="76" t="s">
        <v>1093</v>
      </c>
      <c r="E221" s="76" t="s">
        <v>1093</v>
      </c>
      <c r="F221" s="76" t="e">
        <v>#N/A</v>
      </c>
      <c r="G221" s="76" t="s">
        <v>107</v>
      </c>
      <c r="H221" s="76" t="s">
        <v>1094</v>
      </c>
      <c r="I221" s="76" t="s">
        <v>194</v>
      </c>
      <c r="J221" s="76" t="s">
        <v>110</v>
      </c>
      <c r="K221" s="76" t="s">
        <v>641</v>
      </c>
      <c r="L221" s="76" t="s">
        <v>1068</v>
      </c>
      <c r="M221" s="76" t="s">
        <v>1083</v>
      </c>
      <c r="N221" s="76" t="s">
        <v>1087</v>
      </c>
      <c r="O221" s="76" t="s">
        <v>1083</v>
      </c>
      <c r="P221" s="76" t="s">
        <v>1091</v>
      </c>
      <c r="Q221" s="76" t="s">
        <v>1092</v>
      </c>
      <c r="R221" s="76" t="s">
        <v>196</v>
      </c>
      <c r="S221" s="76" t="s">
        <v>117</v>
      </c>
      <c r="T221" s="76" t="s">
        <v>118</v>
      </c>
      <c r="U221" s="76" t="s">
        <v>111</v>
      </c>
      <c r="V221" s="76" t="s">
        <v>1091</v>
      </c>
      <c r="W221" s="76" t="s">
        <v>120</v>
      </c>
      <c r="X221" s="76" t="s">
        <v>111</v>
      </c>
      <c r="Y221" s="78" t="s">
        <v>152</v>
      </c>
      <c r="Z221" s="285" t="s">
        <v>1095</v>
      </c>
      <c r="AA221" s="78" t="s">
        <v>122</v>
      </c>
      <c r="AB221" s="285" t="s">
        <v>118</v>
      </c>
      <c r="AC221" s="285"/>
      <c r="AD221" s="78" t="s">
        <v>123</v>
      </c>
      <c r="AE221" s="78" t="s">
        <v>111</v>
      </c>
      <c r="AF221" s="78" t="s">
        <v>111</v>
      </c>
      <c r="AG221" s="78" t="s">
        <v>111</v>
      </c>
      <c r="AH221" s="78" t="s">
        <v>111</v>
      </c>
      <c r="AI221" s="78" t="s">
        <v>111</v>
      </c>
      <c r="AJ221" s="78" t="s">
        <v>111</v>
      </c>
      <c r="AK221" s="286" t="s">
        <v>124</v>
      </c>
      <c r="AL221" s="286" t="s">
        <v>149</v>
      </c>
      <c r="AM221" s="287" t="s">
        <v>149</v>
      </c>
      <c r="AN221" s="289" t="s">
        <v>281</v>
      </c>
    </row>
    <row r="222" spans="1:40" s="121" customFormat="1" ht="40.049999999999997" customHeight="1">
      <c r="A222" s="262">
        <v>112</v>
      </c>
      <c r="B222" s="76" t="s">
        <v>105</v>
      </c>
      <c r="C222" s="76"/>
      <c r="D222" s="76" t="s">
        <v>1096</v>
      </c>
      <c r="E222" s="76" t="s">
        <v>1096</v>
      </c>
      <c r="F222" s="76" t="e">
        <v>#N/A</v>
      </c>
      <c r="G222" s="76" t="s">
        <v>107</v>
      </c>
      <c r="H222" s="76" t="s">
        <v>1097</v>
      </c>
      <c r="I222" s="76" t="s">
        <v>194</v>
      </c>
      <c r="J222" s="76" t="s">
        <v>110</v>
      </c>
      <c r="K222" s="76" t="s">
        <v>641</v>
      </c>
      <c r="L222" s="76" t="s">
        <v>1068</v>
      </c>
      <c r="M222" s="76" t="s">
        <v>1083</v>
      </c>
      <c r="N222" s="76" t="s">
        <v>1087</v>
      </c>
      <c r="O222" s="76" t="s">
        <v>1083</v>
      </c>
      <c r="P222" s="76" t="s">
        <v>1091</v>
      </c>
      <c r="Q222" s="76" t="s">
        <v>1092</v>
      </c>
      <c r="R222" s="76" t="s">
        <v>196</v>
      </c>
      <c r="S222" s="76" t="s">
        <v>117</v>
      </c>
      <c r="T222" s="76" t="s">
        <v>118</v>
      </c>
      <c r="U222" s="76" t="s">
        <v>111</v>
      </c>
      <c r="V222" s="76" t="s">
        <v>1091</v>
      </c>
      <c r="W222" s="76" t="s">
        <v>120</v>
      </c>
      <c r="X222" s="76" t="s">
        <v>111</v>
      </c>
      <c r="Y222" s="78" t="s">
        <v>152</v>
      </c>
      <c r="Z222" s="285" t="s">
        <v>1095</v>
      </c>
      <c r="AA222" s="78" t="s">
        <v>122</v>
      </c>
      <c r="AB222" s="285" t="s">
        <v>118</v>
      </c>
      <c r="AC222" s="285"/>
      <c r="AD222" s="78" t="s">
        <v>123</v>
      </c>
      <c r="AE222" s="78" t="s">
        <v>111</v>
      </c>
      <c r="AF222" s="78" t="s">
        <v>111</v>
      </c>
      <c r="AG222" s="78" t="s">
        <v>111</v>
      </c>
      <c r="AH222" s="78" t="s">
        <v>111</v>
      </c>
      <c r="AI222" s="78" t="s">
        <v>111</v>
      </c>
      <c r="AJ222" s="78" t="s">
        <v>111</v>
      </c>
      <c r="AK222" s="286" t="s">
        <v>124</v>
      </c>
      <c r="AL222" s="286" t="s">
        <v>149</v>
      </c>
      <c r="AM222" s="287" t="s">
        <v>149</v>
      </c>
      <c r="AN222" s="289" t="s">
        <v>281</v>
      </c>
    </row>
    <row r="223" spans="1:40" s="121" customFormat="1" ht="40.049999999999997" customHeight="1">
      <c r="A223" s="262">
        <v>113</v>
      </c>
      <c r="B223" s="76" t="s">
        <v>1161</v>
      </c>
      <c r="C223" s="76"/>
      <c r="D223" s="76" t="s">
        <v>1285</v>
      </c>
      <c r="E223" s="76" t="s">
        <v>1285</v>
      </c>
      <c r="F223" s="76" t="e">
        <v>#N/A</v>
      </c>
      <c r="G223" s="76" t="s">
        <v>79</v>
      </c>
      <c r="H223" s="76" t="s">
        <v>1285</v>
      </c>
      <c r="I223" s="76" t="s">
        <v>173</v>
      </c>
      <c r="J223" s="76" t="s">
        <v>173</v>
      </c>
      <c r="K223" s="76" t="s">
        <v>173</v>
      </c>
      <c r="L223" s="76" t="s">
        <v>1068</v>
      </c>
      <c r="M223" s="76" t="s">
        <v>1083</v>
      </c>
      <c r="N223" s="76" t="s">
        <v>1087</v>
      </c>
      <c r="O223" s="76" t="s">
        <v>1083</v>
      </c>
      <c r="P223" s="76" t="s">
        <v>173</v>
      </c>
      <c r="Q223" s="76" t="s">
        <v>1088</v>
      </c>
      <c r="R223" s="76" t="s">
        <v>116</v>
      </c>
      <c r="S223" s="76" t="s">
        <v>117</v>
      </c>
      <c r="T223" s="76" t="s">
        <v>118</v>
      </c>
      <c r="U223" s="76" t="s">
        <v>1177</v>
      </c>
      <c r="V223" s="76" t="s">
        <v>173</v>
      </c>
      <c r="W223" s="76" t="s">
        <v>120</v>
      </c>
      <c r="X223" s="76" t="s">
        <v>173</v>
      </c>
      <c r="Y223" s="78" t="s">
        <v>173</v>
      </c>
      <c r="Z223" s="285" t="s">
        <v>173</v>
      </c>
      <c r="AA223" s="78" t="s">
        <v>173</v>
      </c>
      <c r="AB223" s="285" t="s">
        <v>173</v>
      </c>
      <c r="AC223" s="285" t="s">
        <v>173</v>
      </c>
      <c r="AD223" s="78" t="s">
        <v>173</v>
      </c>
      <c r="AE223" s="78" t="s">
        <v>111</v>
      </c>
      <c r="AF223" s="78" t="s">
        <v>111</v>
      </c>
      <c r="AG223" s="78" t="s">
        <v>111</v>
      </c>
      <c r="AH223" s="78" t="s">
        <v>111</v>
      </c>
      <c r="AI223" s="78" t="s">
        <v>111</v>
      </c>
      <c r="AJ223" s="78" t="s">
        <v>111</v>
      </c>
      <c r="AK223" s="286" t="s">
        <v>158</v>
      </c>
      <c r="AL223" s="286" t="s">
        <v>149</v>
      </c>
      <c r="AM223" s="287" t="s">
        <v>149</v>
      </c>
      <c r="AN223" s="289" t="s">
        <v>281</v>
      </c>
    </row>
    <row r="224" spans="1:40" s="121" customFormat="1" ht="40.049999999999997" customHeight="1">
      <c r="A224" s="262">
        <v>99</v>
      </c>
      <c r="B224" s="76" t="s">
        <v>105</v>
      </c>
      <c r="C224" s="76" t="s">
        <v>235</v>
      </c>
      <c r="D224" s="76"/>
      <c r="E224" s="76" t="s">
        <v>235</v>
      </c>
      <c r="F224" s="76" t="s">
        <v>237</v>
      </c>
      <c r="G224" s="76" t="s">
        <v>107</v>
      </c>
      <c r="H224" s="273" t="s">
        <v>238</v>
      </c>
      <c r="I224" s="270" t="s">
        <v>194</v>
      </c>
      <c r="J224" s="270" t="s">
        <v>110</v>
      </c>
      <c r="K224" s="76" t="s">
        <v>111</v>
      </c>
      <c r="L224" s="76" t="s">
        <v>170</v>
      </c>
      <c r="M224" s="270" t="s">
        <v>233</v>
      </c>
      <c r="N224" s="270" t="s">
        <v>2739</v>
      </c>
      <c r="O224" s="76" t="s">
        <v>233</v>
      </c>
      <c r="P224" s="76" t="s">
        <v>181</v>
      </c>
      <c r="Q224" s="76" t="s">
        <v>239</v>
      </c>
      <c r="R224" s="76" t="s">
        <v>196</v>
      </c>
      <c r="S224" s="76" t="s">
        <v>117</v>
      </c>
      <c r="T224" s="76" t="s">
        <v>118</v>
      </c>
      <c r="U224" s="76" t="s">
        <v>258</v>
      </c>
      <c r="V224" s="76" t="s">
        <v>241</v>
      </c>
      <c r="W224" s="76" t="s">
        <v>144</v>
      </c>
      <c r="X224" s="76" t="s">
        <v>242</v>
      </c>
      <c r="Y224" s="78" t="s">
        <v>152</v>
      </c>
      <c r="Z224" s="285">
        <v>43535</v>
      </c>
      <c r="AA224" s="78" t="s">
        <v>183</v>
      </c>
      <c r="AB224" s="285" t="s">
        <v>118</v>
      </c>
      <c r="AC224" s="285" t="s">
        <v>243</v>
      </c>
      <c r="AD224" s="78" t="s">
        <v>176</v>
      </c>
      <c r="AE224" s="78" t="s">
        <v>111</v>
      </c>
      <c r="AF224" s="78" t="s">
        <v>111</v>
      </c>
      <c r="AG224" s="78" t="s">
        <v>111</v>
      </c>
      <c r="AH224" s="78" t="s">
        <v>111</v>
      </c>
      <c r="AI224" s="78" t="s">
        <v>111</v>
      </c>
      <c r="AJ224" s="78" t="s">
        <v>111</v>
      </c>
      <c r="AK224" s="270" t="s">
        <v>124</v>
      </c>
      <c r="AL224" s="270" t="s">
        <v>137</v>
      </c>
      <c r="AM224" s="270" t="s">
        <v>137</v>
      </c>
      <c r="AN224" s="281" t="s">
        <v>138</v>
      </c>
    </row>
    <row r="225" spans="1:40" s="121" customFormat="1" ht="40.049999999999997" customHeight="1">
      <c r="A225" s="262">
        <v>100</v>
      </c>
      <c r="B225" s="76" t="s">
        <v>105</v>
      </c>
      <c r="C225" s="76" t="s">
        <v>244</v>
      </c>
      <c r="D225" s="76"/>
      <c r="E225" s="76" t="s">
        <v>244</v>
      </c>
      <c r="F225" s="76" t="s">
        <v>246</v>
      </c>
      <c r="G225" s="76" t="s">
        <v>107</v>
      </c>
      <c r="H225" s="273" t="s">
        <v>247</v>
      </c>
      <c r="I225" s="270" t="s">
        <v>169</v>
      </c>
      <c r="J225" s="270" t="s">
        <v>110</v>
      </c>
      <c r="K225" s="76" t="s">
        <v>111</v>
      </c>
      <c r="L225" s="76" t="s">
        <v>170</v>
      </c>
      <c r="M225" s="270" t="s">
        <v>233</v>
      </c>
      <c r="N225" s="270" t="s">
        <v>2739</v>
      </c>
      <c r="O225" s="76" t="s">
        <v>233</v>
      </c>
      <c r="P225" s="76" t="s">
        <v>181</v>
      </c>
      <c r="Q225" s="76" t="s">
        <v>248</v>
      </c>
      <c r="R225" s="76" t="s">
        <v>196</v>
      </c>
      <c r="S225" s="76" t="s">
        <v>117</v>
      </c>
      <c r="T225" s="76" t="s">
        <v>118</v>
      </c>
      <c r="U225" s="76" t="s">
        <v>258</v>
      </c>
      <c r="V225" s="76" t="s">
        <v>241</v>
      </c>
      <c r="W225" s="76" t="s">
        <v>144</v>
      </c>
      <c r="X225" s="76" t="s">
        <v>242</v>
      </c>
      <c r="Y225" s="78" t="s">
        <v>152</v>
      </c>
      <c r="Z225" s="285">
        <v>43727</v>
      </c>
      <c r="AA225" s="285">
        <v>44271</v>
      </c>
      <c r="AB225" s="285" t="s">
        <v>118</v>
      </c>
      <c r="AC225" s="285"/>
      <c r="AD225" s="78" t="s">
        <v>176</v>
      </c>
      <c r="AE225" s="78" t="s">
        <v>111</v>
      </c>
      <c r="AF225" s="78" t="s">
        <v>111</v>
      </c>
      <c r="AG225" s="78" t="s">
        <v>111</v>
      </c>
      <c r="AH225" s="78" t="s">
        <v>111</v>
      </c>
      <c r="AI225" s="78" t="s">
        <v>111</v>
      </c>
      <c r="AJ225" s="78" t="s">
        <v>111</v>
      </c>
      <c r="AK225" s="270" t="s">
        <v>124</v>
      </c>
      <c r="AL225" s="270" t="s">
        <v>137</v>
      </c>
      <c r="AM225" s="270" t="s">
        <v>137</v>
      </c>
      <c r="AN225" s="281" t="s">
        <v>138</v>
      </c>
    </row>
    <row r="226" spans="1:40" s="121" customFormat="1" ht="40.049999999999997" customHeight="1">
      <c r="A226" s="262">
        <v>101</v>
      </c>
      <c r="B226" s="76" t="s">
        <v>105</v>
      </c>
      <c r="C226" s="76" t="s">
        <v>251</v>
      </c>
      <c r="D226" s="76"/>
      <c r="E226" s="76" t="s">
        <v>251</v>
      </c>
      <c r="F226" s="76" t="s">
        <v>253</v>
      </c>
      <c r="G226" s="76" t="s">
        <v>107</v>
      </c>
      <c r="H226" s="273" t="s">
        <v>254</v>
      </c>
      <c r="I226" s="270" t="s">
        <v>132</v>
      </c>
      <c r="J226" s="270" t="s">
        <v>110</v>
      </c>
      <c r="K226" s="76" t="s">
        <v>111</v>
      </c>
      <c r="L226" s="76" t="s">
        <v>170</v>
      </c>
      <c r="M226" s="270" t="s">
        <v>233</v>
      </c>
      <c r="N226" s="270" t="s">
        <v>2739</v>
      </c>
      <c r="O226" s="76" t="s">
        <v>233</v>
      </c>
      <c r="P226" s="76" t="s">
        <v>181</v>
      </c>
      <c r="Q226" s="76" t="s">
        <v>248</v>
      </c>
      <c r="R226" s="76" t="s">
        <v>196</v>
      </c>
      <c r="S226" s="76" t="s">
        <v>117</v>
      </c>
      <c r="T226" s="76" t="s">
        <v>118</v>
      </c>
      <c r="U226" s="76" t="s">
        <v>258</v>
      </c>
      <c r="V226" s="76" t="s">
        <v>2743</v>
      </c>
      <c r="W226" s="76" t="s">
        <v>120</v>
      </c>
      <c r="X226" s="76" t="s">
        <v>2743</v>
      </c>
      <c r="Y226" s="78" t="s">
        <v>226</v>
      </c>
      <c r="Z226" s="285">
        <v>44385</v>
      </c>
      <c r="AA226" s="78" t="s">
        <v>183</v>
      </c>
      <c r="AB226" s="285" t="s">
        <v>118</v>
      </c>
      <c r="AC226" s="285"/>
      <c r="AD226" s="78" t="s">
        <v>176</v>
      </c>
      <c r="AE226" s="78" t="s">
        <v>111</v>
      </c>
      <c r="AF226" s="78" t="s">
        <v>111</v>
      </c>
      <c r="AG226" s="78" t="s">
        <v>111</v>
      </c>
      <c r="AH226" s="78" t="s">
        <v>111</v>
      </c>
      <c r="AI226" s="78" t="s">
        <v>111</v>
      </c>
      <c r="AJ226" s="78" t="s">
        <v>111</v>
      </c>
      <c r="AK226" s="270" t="s">
        <v>124</v>
      </c>
      <c r="AL226" s="270" t="s">
        <v>137</v>
      </c>
      <c r="AM226" s="270" t="s">
        <v>137</v>
      </c>
      <c r="AN226" s="281" t="s">
        <v>138</v>
      </c>
    </row>
    <row r="227" spans="1:40" s="121" customFormat="1" ht="40.049999999999997" customHeight="1">
      <c r="A227" s="262">
        <v>102</v>
      </c>
      <c r="B227" s="76" t="s">
        <v>105</v>
      </c>
      <c r="C227" s="76" t="s">
        <v>251</v>
      </c>
      <c r="D227" s="76"/>
      <c r="E227" s="76" t="s">
        <v>251</v>
      </c>
      <c r="F227" s="76" t="s">
        <v>253</v>
      </c>
      <c r="G227" s="76" t="s">
        <v>107</v>
      </c>
      <c r="H227" s="273" t="s">
        <v>257</v>
      </c>
      <c r="I227" s="270" t="s">
        <v>194</v>
      </c>
      <c r="J227" s="270" t="s">
        <v>110</v>
      </c>
      <c r="K227" s="76" t="s">
        <v>111</v>
      </c>
      <c r="L227" s="76" t="s">
        <v>170</v>
      </c>
      <c r="M227" s="270" t="s">
        <v>233</v>
      </c>
      <c r="N227" s="270" t="s">
        <v>2739</v>
      </c>
      <c r="O227" s="76" t="s">
        <v>233</v>
      </c>
      <c r="P227" s="76" t="s">
        <v>181</v>
      </c>
      <c r="Q227" s="76" t="s">
        <v>248</v>
      </c>
      <c r="R227" s="76" t="s">
        <v>196</v>
      </c>
      <c r="S227" s="76" t="s">
        <v>117</v>
      </c>
      <c r="T227" s="76" t="s">
        <v>118</v>
      </c>
      <c r="U227" s="76" t="s">
        <v>258</v>
      </c>
      <c r="V227" s="76" t="s">
        <v>2744</v>
      </c>
      <c r="W227" s="76" t="s">
        <v>120</v>
      </c>
      <c r="X227" s="76" t="s">
        <v>2743</v>
      </c>
      <c r="Y227" s="78" t="s">
        <v>226</v>
      </c>
      <c r="Z227" s="285">
        <v>44075</v>
      </c>
      <c r="AA227" s="285">
        <v>44075</v>
      </c>
      <c r="AB227" s="285" t="s">
        <v>118</v>
      </c>
      <c r="AC227" s="285"/>
      <c r="AD227" s="78" t="s">
        <v>176</v>
      </c>
      <c r="AE227" s="78" t="s">
        <v>111</v>
      </c>
      <c r="AF227" s="78" t="s">
        <v>111</v>
      </c>
      <c r="AG227" s="78" t="s">
        <v>111</v>
      </c>
      <c r="AH227" s="78" t="s">
        <v>111</v>
      </c>
      <c r="AI227" s="78" t="s">
        <v>111</v>
      </c>
      <c r="AJ227" s="78" t="s">
        <v>111</v>
      </c>
      <c r="AK227" s="270" t="s">
        <v>124</v>
      </c>
      <c r="AL227" s="270" t="s">
        <v>137</v>
      </c>
      <c r="AM227" s="270" t="s">
        <v>137</v>
      </c>
      <c r="AN227" s="281" t="s">
        <v>138</v>
      </c>
    </row>
    <row r="228" spans="1:40" s="121" customFormat="1" ht="40.049999999999997" customHeight="1">
      <c r="A228" s="262">
        <v>103</v>
      </c>
      <c r="B228" s="76" t="s">
        <v>105</v>
      </c>
      <c r="C228" s="76" t="s">
        <v>251</v>
      </c>
      <c r="D228" s="76"/>
      <c r="E228" s="76" t="s">
        <v>251</v>
      </c>
      <c r="F228" s="76" t="s">
        <v>253</v>
      </c>
      <c r="G228" s="76" t="s">
        <v>107</v>
      </c>
      <c r="H228" s="276" t="s">
        <v>261</v>
      </c>
      <c r="I228" s="274" t="s">
        <v>132</v>
      </c>
      <c r="J228" s="274" t="s">
        <v>110</v>
      </c>
      <c r="K228" s="76" t="s">
        <v>111</v>
      </c>
      <c r="L228" s="76" t="s">
        <v>170</v>
      </c>
      <c r="M228" s="274" t="s">
        <v>233</v>
      </c>
      <c r="N228" s="274" t="s">
        <v>2739</v>
      </c>
      <c r="O228" s="76" t="s">
        <v>233</v>
      </c>
      <c r="P228" s="76" t="s">
        <v>181</v>
      </c>
      <c r="Q228" s="76" t="s">
        <v>239</v>
      </c>
      <c r="R228" s="76" t="s">
        <v>196</v>
      </c>
      <c r="S228" s="76" t="s">
        <v>117</v>
      </c>
      <c r="T228" s="76" t="s">
        <v>118</v>
      </c>
      <c r="U228" s="76" t="s">
        <v>258</v>
      </c>
      <c r="V228" s="76" t="s">
        <v>241</v>
      </c>
      <c r="W228" s="76" t="s">
        <v>144</v>
      </c>
      <c r="X228" s="76" t="s">
        <v>242</v>
      </c>
      <c r="Y228" s="78" t="s">
        <v>152</v>
      </c>
      <c r="Z228" s="285">
        <v>43600</v>
      </c>
      <c r="AA228" s="78" t="s">
        <v>183</v>
      </c>
      <c r="AB228" s="285" t="s">
        <v>118</v>
      </c>
      <c r="AC228" s="285"/>
      <c r="AD228" s="78" t="s">
        <v>176</v>
      </c>
      <c r="AE228" s="78" t="s">
        <v>111</v>
      </c>
      <c r="AF228" s="78" t="s">
        <v>111</v>
      </c>
      <c r="AG228" s="78" t="s">
        <v>111</v>
      </c>
      <c r="AH228" s="78" t="s">
        <v>111</v>
      </c>
      <c r="AI228" s="78" t="s">
        <v>111</v>
      </c>
      <c r="AJ228" s="78" t="s">
        <v>111</v>
      </c>
      <c r="AK228" s="274" t="s">
        <v>124</v>
      </c>
      <c r="AL228" s="274" t="s">
        <v>137</v>
      </c>
      <c r="AM228" s="274" t="s">
        <v>137</v>
      </c>
      <c r="AN228" s="281" t="s">
        <v>138</v>
      </c>
    </row>
    <row r="229" spans="1:40" s="121" customFormat="1" ht="40.049999999999997" customHeight="1">
      <c r="A229" s="262">
        <v>104</v>
      </c>
      <c r="B229" s="76" t="s">
        <v>105</v>
      </c>
      <c r="C229" s="76" t="s">
        <v>251</v>
      </c>
      <c r="D229" s="76"/>
      <c r="E229" s="76" t="s">
        <v>251</v>
      </c>
      <c r="F229" s="76" t="s">
        <v>253</v>
      </c>
      <c r="G229" s="76" t="s">
        <v>107</v>
      </c>
      <c r="H229" s="273" t="s">
        <v>264</v>
      </c>
      <c r="I229" s="270" t="s">
        <v>169</v>
      </c>
      <c r="J229" s="270" t="s">
        <v>110</v>
      </c>
      <c r="K229" s="76" t="s">
        <v>111</v>
      </c>
      <c r="L229" s="76" t="s">
        <v>170</v>
      </c>
      <c r="M229" s="270" t="s">
        <v>233</v>
      </c>
      <c r="N229" s="270" t="s">
        <v>2739</v>
      </c>
      <c r="O229" s="76" t="s">
        <v>233</v>
      </c>
      <c r="P229" s="76" t="s">
        <v>181</v>
      </c>
      <c r="Q229" s="76" t="s">
        <v>248</v>
      </c>
      <c r="R229" s="76" t="s">
        <v>196</v>
      </c>
      <c r="S229" s="76" t="s">
        <v>117</v>
      </c>
      <c r="T229" s="76" t="s">
        <v>118</v>
      </c>
      <c r="U229" s="76" t="s">
        <v>258</v>
      </c>
      <c r="V229" s="76" t="s">
        <v>2745</v>
      </c>
      <c r="W229" s="76" t="s">
        <v>144</v>
      </c>
      <c r="X229" s="76" t="s">
        <v>2746</v>
      </c>
      <c r="Y229" s="78" t="s">
        <v>226</v>
      </c>
      <c r="Z229" s="285">
        <v>44044</v>
      </c>
      <c r="AA229" s="285">
        <v>45015</v>
      </c>
      <c r="AB229" s="285" t="s">
        <v>118</v>
      </c>
      <c r="AC229" s="285"/>
      <c r="AD229" s="78" t="s">
        <v>176</v>
      </c>
      <c r="AE229" s="78" t="s">
        <v>111</v>
      </c>
      <c r="AF229" s="78" t="s">
        <v>111</v>
      </c>
      <c r="AG229" s="78" t="s">
        <v>111</v>
      </c>
      <c r="AH229" s="78" t="s">
        <v>111</v>
      </c>
      <c r="AI229" s="78" t="s">
        <v>111</v>
      </c>
      <c r="AJ229" s="78" t="s">
        <v>111</v>
      </c>
      <c r="AK229" s="270" t="s">
        <v>124</v>
      </c>
      <c r="AL229" s="270" t="s">
        <v>137</v>
      </c>
      <c r="AM229" s="270" t="s">
        <v>137</v>
      </c>
      <c r="AN229" s="281" t="s">
        <v>138</v>
      </c>
    </row>
    <row r="230" spans="1:40" s="121" customFormat="1" ht="40.049999999999997" customHeight="1">
      <c r="A230" s="262">
        <v>105</v>
      </c>
      <c r="B230" s="76" t="s">
        <v>105</v>
      </c>
      <c r="C230" s="76" t="s">
        <v>251</v>
      </c>
      <c r="D230" s="76"/>
      <c r="E230" s="76" t="s">
        <v>251</v>
      </c>
      <c r="F230" s="76" t="s">
        <v>253</v>
      </c>
      <c r="G230" s="76" t="s">
        <v>107</v>
      </c>
      <c r="H230" s="76" t="s">
        <v>684</v>
      </c>
      <c r="I230" s="76" t="s">
        <v>194</v>
      </c>
      <c r="J230" s="76" t="s">
        <v>110</v>
      </c>
      <c r="K230" s="76" t="s">
        <v>111</v>
      </c>
      <c r="L230" s="76" t="s">
        <v>657</v>
      </c>
      <c r="M230" s="76" t="s">
        <v>233</v>
      </c>
      <c r="N230" s="76" t="s">
        <v>2739</v>
      </c>
      <c r="O230" s="76" t="s">
        <v>233</v>
      </c>
      <c r="P230" s="76" t="s">
        <v>181</v>
      </c>
      <c r="Q230" s="76" t="s">
        <v>248</v>
      </c>
      <c r="R230" s="76" t="s">
        <v>196</v>
      </c>
      <c r="S230" s="76" t="s">
        <v>117</v>
      </c>
      <c r="T230" s="76" t="s">
        <v>118</v>
      </c>
      <c r="U230" s="76" t="s">
        <v>173</v>
      </c>
      <c r="V230" s="76" t="s">
        <v>2851</v>
      </c>
      <c r="W230" s="76" t="s">
        <v>144</v>
      </c>
      <c r="X230" s="76" t="s">
        <v>691</v>
      </c>
      <c r="Y230" s="78" t="s">
        <v>152</v>
      </c>
      <c r="Z230" s="285">
        <v>43725</v>
      </c>
      <c r="AA230" s="285">
        <v>43725</v>
      </c>
      <c r="AB230" s="285" t="s">
        <v>118</v>
      </c>
      <c r="AC230" s="270" t="s">
        <v>243</v>
      </c>
      <c r="AD230" s="78" t="s">
        <v>176</v>
      </c>
      <c r="AE230" s="78" t="s">
        <v>111</v>
      </c>
      <c r="AF230" s="78" t="s">
        <v>111</v>
      </c>
      <c r="AG230" s="78" t="s">
        <v>111</v>
      </c>
      <c r="AH230" s="78" t="s">
        <v>111</v>
      </c>
      <c r="AI230" s="78" t="s">
        <v>111</v>
      </c>
      <c r="AJ230" s="78" t="s">
        <v>111</v>
      </c>
      <c r="AK230" s="286" t="s">
        <v>124</v>
      </c>
      <c r="AL230" s="270" t="s">
        <v>137</v>
      </c>
      <c r="AM230" s="270" t="s">
        <v>137</v>
      </c>
      <c r="AN230" s="281" t="s">
        <v>138</v>
      </c>
    </row>
    <row r="231" spans="1:40" s="121" customFormat="1" ht="40.049999999999997" customHeight="1">
      <c r="A231" s="262">
        <v>106</v>
      </c>
      <c r="B231" s="76" t="s">
        <v>105</v>
      </c>
      <c r="C231" s="76" t="s">
        <v>686</v>
      </c>
      <c r="D231" s="76"/>
      <c r="E231" s="76" t="s">
        <v>686</v>
      </c>
      <c r="F231" s="76" t="s">
        <v>688</v>
      </c>
      <c r="G231" s="76" t="s">
        <v>107</v>
      </c>
      <c r="H231" s="76" t="s">
        <v>689</v>
      </c>
      <c r="I231" s="76" t="s">
        <v>169</v>
      </c>
      <c r="J231" s="76" t="s">
        <v>110</v>
      </c>
      <c r="K231" s="76" t="s">
        <v>111</v>
      </c>
      <c r="L231" s="76" t="s">
        <v>657</v>
      </c>
      <c r="M231" s="76" t="s">
        <v>233</v>
      </c>
      <c r="N231" s="76" t="s">
        <v>2739</v>
      </c>
      <c r="O231" s="76" t="s">
        <v>233</v>
      </c>
      <c r="P231" s="76" t="s">
        <v>173</v>
      </c>
      <c r="Q231" s="76" t="s">
        <v>248</v>
      </c>
      <c r="R231" s="76" t="s">
        <v>196</v>
      </c>
      <c r="S231" s="76" t="s">
        <v>117</v>
      </c>
      <c r="T231" s="76" t="s">
        <v>118</v>
      </c>
      <c r="U231" s="76" t="s">
        <v>173</v>
      </c>
      <c r="V231" s="76" t="s">
        <v>2851</v>
      </c>
      <c r="W231" s="76" t="s">
        <v>144</v>
      </c>
      <c r="X231" s="76" t="s">
        <v>691</v>
      </c>
      <c r="Y231" s="78" t="s">
        <v>454</v>
      </c>
      <c r="Z231" s="285">
        <v>43709</v>
      </c>
      <c r="AA231" s="285">
        <v>45584</v>
      </c>
      <c r="AB231" s="285" t="s">
        <v>118</v>
      </c>
      <c r="AC231" s="270" t="s">
        <v>243</v>
      </c>
      <c r="AD231" s="78" t="s">
        <v>176</v>
      </c>
      <c r="AE231" s="78" t="s">
        <v>111</v>
      </c>
      <c r="AF231" s="78" t="s">
        <v>111</v>
      </c>
      <c r="AG231" s="78" t="s">
        <v>111</v>
      </c>
      <c r="AH231" s="78" t="s">
        <v>111</v>
      </c>
      <c r="AI231" s="78" t="s">
        <v>111</v>
      </c>
      <c r="AJ231" s="78" t="s">
        <v>111</v>
      </c>
      <c r="AK231" s="286" t="s">
        <v>124</v>
      </c>
      <c r="AL231" s="270" t="s">
        <v>137</v>
      </c>
      <c r="AM231" s="270" t="s">
        <v>137</v>
      </c>
      <c r="AN231" s="281" t="s">
        <v>138</v>
      </c>
    </row>
    <row r="232" spans="1:40" s="121" customFormat="1" ht="40.049999999999997" customHeight="1">
      <c r="A232" s="262">
        <v>107</v>
      </c>
      <c r="B232" s="76" t="s">
        <v>105</v>
      </c>
      <c r="C232" s="76" t="s">
        <v>692</v>
      </c>
      <c r="D232" s="76"/>
      <c r="E232" s="76" t="s">
        <v>692</v>
      </c>
      <c r="F232" s="76" t="s">
        <v>694</v>
      </c>
      <c r="G232" s="76" t="s">
        <v>107</v>
      </c>
      <c r="H232" s="76" t="s">
        <v>695</v>
      </c>
      <c r="I232" s="76" t="s">
        <v>194</v>
      </c>
      <c r="J232" s="76" t="s">
        <v>110</v>
      </c>
      <c r="K232" s="76" t="s">
        <v>111</v>
      </c>
      <c r="L232" s="76" t="s">
        <v>657</v>
      </c>
      <c r="M232" s="76" t="s">
        <v>233</v>
      </c>
      <c r="N232" s="76" t="s">
        <v>2739</v>
      </c>
      <c r="O232" s="76" t="s">
        <v>233</v>
      </c>
      <c r="P232" s="76" t="s">
        <v>181</v>
      </c>
      <c r="Q232" s="76" t="s">
        <v>248</v>
      </c>
      <c r="R232" s="76" t="s">
        <v>196</v>
      </c>
      <c r="S232" s="76" t="s">
        <v>117</v>
      </c>
      <c r="T232" s="76" t="s">
        <v>118</v>
      </c>
      <c r="U232" s="76" t="s">
        <v>173</v>
      </c>
      <c r="V232" s="76" t="s">
        <v>2743</v>
      </c>
      <c r="W232" s="76" t="s">
        <v>120</v>
      </c>
      <c r="X232" s="76" t="s">
        <v>2743</v>
      </c>
      <c r="Y232" s="78" t="s">
        <v>454</v>
      </c>
      <c r="Z232" s="285">
        <v>43903</v>
      </c>
      <c r="AA232" s="285">
        <v>45473</v>
      </c>
      <c r="AB232" s="285" t="s">
        <v>118</v>
      </c>
      <c r="AC232" s="270" t="s">
        <v>243</v>
      </c>
      <c r="AD232" s="78" t="s">
        <v>176</v>
      </c>
      <c r="AE232" s="78" t="s">
        <v>111</v>
      </c>
      <c r="AF232" s="78" t="s">
        <v>111</v>
      </c>
      <c r="AG232" s="78" t="s">
        <v>111</v>
      </c>
      <c r="AH232" s="78" t="s">
        <v>111</v>
      </c>
      <c r="AI232" s="78" t="s">
        <v>111</v>
      </c>
      <c r="AJ232" s="78" t="s">
        <v>111</v>
      </c>
      <c r="AK232" s="286" t="s">
        <v>124</v>
      </c>
      <c r="AL232" s="270" t="s">
        <v>137</v>
      </c>
      <c r="AM232" s="270" t="s">
        <v>137</v>
      </c>
      <c r="AN232" s="281" t="s">
        <v>138</v>
      </c>
    </row>
    <row r="233" spans="1:40" s="121" customFormat="1" ht="40.049999999999997" customHeight="1">
      <c r="A233" s="262">
        <v>108</v>
      </c>
      <c r="B233" s="76" t="s">
        <v>105</v>
      </c>
      <c r="C233" s="76"/>
      <c r="D233" s="76" t="s">
        <v>697</v>
      </c>
      <c r="E233" s="76" t="s">
        <v>697</v>
      </c>
      <c r="F233" s="76" t="e">
        <v>#N/A</v>
      </c>
      <c r="G233" s="76" t="s">
        <v>107</v>
      </c>
      <c r="H233" s="76" t="s">
        <v>698</v>
      </c>
      <c r="I233" s="76" t="s">
        <v>169</v>
      </c>
      <c r="J233" s="76" t="s">
        <v>110</v>
      </c>
      <c r="K233" s="76" t="s">
        <v>111</v>
      </c>
      <c r="L233" s="76" t="s">
        <v>657</v>
      </c>
      <c r="M233" s="76" t="s">
        <v>233</v>
      </c>
      <c r="N233" s="76" t="s">
        <v>2739</v>
      </c>
      <c r="O233" s="76" t="s">
        <v>233</v>
      </c>
      <c r="P233" s="76" t="s">
        <v>181</v>
      </c>
      <c r="Q233" s="76" t="s">
        <v>2852</v>
      </c>
      <c r="R233" s="76" t="s">
        <v>196</v>
      </c>
      <c r="S233" s="76" t="s">
        <v>117</v>
      </c>
      <c r="T233" s="76" t="s">
        <v>118</v>
      </c>
      <c r="U233" s="76" t="s">
        <v>173</v>
      </c>
      <c r="V233" s="76" t="s">
        <v>2851</v>
      </c>
      <c r="W233" s="76" t="s">
        <v>144</v>
      </c>
      <c r="X233" s="76" t="s">
        <v>2853</v>
      </c>
      <c r="Y233" s="78" t="s">
        <v>303</v>
      </c>
      <c r="Z233" s="285" t="s">
        <v>701</v>
      </c>
      <c r="AA233" s="285">
        <v>45473</v>
      </c>
      <c r="AB233" s="285" t="s">
        <v>118</v>
      </c>
      <c r="AC233" s="270" t="s">
        <v>243</v>
      </c>
      <c r="AD233" s="78" t="s">
        <v>702</v>
      </c>
      <c r="AE233" s="78" t="s">
        <v>111</v>
      </c>
      <c r="AF233" s="78" t="s">
        <v>111</v>
      </c>
      <c r="AG233" s="78" t="s">
        <v>111</v>
      </c>
      <c r="AH233" s="78" t="s">
        <v>111</v>
      </c>
      <c r="AI233" s="78" t="s">
        <v>111</v>
      </c>
      <c r="AJ233" s="78" t="s">
        <v>111</v>
      </c>
      <c r="AK233" s="286" t="s">
        <v>124</v>
      </c>
      <c r="AL233" s="286" t="s">
        <v>137</v>
      </c>
      <c r="AM233" s="287" t="s">
        <v>137</v>
      </c>
      <c r="AN233" s="289" t="s">
        <v>138</v>
      </c>
    </row>
    <row r="234" spans="1:40" s="121" customFormat="1" ht="40.049999999999997" customHeight="1">
      <c r="A234" s="262">
        <v>98</v>
      </c>
      <c r="B234" s="76" t="s">
        <v>1161</v>
      </c>
      <c r="C234" s="76"/>
      <c r="D234" s="76" t="s">
        <v>1286</v>
      </c>
      <c r="E234" s="76" t="s">
        <v>1286</v>
      </c>
      <c r="F234" s="76" t="e">
        <v>#N/A</v>
      </c>
      <c r="G234" s="76" t="s">
        <v>79</v>
      </c>
      <c r="H234" s="76" t="s">
        <v>1286</v>
      </c>
      <c r="I234" s="76" t="s">
        <v>173</v>
      </c>
      <c r="J234" s="76" t="s">
        <v>173</v>
      </c>
      <c r="K234" s="76" t="s">
        <v>173</v>
      </c>
      <c r="L234" s="76" t="s">
        <v>1068</v>
      </c>
      <c r="M234" s="76" t="s">
        <v>1287</v>
      </c>
      <c r="N234" s="76" t="s">
        <v>1087</v>
      </c>
      <c r="O234" s="76" t="s">
        <v>1287</v>
      </c>
      <c r="P234" s="76" t="s">
        <v>173</v>
      </c>
      <c r="Q234" s="76" t="s">
        <v>1288</v>
      </c>
      <c r="R234" s="76" t="s">
        <v>116</v>
      </c>
      <c r="S234" s="76" t="s">
        <v>117</v>
      </c>
      <c r="T234" s="76" t="s">
        <v>118</v>
      </c>
      <c r="U234" s="76" t="s">
        <v>1185</v>
      </c>
      <c r="V234" s="76" t="s">
        <v>173</v>
      </c>
      <c r="W234" s="76" t="s">
        <v>120</v>
      </c>
      <c r="X234" s="76" t="s">
        <v>173</v>
      </c>
      <c r="Y234" s="78" t="s">
        <v>173</v>
      </c>
      <c r="Z234" s="285" t="s">
        <v>173</v>
      </c>
      <c r="AA234" s="78" t="s">
        <v>173</v>
      </c>
      <c r="AB234" s="285" t="s">
        <v>173</v>
      </c>
      <c r="AC234" s="285" t="s">
        <v>173</v>
      </c>
      <c r="AD234" s="78" t="s">
        <v>173</v>
      </c>
      <c r="AE234" s="78" t="s">
        <v>111</v>
      </c>
      <c r="AF234" s="78" t="s">
        <v>111</v>
      </c>
      <c r="AG234" s="78" t="s">
        <v>111</v>
      </c>
      <c r="AH234" s="78" t="s">
        <v>111</v>
      </c>
      <c r="AI234" s="78" t="s">
        <v>111</v>
      </c>
      <c r="AJ234" s="78" t="s">
        <v>111</v>
      </c>
      <c r="AK234" s="286" t="s">
        <v>158</v>
      </c>
      <c r="AL234" s="286" t="s">
        <v>149</v>
      </c>
      <c r="AM234" s="287" t="s">
        <v>149</v>
      </c>
      <c r="AN234" s="289" t="s">
        <v>281</v>
      </c>
    </row>
    <row r="235" spans="1:40" s="121" customFormat="1" ht="40.049999999999997" customHeight="1">
      <c r="A235" s="262">
        <v>91</v>
      </c>
      <c r="B235" s="76" t="s">
        <v>105</v>
      </c>
      <c r="C235" s="76" t="s">
        <v>346</v>
      </c>
      <c r="D235" s="76"/>
      <c r="E235" s="76" t="s">
        <v>346</v>
      </c>
      <c r="F235" s="76" t="s">
        <v>348</v>
      </c>
      <c r="G235" s="76" t="s">
        <v>130</v>
      </c>
      <c r="H235" s="76" t="s">
        <v>349</v>
      </c>
      <c r="I235" s="76" t="s">
        <v>169</v>
      </c>
      <c r="J235" s="76" t="s">
        <v>110</v>
      </c>
      <c r="K235" s="76" t="s">
        <v>111</v>
      </c>
      <c r="L235" s="76" t="s">
        <v>350</v>
      </c>
      <c r="M235" s="76" t="s">
        <v>344</v>
      </c>
      <c r="N235" s="76" t="s">
        <v>351</v>
      </c>
      <c r="O235" s="76" t="s">
        <v>352</v>
      </c>
      <c r="P235" s="76" t="s">
        <v>353</v>
      </c>
      <c r="Q235" s="76" t="s">
        <v>354</v>
      </c>
      <c r="R235" s="76" t="s">
        <v>116</v>
      </c>
      <c r="S235" s="76" t="s">
        <v>117</v>
      </c>
      <c r="T235" s="76" t="s">
        <v>118</v>
      </c>
      <c r="U235" s="76" t="s">
        <v>355</v>
      </c>
      <c r="V235" s="76" t="s">
        <v>2731</v>
      </c>
      <c r="W235" s="76" t="s">
        <v>120</v>
      </c>
      <c r="X235" s="76" t="s">
        <v>111</v>
      </c>
      <c r="Y235" s="78" t="s">
        <v>152</v>
      </c>
      <c r="Z235" s="285">
        <v>43374</v>
      </c>
      <c r="AA235" s="78" t="s">
        <v>122</v>
      </c>
      <c r="AB235" s="285" t="s">
        <v>146</v>
      </c>
      <c r="AC235" s="285" t="s">
        <v>243</v>
      </c>
      <c r="AD235" s="78" t="s">
        <v>123</v>
      </c>
      <c r="AE235" s="78" t="s">
        <v>111</v>
      </c>
      <c r="AF235" s="78" t="s">
        <v>111</v>
      </c>
      <c r="AG235" s="78" t="s">
        <v>111</v>
      </c>
      <c r="AH235" s="78" t="s">
        <v>111</v>
      </c>
      <c r="AI235" s="78" t="s">
        <v>111</v>
      </c>
      <c r="AJ235" s="78" t="s">
        <v>111</v>
      </c>
      <c r="AK235" s="286" t="s">
        <v>124</v>
      </c>
      <c r="AL235" s="286" t="s">
        <v>125</v>
      </c>
      <c r="AM235" s="287" t="s">
        <v>137</v>
      </c>
      <c r="AN235" s="282" t="s">
        <v>126</v>
      </c>
    </row>
    <row r="236" spans="1:40" s="121" customFormat="1" ht="40.049999999999997" customHeight="1">
      <c r="A236" s="262">
        <v>92</v>
      </c>
      <c r="B236" s="76" t="s">
        <v>105</v>
      </c>
      <c r="C236" s="76" t="s">
        <v>139</v>
      </c>
      <c r="D236" s="76"/>
      <c r="E236" s="76" t="s">
        <v>139</v>
      </c>
      <c r="F236" s="76" t="s">
        <v>358</v>
      </c>
      <c r="G236" s="76" t="s">
        <v>130</v>
      </c>
      <c r="H236" s="76" t="s">
        <v>359</v>
      </c>
      <c r="I236" s="76" t="s">
        <v>169</v>
      </c>
      <c r="J236" s="76" t="s">
        <v>110</v>
      </c>
      <c r="K236" s="76" t="s">
        <v>111</v>
      </c>
      <c r="L236" s="76" t="s">
        <v>350</v>
      </c>
      <c r="M236" s="76" t="s">
        <v>344</v>
      </c>
      <c r="N236" s="76" t="s">
        <v>351</v>
      </c>
      <c r="O236" s="76" t="s">
        <v>352</v>
      </c>
      <c r="P236" s="76" t="s">
        <v>360</v>
      </c>
      <c r="Q236" s="76" t="s">
        <v>361</v>
      </c>
      <c r="R236" s="76" t="s">
        <v>116</v>
      </c>
      <c r="S236" s="76" t="s">
        <v>117</v>
      </c>
      <c r="T236" s="76" t="s">
        <v>118</v>
      </c>
      <c r="U236" s="76" t="s">
        <v>355</v>
      </c>
      <c r="V236" s="76" t="s">
        <v>2732</v>
      </c>
      <c r="W236" s="76" t="s">
        <v>120</v>
      </c>
      <c r="X236" s="76" t="s">
        <v>111</v>
      </c>
      <c r="Y236" s="78" t="s">
        <v>152</v>
      </c>
      <c r="Z236" s="285">
        <v>43466</v>
      </c>
      <c r="AA236" s="78" t="s">
        <v>122</v>
      </c>
      <c r="AB236" s="285" t="s">
        <v>118</v>
      </c>
      <c r="AC236" s="285" t="s">
        <v>243</v>
      </c>
      <c r="AD236" s="78" t="s">
        <v>123</v>
      </c>
      <c r="AE236" s="78" t="s">
        <v>111</v>
      </c>
      <c r="AF236" s="78" t="s">
        <v>111</v>
      </c>
      <c r="AG236" s="78" t="s">
        <v>111</v>
      </c>
      <c r="AH236" s="78" t="s">
        <v>111</v>
      </c>
      <c r="AI236" s="78" t="s">
        <v>111</v>
      </c>
      <c r="AJ236" s="78" t="s">
        <v>111</v>
      </c>
      <c r="AK236" s="286" t="s">
        <v>124</v>
      </c>
      <c r="AL236" s="286" t="s">
        <v>125</v>
      </c>
      <c r="AM236" s="287" t="s">
        <v>137</v>
      </c>
      <c r="AN236" s="288" t="s">
        <v>126</v>
      </c>
    </row>
    <row r="237" spans="1:40" s="121" customFormat="1" ht="40.049999999999997" customHeight="1">
      <c r="A237" s="262">
        <v>93</v>
      </c>
      <c r="B237" s="76" t="s">
        <v>105</v>
      </c>
      <c r="C237" s="76" t="s">
        <v>362</v>
      </c>
      <c r="D237" s="76"/>
      <c r="E237" s="76" t="s">
        <v>362</v>
      </c>
      <c r="F237" s="76" t="e">
        <v>#N/A</v>
      </c>
      <c r="G237" s="76" t="s">
        <v>130</v>
      </c>
      <c r="H237" s="76" t="s">
        <v>364</v>
      </c>
      <c r="I237" s="76" t="s">
        <v>169</v>
      </c>
      <c r="J237" s="76" t="s">
        <v>110</v>
      </c>
      <c r="K237" s="76" t="s">
        <v>111</v>
      </c>
      <c r="L237" s="76" t="s">
        <v>350</v>
      </c>
      <c r="M237" s="76" t="s">
        <v>344</v>
      </c>
      <c r="N237" s="76" t="s">
        <v>351</v>
      </c>
      <c r="O237" s="76" t="s">
        <v>352</v>
      </c>
      <c r="P237" s="76" t="s">
        <v>353</v>
      </c>
      <c r="Q237" s="76" t="s">
        <v>344</v>
      </c>
      <c r="R237" s="76" t="s">
        <v>116</v>
      </c>
      <c r="S237" s="76" t="s">
        <v>117</v>
      </c>
      <c r="T237" s="76" t="s">
        <v>118</v>
      </c>
      <c r="U237" s="76" t="s">
        <v>355</v>
      </c>
      <c r="V237" s="76" t="s">
        <v>365</v>
      </c>
      <c r="W237" s="76" t="s">
        <v>120</v>
      </c>
      <c r="X237" s="76" t="s">
        <v>111</v>
      </c>
      <c r="Y237" s="78" t="s">
        <v>152</v>
      </c>
      <c r="Z237" s="285">
        <v>42370</v>
      </c>
      <c r="AA237" s="78" t="s">
        <v>122</v>
      </c>
      <c r="AB237" s="285" t="s">
        <v>146</v>
      </c>
      <c r="AC237" s="285" t="s">
        <v>243</v>
      </c>
      <c r="AD237" s="78" t="s">
        <v>123</v>
      </c>
      <c r="AE237" s="78" t="s">
        <v>111</v>
      </c>
      <c r="AF237" s="78" t="s">
        <v>111</v>
      </c>
      <c r="AG237" s="78" t="s">
        <v>111</v>
      </c>
      <c r="AH237" s="78" t="s">
        <v>111</v>
      </c>
      <c r="AI237" s="78" t="s">
        <v>111</v>
      </c>
      <c r="AJ237" s="78" t="s">
        <v>111</v>
      </c>
      <c r="AK237" s="286" t="s">
        <v>124</v>
      </c>
      <c r="AL237" s="286" t="s">
        <v>125</v>
      </c>
      <c r="AM237" s="287" t="s">
        <v>137</v>
      </c>
      <c r="AN237" s="288" t="s">
        <v>126</v>
      </c>
    </row>
    <row r="238" spans="1:40" s="121" customFormat="1" ht="40.049999999999997" customHeight="1">
      <c r="A238" s="262">
        <v>94</v>
      </c>
      <c r="B238" s="76" t="s">
        <v>105</v>
      </c>
      <c r="C238" s="76" t="s">
        <v>366</v>
      </c>
      <c r="D238" s="76"/>
      <c r="E238" s="76" t="s">
        <v>366</v>
      </c>
      <c r="F238" s="76" t="s">
        <v>368</v>
      </c>
      <c r="G238" s="76" t="s">
        <v>130</v>
      </c>
      <c r="H238" s="76" t="s">
        <v>369</v>
      </c>
      <c r="I238" s="76" t="s">
        <v>169</v>
      </c>
      <c r="J238" s="76" t="s">
        <v>110</v>
      </c>
      <c r="K238" s="76" t="s">
        <v>111</v>
      </c>
      <c r="L238" s="76" t="s">
        <v>350</v>
      </c>
      <c r="M238" s="76" t="s">
        <v>344</v>
      </c>
      <c r="N238" s="76" t="s">
        <v>351</v>
      </c>
      <c r="O238" s="76" t="s">
        <v>352</v>
      </c>
      <c r="P238" s="76" t="s">
        <v>353</v>
      </c>
      <c r="Q238" s="76" t="s">
        <v>344</v>
      </c>
      <c r="R238" s="76" t="s">
        <v>116</v>
      </c>
      <c r="S238" s="76" t="s">
        <v>117</v>
      </c>
      <c r="T238" s="76" t="s">
        <v>118</v>
      </c>
      <c r="U238" s="76" t="s">
        <v>355</v>
      </c>
      <c r="V238" s="76" t="s">
        <v>365</v>
      </c>
      <c r="W238" s="76" t="s">
        <v>120</v>
      </c>
      <c r="X238" s="76" t="s">
        <v>111</v>
      </c>
      <c r="Y238" s="78" t="s">
        <v>152</v>
      </c>
      <c r="Z238" s="285">
        <v>42370</v>
      </c>
      <c r="AA238" s="78" t="s">
        <v>122</v>
      </c>
      <c r="AB238" s="285" t="s">
        <v>146</v>
      </c>
      <c r="AC238" s="285" t="s">
        <v>243</v>
      </c>
      <c r="AD238" s="78" t="s">
        <v>123</v>
      </c>
      <c r="AE238" s="78" t="s">
        <v>111</v>
      </c>
      <c r="AF238" s="78" t="s">
        <v>111</v>
      </c>
      <c r="AG238" s="78" t="s">
        <v>111</v>
      </c>
      <c r="AH238" s="78" t="s">
        <v>111</v>
      </c>
      <c r="AI238" s="78" t="s">
        <v>111</v>
      </c>
      <c r="AJ238" s="78" t="s">
        <v>111</v>
      </c>
      <c r="AK238" s="286" t="s">
        <v>124</v>
      </c>
      <c r="AL238" s="286" t="s">
        <v>125</v>
      </c>
      <c r="AM238" s="287" t="s">
        <v>137</v>
      </c>
      <c r="AN238" s="288" t="s">
        <v>126</v>
      </c>
    </row>
    <row r="239" spans="1:40" s="121" customFormat="1" ht="40.049999999999997" customHeight="1">
      <c r="A239" s="262">
        <v>95</v>
      </c>
      <c r="B239" s="76" t="s">
        <v>105</v>
      </c>
      <c r="C239" s="76" t="s">
        <v>159</v>
      </c>
      <c r="D239" s="76"/>
      <c r="E239" s="76" t="s">
        <v>159</v>
      </c>
      <c r="F239" s="76" t="s">
        <v>371</v>
      </c>
      <c r="G239" s="76" t="s">
        <v>130</v>
      </c>
      <c r="H239" s="76" t="s">
        <v>372</v>
      </c>
      <c r="I239" s="76" t="s">
        <v>169</v>
      </c>
      <c r="J239" s="76" t="s">
        <v>110</v>
      </c>
      <c r="K239" s="76" t="s">
        <v>111</v>
      </c>
      <c r="L239" s="76" t="s">
        <v>350</v>
      </c>
      <c r="M239" s="76" t="s">
        <v>344</v>
      </c>
      <c r="N239" s="76" t="s">
        <v>351</v>
      </c>
      <c r="O239" s="76" t="s">
        <v>352</v>
      </c>
      <c r="P239" s="76" t="s">
        <v>360</v>
      </c>
      <c r="Q239" s="76" t="s">
        <v>344</v>
      </c>
      <c r="R239" s="76" t="s">
        <v>116</v>
      </c>
      <c r="S239" s="76" t="s">
        <v>117</v>
      </c>
      <c r="T239" s="76" t="s">
        <v>118</v>
      </c>
      <c r="U239" s="76" t="s">
        <v>355</v>
      </c>
      <c r="V239" s="76" t="s">
        <v>373</v>
      </c>
      <c r="W239" s="76" t="s">
        <v>120</v>
      </c>
      <c r="X239" s="76" t="s">
        <v>111</v>
      </c>
      <c r="Y239" s="78" t="s">
        <v>152</v>
      </c>
      <c r="Z239" s="285" t="s">
        <v>374</v>
      </c>
      <c r="AA239" s="78" t="s">
        <v>122</v>
      </c>
      <c r="AB239" s="285" t="s">
        <v>146</v>
      </c>
      <c r="AC239" s="285" t="s">
        <v>243</v>
      </c>
      <c r="AD239" s="78" t="s">
        <v>123</v>
      </c>
      <c r="AE239" s="78" t="s">
        <v>111</v>
      </c>
      <c r="AF239" s="78" t="s">
        <v>111</v>
      </c>
      <c r="AG239" s="78" t="s">
        <v>111</v>
      </c>
      <c r="AH239" s="78" t="s">
        <v>111</v>
      </c>
      <c r="AI239" s="78" t="s">
        <v>111</v>
      </c>
      <c r="AJ239" s="78" t="s">
        <v>111</v>
      </c>
      <c r="AK239" s="286" t="s">
        <v>124</v>
      </c>
      <c r="AL239" s="286" t="s">
        <v>125</v>
      </c>
      <c r="AM239" s="287" t="s">
        <v>137</v>
      </c>
      <c r="AN239" s="288" t="s">
        <v>126</v>
      </c>
    </row>
    <row r="240" spans="1:40" s="121" customFormat="1" ht="40.049999999999997" customHeight="1">
      <c r="A240" s="262">
        <v>96</v>
      </c>
      <c r="B240" s="76" t="s">
        <v>1161</v>
      </c>
      <c r="C240" s="76"/>
      <c r="D240" s="76" t="s">
        <v>1170</v>
      </c>
      <c r="E240" s="76" t="s">
        <v>1170</v>
      </c>
      <c r="F240" s="76" t="e">
        <v>#N/A</v>
      </c>
      <c r="G240" s="76" t="s">
        <v>111</v>
      </c>
      <c r="H240" s="76" t="s">
        <v>1170</v>
      </c>
      <c r="I240" s="76" t="s">
        <v>173</v>
      </c>
      <c r="J240" s="76" t="s">
        <v>173</v>
      </c>
      <c r="K240" s="76" t="s">
        <v>173</v>
      </c>
      <c r="L240" s="76" t="s">
        <v>350</v>
      </c>
      <c r="M240" s="76" t="s">
        <v>344</v>
      </c>
      <c r="N240" s="76" t="s">
        <v>351</v>
      </c>
      <c r="O240" s="76" t="s">
        <v>352</v>
      </c>
      <c r="P240" s="76" t="s">
        <v>173</v>
      </c>
      <c r="Q240" s="76" t="s">
        <v>344</v>
      </c>
      <c r="R240" s="76" t="s">
        <v>173</v>
      </c>
      <c r="S240" s="76" t="s">
        <v>117</v>
      </c>
      <c r="T240" s="76" t="s">
        <v>118</v>
      </c>
      <c r="U240" s="76" t="s">
        <v>355</v>
      </c>
      <c r="V240" s="76" t="s">
        <v>173</v>
      </c>
      <c r="W240" s="76" t="s">
        <v>120</v>
      </c>
      <c r="X240" s="76" t="s">
        <v>111</v>
      </c>
      <c r="Y240" s="78" t="s">
        <v>111</v>
      </c>
      <c r="Z240" s="285" t="s">
        <v>111</v>
      </c>
      <c r="AA240" s="78" t="s">
        <v>111</v>
      </c>
      <c r="AB240" s="285" t="s">
        <v>146</v>
      </c>
      <c r="AC240" s="285" t="s">
        <v>243</v>
      </c>
      <c r="AD240" s="78" t="s">
        <v>123</v>
      </c>
      <c r="AE240" s="78" t="s">
        <v>111</v>
      </c>
      <c r="AF240" s="78" t="s">
        <v>111</v>
      </c>
      <c r="AG240" s="78" t="s">
        <v>111</v>
      </c>
      <c r="AH240" s="78" t="s">
        <v>111</v>
      </c>
      <c r="AI240" s="78" t="s">
        <v>111</v>
      </c>
      <c r="AJ240" s="78" t="s">
        <v>111</v>
      </c>
      <c r="AK240" s="286" t="s">
        <v>124</v>
      </c>
      <c r="AL240" s="286" t="s">
        <v>111</v>
      </c>
      <c r="AM240" s="287" t="s">
        <v>111</v>
      </c>
      <c r="AN240" s="288" t="s">
        <v>126</v>
      </c>
    </row>
    <row r="241" spans="1:40" s="121" customFormat="1" ht="40.049999999999997" customHeight="1">
      <c r="A241" s="262">
        <v>97</v>
      </c>
      <c r="B241" s="270" t="s">
        <v>1322</v>
      </c>
      <c r="C241" s="270" t="s">
        <v>2726</v>
      </c>
      <c r="D241" s="270" t="s">
        <v>2727</v>
      </c>
      <c r="E241" s="270" t="s">
        <v>2726</v>
      </c>
      <c r="F241" s="270" t="e">
        <v>#N/A</v>
      </c>
      <c r="G241" s="270" t="s">
        <v>107</v>
      </c>
      <c r="H241" s="273" t="s">
        <v>2728</v>
      </c>
      <c r="I241" s="270" t="s">
        <v>109</v>
      </c>
      <c r="J241" s="270" t="s">
        <v>110</v>
      </c>
      <c r="K241" s="270" t="s">
        <v>111</v>
      </c>
      <c r="L241" s="270" t="s">
        <v>350</v>
      </c>
      <c r="M241" s="270" t="s">
        <v>344</v>
      </c>
      <c r="N241" s="270" t="s">
        <v>2729</v>
      </c>
      <c r="O241" s="270" t="s">
        <v>352</v>
      </c>
      <c r="P241" s="76" t="s">
        <v>173</v>
      </c>
      <c r="Q241" s="270" t="s">
        <v>344</v>
      </c>
      <c r="R241" s="270" t="s">
        <v>116</v>
      </c>
      <c r="S241" s="270" t="s">
        <v>117</v>
      </c>
      <c r="T241" s="270" t="s">
        <v>118</v>
      </c>
      <c r="U241" s="270" t="s">
        <v>173</v>
      </c>
      <c r="V241" s="76" t="s">
        <v>2730</v>
      </c>
      <c r="W241" s="76" t="s">
        <v>120</v>
      </c>
      <c r="X241" s="270" t="s">
        <v>111</v>
      </c>
      <c r="Y241" s="274" t="s">
        <v>152</v>
      </c>
      <c r="Z241" s="271">
        <v>40909</v>
      </c>
      <c r="AA241" s="270" t="s">
        <v>122</v>
      </c>
      <c r="AB241" s="270" t="s">
        <v>118</v>
      </c>
      <c r="AC241" s="270" t="s">
        <v>243</v>
      </c>
      <c r="AD241" s="270" t="s">
        <v>493</v>
      </c>
      <c r="AE241" s="270" t="s">
        <v>111</v>
      </c>
      <c r="AF241" s="270" t="s">
        <v>111</v>
      </c>
      <c r="AG241" s="270" t="s">
        <v>111</v>
      </c>
      <c r="AH241" s="270" t="s">
        <v>111</v>
      </c>
      <c r="AI241" s="270" t="s">
        <v>111</v>
      </c>
      <c r="AJ241" s="270" t="s">
        <v>111</v>
      </c>
      <c r="AK241" s="270" t="s">
        <v>124</v>
      </c>
      <c r="AL241" s="286" t="s">
        <v>149</v>
      </c>
      <c r="AM241" s="287" t="s">
        <v>125</v>
      </c>
      <c r="AN241" s="288" t="s">
        <v>126</v>
      </c>
    </row>
    <row r="242" spans="1:40" s="121" customFormat="1" ht="40.049999999999997" customHeight="1">
      <c r="A242" s="262">
        <v>88</v>
      </c>
      <c r="B242" s="76" t="s">
        <v>105</v>
      </c>
      <c r="C242" s="76" t="s">
        <v>534</v>
      </c>
      <c r="D242" s="76"/>
      <c r="E242" s="76" t="s">
        <v>534</v>
      </c>
      <c r="F242" s="76" t="s">
        <v>536</v>
      </c>
      <c r="G242" s="76" t="s">
        <v>107</v>
      </c>
      <c r="H242" s="76" t="s">
        <v>537</v>
      </c>
      <c r="I242" s="76" t="s">
        <v>194</v>
      </c>
      <c r="J242" s="76" t="s">
        <v>110</v>
      </c>
      <c r="K242" s="76" t="s">
        <v>111</v>
      </c>
      <c r="L242" s="76" t="s">
        <v>525</v>
      </c>
      <c r="M242" s="76" t="s">
        <v>532</v>
      </c>
      <c r="N242" s="76" t="s">
        <v>526</v>
      </c>
      <c r="O242" s="76" t="s">
        <v>532</v>
      </c>
      <c r="P242" s="76" t="s">
        <v>538</v>
      </c>
      <c r="Q242" s="76" t="s">
        <v>539</v>
      </c>
      <c r="R242" s="76" t="s">
        <v>529</v>
      </c>
      <c r="S242" s="76" t="s">
        <v>117</v>
      </c>
      <c r="T242" s="76" t="s">
        <v>118</v>
      </c>
      <c r="U242" s="76" t="s">
        <v>173</v>
      </c>
      <c r="V242" s="76" t="s">
        <v>540</v>
      </c>
      <c r="W242" s="76" t="s">
        <v>144</v>
      </c>
      <c r="X242" s="76" t="s">
        <v>540</v>
      </c>
      <c r="Y242" s="78" t="s">
        <v>136</v>
      </c>
      <c r="Z242" s="285">
        <v>40908</v>
      </c>
      <c r="AA242" s="78" t="s">
        <v>122</v>
      </c>
      <c r="AB242" s="285" t="s">
        <v>144</v>
      </c>
      <c r="AC242" s="285" t="s">
        <v>243</v>
      </c>
      <c r="AD242" s="78" t="s">
        <v>123</v>
      </c>
      <c r="AE242" s="78" t="s">
        <v>111</v>
      </c>
      <c r="AF242" s="78" t="s">
        <v>111</v>
      </c>
      <c r="AG242" s="78" t="s">
        <v>111</v>
      </c>
      <c r="AH242" s="78" t="s">
        <v>111</v>
      </c>
      <c r="AI242" s="78" t="s">
        <v>111</v>
      </c>
      <c r="AJ242" s="78" t="s">
        <v>111</v>
      </c>
      <c r="AK242" s="286" t="s">
        <v>124</v>
      </c>
      <c r="AL242" s="286" t="s">
        <v>149</v>
      </c>
      <c r="AM242" s="287" t="s">
        <v>149</v>
      </c>
      <c r="AN242" s="282" t="s">
        <v>281</v>
      </c>
    </row>
    <row r="243" spans="1:40" s="121" customFormat="1" ht="40.049999999999997" customHeight="1">
      <c r="A243" s="262">
        <v>89</v>
      </c>
      <c r="B243" s="76" t="s">
        <v>105</v>
      </c>
      <c r="C243" s="76" t="s">
        <v>541</v>
      </c>
      <c r="D243" s="76"/>
      <c r="E243" s="76" t="s">
        <v>541</v>
      </c>
      <c r="F243" s="76" t="s">
        <v>543</v>
      </c>
      <c r="G243" s="76" t="s">
        <v>107</v>
      </c>
      <c r="H243" s="76" t="s">
        <v>544</v>
      </c>
      <c r="I243" s="76" t="s">
        <v>109</v>
      </c>
      <c r="J243" s="76" t="s">
        <v>110</v>
      </c>
      <c r="K243" s="76" t="s">
        <v>111</v>
      </c>
      <c r="L243" s="76" t="s">
        <v>525</v>
      </c>
      <c r="M243" s="76" t="s">
        <v>532</v>
      </c>
      <c r="N243" s="76" t="s">
        <v>526</v>
      </c>
      <c r="O243" s="76" t="s">
        <v>532</v>
      </c>
      <c r="P243" s="76" t="s">
        <v>545</v>
      </c>
      <c r="Q243" s="76" t="s">
        <v>539</v>
      </c>
      <c r="R243" s="76" t="s">
        <v>529</v>
      </c>
      <c r="S243" s="76" t="s">
        <v>117</v>
      </c>
      <c r="T243" s="76" t="s">
        <v>118</v>
      </c>
      <c r="U243" s="76" t="s">
        <v>173</v>
      </c>
      <c r="V243" s="76" t="s">
        <v>546</v>
      </c>
      <c r="W243" s="76" t="s">
        <v>120</v>
      </c>
      <c r="X243" s="76" t="s">
        <v>111</v>
      </c>
      <c r="Y243" s="78" t="s">
        <v>454</v>
      </c>
      <c r="Z243" s="285">
        <v>40908</v>
      </c>
      <c r="AA243" s="78">
        <v>44712</v>
      </c>
      <c r="AB243" s="285" t="s">
        <v>144</v>
      </c>
      <c r="AC243" s="285" t="s">
        <v>547</v>
      </c>
      <c r="AD243" s="78" t="s">
        <v>548</v>
      </c>
      <c r="AE243" s="78" t="s">
        <v>111</v>
      </c>
      <c r="AF243" s="78" t="s">
        <v>111</v>
      </c>
      <c r="AG243" s="78" t="s">
        <v>111</v>
      </c>
      <c r="AH243" s="78" t="s">
        <v>111</v>
      </c>
      <c r="AI243" s="78" t="s">
        <v>111</v>
      </c>
      <c r="AJ243" s="78" t="s">
        <v>111</v>
      </c>
      <c r="AK243" s="286" t="s">
        <v>158</v>
      </c>
      <c r="AL243" s="286" t="s">
        <v>149</v>
      </c>
      <c r="AM243" s="287" t="s">
        <v>149</v>
      </c>
      <c r="AN243" s="282" t="s">
        <v>281</v>
      </c>
    </row>
    <row r="244" spans="1:40" s="121" customFormat="1" ht="40.049999999999997" customHeight="1">
      <c r="A244" s="262">
        <v>90</v>
      </c>
      <c r="B244" s="76" t="s">
        <v>105</v>
      </c>
      <c r="C244" s="76"/>
      <c r="D244" s="76" t="s">
        <v>573</v>
      </c>
      <c r="E244" s="76" t="s">
        <v>573</v>
      </c>
      <c r="F244" s="76" t="e">
        <v>#N/A</v>
      </c>
      <c r="G244" s="76" t="s">
        <v>107</v>
      </c>
      <c r="H244" s="76" t="s">
        <v>574</v>
      </c>
      <c r="I244" s="76" t="s">
        <v>379</v>
      </c>
      <c r="J244" s="76" t="s">
        <v>110</v>
      </c>
      <c r="K244" s="76" t="s">
        <v>111</v>
      </c>
      <c r="L244" s="76" t="s">
        <v>525</v>
      </c>
      <c r="M244" s="76" t="s">
        <v>532</v>
      </c>
      <c r="N244" s="76" t="s">
        <v>526</v>
      </c>
      <c r="O244" s="76" t="s">
        <v>532</v>
      </c>
      <c r="P244" s="76" t="s">
        <v>302</v>
      </c>
      <c r="Q244" s="76" t="s">
        <v>575</v>
      </c>
      <c r="R244" s="76" t="s">
        <v>529</v>
      </c>
      <c r="S244" s="76" t="s">
        <v>117</v>
      </c>
      <c r="T244" s="76" t="s">
        <v>118</v>
      </c>
      <c r="U244" s="76" t="s">
        <v>173</v>
      </c>
      <c r="V244" s="76" t="s">
        <v>576</v>
      </c>
      <c r="W244" s="76" t="s">
        <v>120</v>
      </c>
      <c r="X244" s="76" t="s">
        <v>111</v>
      </c>
      <c r="Y244" s="78" t="s">
        <v>121</v>
      </c>
      <c r="Z244" s="285" t="s">
        <v>436</v>
      </c>
      <c r="AA244" s="78" t="s">
        <v>122</v>
      </c>
      <c r="AB244" s="285" t="s">
        <v>118</v>
      </c>
      <c r="AC244" s="285"/>
      <c r="AD244" s="78" t="s">
        <v>548</v>
      </c>
      <c r="AE244" s="78" t="s">
        <v>111</v>
      </c>
      <c r="AF244" s="78" t="s">
        <v>111</v>
      </c>
      <c r="AG244" s="78" t="s">
        <v>111</v>
      </c>
      <c r="AH244" s="78" t="s">
        <v>111</v>
      </c>
      <c r="AI244" s="78" t="s">
        <v>111</v>
      </c>
      <c r="AJ244" s="78" t="s">
        <v>111</v>
      </c>
      <c r="AK244" s="286" t="s">
        <v>158</v>
      </c>
      <c r="AL244" s="286" t="s">
        <v>149</v>
      </c>
      <c r="AM244" s="287" t="s">
        <v>149</v>
      </c>
      <c r="AN244" s="282" t="s">
        <v>281</v>
      </c>
    </row>
    <row r="245" spans="1:40" s="121" customFormat="1" ht="40.049999999999997" customHeight="1">
      <c r="A245" s="262">
        <v>82</v>
      </c>
      <c r="B245" s="76" t="s">
        <v>105</v>
      </c>
      <c r="C245" s="76"/>
      <c r="D245" s="76" t="s">
        <v>106</v>
      </c>
      <c r="E245" s="76" t="s">
        <v>106</v>
      </c>
      <c r="F245" s="76" t="e">
        <v>#N/A</v>
      </c>
      <c r="G245" s="76" t="s">
        <v>107</v>
      </c>
      <c r="H245" s="77" t="s">
        <v>108</v>
      </c>
      <c r="I245" s="76" t="s">
        <v>109</v>
      </c>
      <c r="J245" s="76" t="s">
        <v>110</v>
      </c>
      <c r="K245" s="76" t="s">
        <v>111</v>
      </c>
      <c r="L245" s="76" t="s">
        <v>112</v>
      </c>
      <c r="M245" s="76" t="s">
        <v>103</v>
      </c>
      <c r="N245" s="76" t="s">
        <v>113</v>
      </c>
      <c r="O245" s="76" t="s">
        <v>103</v>
      </c>
      <c r="P245" s="76" t="s">
        <v>114</v>
      </c>
      <c r="Q245" s="76" t="s">
        <v>115</v>
      </c>
      <c r="R245" s="76" t="s">
        <v>116</v>
      </c>
      <c r="S245" s="76" t="s">
        <v>117</v>
      </c>
      <c r="T245" s="76" t="s">
        <v>118</v>
      </c>
      <c r="U245" s="76" t="s">
        <v>111</v>
      </c>
      <c r="V245" s="76" t="s">
        <v>119</v>
      </c>
      <c r="W245" s="76" t="s">
        <v>120</v>
      </c>
      <c r="X245" s="76" t="s">
        <v>111</v>
      </c>
      <c r="Y245" s="78" t="s">
        <v>121</v>
      </c>
      <c r="Z245" s="140">
        <v>43101</v>
      </c>
      <c r="AA245" s="140" t="s">
        <v>122</v>
      </c>
      <c r="AB245" s="76" t="s">
        <v>118</v>
      </c>
      <c r="AC245" s="76"/>
      <c r="AD245" s="76" t="s">
        <v>123</v>
      </c>
      <c r="AE245" s="76" t="s">
        <v>111</v>
      </c>
      <c r="AF245" s="76" t="s">
        <v>111</v>
      </c>
      <c r="AG245" s="76" t="s">
        <v>111</v>
      </c>
      <c r="AH245" s="76" t="s">
        <v>111</v>
      </c>
      <c r="AI245" s="269" t="s">
        <v>111</v>
      </c>
      <c r="AJ245" s="76" t="s">
        <v>111</v>
      </c>
      <c r="AK245" s="76" t="s">
        <v>124</v>
      </c>
      <c r="AL245" s="76" t="s">
        <v>125</v>
      </c>
      <c r="AM245" s="76" t="s">
        <v>125</v>
      </c>
      <c r="AN245" s="282" t="s">
        <v>126</v>
      </c>
    </row>
    <row r="246" spans="1:40" s="121" customFormat="1" ht="40.049999999999997" customHeight="1">
      <c r="A246" s="262">
        <v>83</v>
      </c>
      <c r="B246" s="76" t="s">
        <v>105</v>
      </c>
      <c r="C246" s="76" t="s">
        <v>127</v>
      </c>
      <c r="D246" s="76"/>
      <c r="E246" s="76" t="s">
        <v>127</v>
      </c>
      <c r="F246" s="76" t="s">
        <v>129</v>
      </c>
      <c r="G246" s="76" t="s">
        <v>130</v>
      </c>
      <c r="H246" s="76" t="s">
        <v>131</v>
      </c>
      <c r="I246" s="76" t="s">
        <v>132</v>
      </c>
      <c r="J246" s="76" t="s">
        <v>110</v>
      </c>
      <c r="K246" s="76" t="s">
        <v>111</v>
      </c>
      <c r="L246" s="76" t="s">
        <v>112</v>
      </c>
      <c r="M246" s="76" t="s">
        <v>103</v>
      </c>
      <c r="N246" s="76" t="s">
        <v>113</v>
      </c>
      <c r="O246" s="76" t="s">
        <v>103</v>
      </c>
      <c r="P246" s="76" t="s">
        <v>133</v>
      </c>
      <c r="Q246" s="76" t="s">
        <v>115</v>
      </c>
      <c r="R246" s="76" t="s">
        <v>116</v>
      </c>
      <c r="S246" s="76" t="s">
        <v>117</v>
      </c>
      <c r="T246" s="76" t="s">
        <v>118</v>
      </c>
      <c r="U246" s="76" t="s">
        <v>134</v>
      </c>
      <c r="V246" s="76" t="s">
        <v>2673</v>
      </c>
      <c r="W246" s="76" t="s">
        <v>120</v>
      </c>
      <c r="X246" s="76" t="s">
        <v>111</v>
      </c>
      <c r="Y246" s="78" t="s">
        <v>136</v>
      </c>
      <c r="Z246" s="285">
        <v>43101</v>
      </c>
      <c r="AA246" s="78" t="s">
        <v>122</v>
      </c>
      <c r="AB246" s="285" t="s">
        <v>118</v>
      </c>
      <c r="AC246" s="285"/>
      <c r="AD246" s="78" t="s">
        <v>123</v>
      </c>
      <c r="AE246" s="78" t="s">
        <v>111</v>
      </c>
      <c r="AF246" s="78" t="s">
        <v>111</v>
      </c>
      <c r="AG246" s="78" t="s">
        <v>111</v>
      </c>
      <c r="AH246" s="78" t="s">
        <v>111</v>
      </c>
      <c r="AI246" s="285" t="s">
        <v>111</v>
      </c>
      <c r="AJ246" s="78" t="s">
        <v>111</v>
      </c>
      <c r="AK246" s="286" t="s">
        <v>124</v>
      </c>
      <c r="AL246" s="286" t="s">
        <v>137</v>
      </c>
      <c r="AM246" s="287" t="s">
        <v>137</v>
      </c>
      <c r="AN246" s="282" t="s">
        <v>138</v>
      </c>
    </row>
    <row r="247" spans="1:40" s="121" customFormat="1" ht="40.049999999999997" customHeight="1">
      <c r="A247" s="262">
        <v>84</v>
      </c>
      <c r="B247" s="76" t="s">
        <v>105</v>
      </c>
      <c r="C247" s="76" t="s">
        <v>139</v>
      </c>
      <c r="D247" s="76"/>
      <c r="E247" s="76" t="s">
        <v>139</v>
      </c>
      <c r="F247" s="76" t="s">
        <v>141</v>
      </c>
      <c r="G247" s="76" t="s">
        <v>130</v>
      </c>
      <c r="H247" s="76" t="s">
        <v>142</v>
      </c>
      <c r="I247" s="76" t="s">
        <v>132</v>
      </c>
      <c r="J247" s="76" t="s">
        <v>110</v>
      </c>
      <c r="K247" s="76" t="s">
        <v>111</v>
      </c>
      <c r="L247" s="76" t="s">
        <v>112</v>
      </c>
      <c r="M247" s="76" t="s">
        <v>103</v>
      </c>
      <c r="N247" s="76" t="s">
        <v>113</v>
      </c>
      <c r="O247" s="76" t="s">
        <v>103</v>
      </c>
      <c r="P247" s="76" t="s">
        <v>114</v>
      </c>
      <c r="Q247" s="76" t="s">
        <v>115</v>
      </c>
      <c r="R247" s="76" t="s">
        <v>116</v>
      </c>
      <c r="S247" s="76" t="s">
        <v>117</v>
      </c>
      <c r="T247" s="76" t="s">
        <v>118</v>
      </c>
      <c r="U247" s="76" t="s">
        <v>134</v>
      </c>
      <c r="V247" s="76" t="s">
        <v>143</v>
      </c>
      <c r="W247" s="76" t="s">
        <v>144</v>
      </c>
      <c r="X247" s="76" t="s">
        <v>145</v>
      </c>
      <c r="Y247" s="78" t="s">
        <v>121</v>
      </c>
      <c r="Z247" s="285">
        <v>43101</v>
      </c>
      <c r="AA247" s="78" t="s">
        <v>122</v>
      </c>
      <c r="AB247" s="285" t="s">
        <v>146</v>
      </c>
      <c r="AC247" s="270" t="s">
        <v>243</v>
      </c>
      <c r="AD247" s="78" t="s">
        <v>123</v>
      </c>
      <c r="AE247" s="78" t="s">
        <v>111</v>
      </c>
      <c r="AF247" s="78" t="s">
        <v>111</v>
      </c>
      <c r="AG247" s="78" t="s">
        <v>111</v>
      </c>
      <c r="AH247" s="78" t="s">
        <v>111</v>
      </c>
      <c r="AI247" s="285" t="s">
        <v>111</v>
      </c>
      <c r="AJ247" s="78" t="s">
        <v>111</v>
      </c>
      <c r="AK247" s="286" t="s">
        <v>124</v>
      </c>
      <c r="AL247" s="286" t="s">
        <v>149</v>
      </c>
      <c r="AM247" s="287" t="s">
        <v>125</v>
      </c>
      <c r="AN247" s="282" t="s">
        <v>126</v>
      </c>
    </row>
    <row r="248" spans="1:40" s="121" customFormat="1" ht="40.049999999999997" customHeight="1">
      <c r="A248" s="262">
        <v>85</v>
      </c>
      <c r="B248" s="76" t="s">
        <v>105</v>
      </c>
      <c r="C248" s="76"/>
      <c r="D248" s="76" t="s">
        <v>150</v>
      </c>
      <c r="E248" s="76" t="s">
        <v>150</v>
      </c>
      <c r="F248" s="76" t="e">
        <v>#N/A</v>
      </c>
      <c r="G248" s="76" t="s">
        <v>130</v>
      </c>
      <c r="H248" s="76" t="s">
        <v>151</v>
      </c>
      <c r="I248" s="76" t="s">
        <v>132</v>
      </c>
      <c r="J248" s="76" t="s">
        <v>110</v>
      </c>
      <c r="K248" s="76" t="s">
        <v>111</v>
      </c>
      <c r="L248" s="76" t="s">
        <v>112</v>
      </c>
      <c r="M248" s="76" t="s">
        <v>103</v>
      </c>
      <c r="N248" s="76" t="s">
        <v>113</v>
      </c>
      <c r="O248" s="76" t="s">
        <v>103</v>
      </c>
      <c r="P248" s="76" t="s">
        <v>114</v>
      </c>
      <c r="Q248" s="76" t="s">
        <v>115</v>
      </c>
      <c r="R248" s="76" t="s">
        <v>116</v>
      </c>
      <c r="S248" s="76" t="s">
        <v>117</v>
      </c>
      <c r="T248" s="76" t="s">
        <v>118</v>
      </c>
      <c r="U248" s="76" t="s">
        <v>134</v>
      </c>
      <c r="V248" s="76" t="s">
        <v>143</v>
      </c>
      <c r="W248" s="76" t="s">
        <v>120</v>
      </c>
      <c r="X248" s="76" t="s">
        <v>111</v>
      </c>
      <c r="Y248" s="78" t="s">
        <v>152</v>
      </c>
      <c r="Z248" s="285">
        <v>43101</v>
      </c>
      <c r="AA248" s="78" t="s">
        <v>122</v>
      </c>
      <c r="AB248" s="285" t="s">
        <v>146</v>
      </c>
      <c r="AC248" s="270" t="s">
        <v>243</v>
      </c>
      <c r="AD248" s="78" t="s">
        <v>153</v>
      </c>
      <c r="AE248" s="78" t="s">
        <v>154</v>
      </c>
      <c r="AF248" s="78" t="s">
        <v>155</v>
      </c>
      <c r="AG248" s="78" t="s">
        <v>155</v>
      </c>
      <c r="AH248" s="78" t="s">
        <v>156</v>
      </c>
      <c r="AI248" s="285">
        <v>42146</v>
      </c>
      <c r="AJ248" s="78" t="s">
        <v>157</v>
      </c>
      <c r="AK248" s="286" t="s">
        <v>158</v>
      </c>
      <c r="AL248" s="286" t="s">
        <v>149</v>
      </c>
      <c r="AM248" s="287" t="s">
        <v>137</v>
      </c>
      <c r="AN248" s="282" t="s">
        <v>126</v>
      </c>
    </row>
    <row r="249" spans="1:40" s="121" customFormat="1" ht="40.049999999999997" customHeight="1">
      <c r="A249" s="262">
        <v>86</v>
      </c>
      <c r="B249" s="76" t="s">
        <v>105</v>
      </c>
      <c r="C249" s="76" t="s">
        <v>159</v>
      </c>
      <c r="D249" s="76"/>
      <c r="E249" s="76" t="s">
        <v>159</v>
      </c>
      <c r="F249" s="76" t="s">
        <v>161</v>
      </c>
      <c r="G249" s="76" t="s">
        <v>130</v>
      </c>
      <c r="H249" s="76" t="s">
        <v>162</v>
      </c>
      <c r="I249" s="76" t="s">
        <v>132</v>
      </c>
      <c r="J249" s="76" t="s">
        <v>110</v>
      </c>
      <c r="K249" s="76" t="s">
        <v>111</v>
      </c>
      <c r="L249" s="76" t="s">
        <v>112</v>
      </c>
      <c r="M249" s="76" t="s">
        <v>103</v>
      </c>
      <c r="N249" s="76" t="s">
        <v>113</v>
      </c>
      <c r="O249" s="76" t="s">
        <v>103</v>
      </c>
      <c r="P249" s="76" t="s">
        <v>114</v>
      </c>
      <c r="Q249" s="76" t="s">
        <v>115</v>
      </c>
      <c r="R249" s="76" t="s">
        <v>116</v>
      </c>
      <c r="S249" s="76" t="s">
        <v>117</v>
      </c>
      <c r="T249" s="76" t="s">
        <v>118</v>
      </c>
      <c r="U249" s="76" t="s">
        <v>134</v>
      </c>
      <c r="V249" s="76" t="s">
        <v>2673</v>
      </c>
      <c r="W249" s="76" t="s">
        <v>120</v>
      </c>
      <c r="X249" s="76" t="s">
        <v>111</v>
      </c>
      <c r="Y249" s="78" t="s">
        <v>152</v>
      </c>
      <c r="Z249" s="285">
        <v>43101</v>
      </c>
      <c r="AA249" s="78" t="s">
        <v>122</v>
      </c>
      <c r="AB249" s="285" t="s">
        <v>146</v>
      </c>
      <c r="AC249" s="270" t="s">
        <v>243</v>
      </c>
      <c r="AD249" s="78" t="s">
        <v>123</v>
      </c>
      <c r="AE249" s="78" t="s">
        <v>111</v>
      </c>
      <c r="AF249" s="78" t="s">
        <v>111</v>
      </c>
      <c r="AG249" s="78" t="s">
        <v>111</v>
      </c>
      <c r="AH249" s="78" t="s">
        <v>111</v>
      </c>
      <c r="AI249" s="285" t="s">
        <v>111</v>
      </c>
      <c r="AJ249" s="78" t="s">
        <v>111</v>
      </c>
      <c r="AK249" s="286" t="s">
        <v>124</v>
      </c>
      <c r="AL249" s="286" t="s">
        <v>137</v>
      </c>
      <c r="AM249" s="287" t="s">
        <v>137</v>
      </c>
      <c r="AN249" s="282" t="s">
        <v>138</v>
      </c>
    </row>
    <row r="250" spans="1:40" s="121" customFormat="1" ht="40.049999999999997" customHeight="1">
      <c r="A250" s="262">
        <v>87</v>
      </c>
      <c r="B250" s="76" t="s">
        <v>1161</v>
      </c>
      <c r="C250" s="76"/>
      <c r="D250" s="76" t="s">
        <v>1162</v>
      </c>
      <c r="E250" s="76" t="s">
        <v>1162</v>
      </c>
      <c r="F250" s="76" t="e">
        <v>#N/A</v>
      </c>
      <c r="G250" s="76" t="s">
        <v>111</v>
      </c>
      <c r="H250" s="76" t="s">
        <v>1162</v>
      </c>
      <c r="I250" s="76" t="s">
        <v>173</v>
      </c>
      <c r="J250" s="76" t="s">
        <v>110</v>
      </c>
      <c r="K250" s="76" t="s">
        <v>111</v>
      </c>
      <c r="L250" s="76" t="s">
        <v>112</v>
      </c>
      <c r="M250" s="76" t="s">
        <v>103</v>
      </c>
      <c r="N250" s="76" t="s">
        <v>113</v>
      </c>
      <c r="O250" s="76" t="s">
        <v>103</v>
      </c>
      <c r="P250" s="76" t="s">
        <v>111</v>
      </c>
      <c r="Q250" s="76" t="s">
        <v>115</v>
      </c>
      <c r="R250" s="76" t="s">
        <v>111</v>
      </c>
      <c r="S250" s="76" t="s">
        <v>117</v>
      </c>
      <c r="T250" s="76" t="s">
        <v>118</v>
      </c>
      <c r="U250" s="76" t="s">
        <v>134</v>
      </c>
      <c r="V250" s="76" t="s">
        <v>111</v>
      </c>
      <c r="W250" s="76" t="s">
        <v>120</v>
      </c>
      <c r="X250" s="76" t="s">
        <v>111</v>
      </c>
      <c r="Y250" s="78" t="s">
        <v>111</v>
      </c>
      <c r="Z250" s="285" t="s">
        <v>111</v>
      </c>
      <c r="AA250" s="78" t="s">
        <v>111</v>
      </c>
      <c r="AB250" s="285" t="s">
        <v>111</v>
      </c>
      <c r="AC250" s="285" t="s">
        <v>111</v>
      </c>
      <c r="AD250" s="78" t="s">
        <v>111</v>
      </c>
      <c r="AE250" s="78" t="s">
        <v>111</v>
      </c>
      <c r="AF250" s="78" t="s">
        <v>111</v>
      </c>
      <c r="AG250" s="78" t="s">
        <v>111</v>
      </c>
      <c r="AH250" s="78" t="s">
        <v>111</v>
      </c>
      <c r="AI250" s="285" t="s">
        <v>111</v>
      </c>
      <c r="AJ250" s="78" t="s">
        <v>111</v>
      </c>
      <c r="AK250" s="286" t="s">
        <v>158</v>
      </c>
      <c r="AL250" s="286" t="s">
        <v>149</v>
      </c>
      <c r="AM250" s="287" t="s">
        <v>137</v>
      </c>
      <c r="AN250" s="282" t="s">
        <v>126</v>
      </c>
    </row>
    <row r="251" spans="1:40" s="121" customFormat="1" ht="40.049999999999997" customHeight="1">
      <c r="A251" s="262">
        <v>70</v>
      </c>
      <c r="B251" s="76" t="s">
        <v>105</v>
      </c>
      <c r="C251" s="76" t="s">
        <v>311</v>
      </c>
      <c r="D251" s="76"/>
      <c r="E251" s="76" t="s">
        <v>311</v>
      </c>
      <c r="F251" s="76" t="s">
        <v>313</v>
      </c>
      <c r="G251" s="76" t="s">
        <v>107</v>
      </c>
      <c r="H251" s="76" t="s">
        <v>314</v>
      </c>
      <c r="I251" s="76" t="s">
        <v>194</v>
      </c>
      <c r="J251" s="76" t="s">
        <v>110</v>
      </c>
      <c r="K251" s="76" t="s">
        <v>111</v>
      </c>
      <c r="L251" s="76" t="s">
        <v>315</v>
      </c>
      <c r="M251" s="76" t="s">
        <v>309</v>
      </c>
      <c r="N251" s="76" t="s">
        <v>316</v>
      </c>
      <c r="O251" s="76" t="s">
        <v>309</v>
      </c>
      <c r="P251" s="76" t="s">
        <v>317</v>
      </c>
      <c r="Q251" s="76" t="s">
        <v>318</v>
      </c>
      <c r="R251" s="76" t="s">
        <v>116</v>
      </c>
      <c r="S251" s="76" t="s">
        <v>117</v>
      </c>
      <c r="T251" s="76" t="s">
        <v>118</v>
      </c>
      <c r="U251" s="76" t="s">
        <v>111</v>
      </c>
      <c r="V251" s="76" t="s">
        <v>319</v>
      </c>
      <c r="W251" s="76" t="s">
        <v>120</v>
      </c>
      <c r="X251" s="76" t="s">
        <v>111</v>
      </c>
      <c r="Y251" s="78" t="s">
        <v>136</v>
      </c>
      <c r="Z251" s="285">
        <v>41275</v>
      </c>
      <c r="AA251" s="78">
        <v>44985</v>
      </c>
      <c r="AB251" s="285" t="s">
        <v>118</v>
      </c>
      <c r="AC251" s="285"/>
      <c r="AD251" s="78" t="s">
        <v>123</v>
      </c>
      <c r="AE251" s="78" t="s">
        <v>111</v>
      </c>
      <c r="AF251" s="78" t="s">
        <v>111</v>
      </c>
      <c r="AG251" s="78" t="s">
        <v>111</v>
      </c>
      <c r="AH251" s="78" t="s">
        <v>111</v>
      </c>
      <c r="AI251" s="78" t="s">
        <v>111</v>
      </c>
      <c r="AJ251" s="78" t="s">
        <v>111</v>
      </c>
      <c r="AK251" s="286" t="s">
        <v>124</v>
      </c>
      <c r="AL251" s="286" t="s">
        <v>125</v>
      </c>
      <c r="AM251" s="287" t="s">
        <v>137</v>
      </c>
      <c r="AN251" s="288" t="s">
        <v>126</v>
      </c>
    </row>
    <row r="252" spans="1:40" s="121" customFormat="1" ht="40.049999999999997" customHeight="1">
      <c r="A252" s="262">
        <v>71</v>
      </c>
      <c r="B252" s="76" t="s">
        <v>105</v>
      </c>
      <c r="C252" s="76" t="s">
        <v>127</v>
      </c>
      <c r="D252" s="76"/>
      <c r="E252" s="76" t="s">
        <v>127</v>
      </c>
      <c r="F252" s="76" t="s">
        <v>321</v>
      </c>
      <c r="G252" s="76" t="s">
        <v>107</v>
      </c>
      <c r="H252" s="76" t="s">
        <v>322</v>
      </c>
      <c r="I252" s="76" t="s">
        <v>194</v>
      </c>
      <c r="J252" s="76" t="s">
        <v>110</v>
      </c>
      <c r="K252" s="76" t="s">
        <v>111</v>
      </c>
      <c r="L252" s="76" t="s">
        <v>315</v>
      </c>
      <c r="M252" s="76" t="s">
        <v>309</v>
      </c>
      <c r="N252" s="76" t="s">
        <v>316</v>
      </c>
      <c r="O252" s="76" t="s">
        <v>309</v>
      </c>
      <c r="P252" s="76" t="s">
        <v>317</v>
      </c>
      <c r="Q252" s="76" t="s">
        <v>323</v>
      </c>
      <c r="R252" s="76" t="s">
        <v>116</v>
      </c>
      <c r="S252" s="76" t="s">
        <v>117</v>
      </c>
      <c r="T252" s="76" t="s">
        <v>118</v>
      </c>
      <c r="U252" s="76" t="s">
        <v>111</v>
      </c>
      <c r="V252" s="76" t="s">
        <v>319</v>
      </c>
      <c r="W252" s="76" t="s">
        <v>120</v>
      </c>
      <c r="X252" s="76" t="s">
        <v>111</v>
      </c>
      <c r="Y252" s="78" t="s">
        <v>136</v>
      </c>
      <c r="Z252" s="285">
        <v>41699</v>
      </c>
      <c r="AA252" s="78" t="s">
        <v>122</v>
      </c>
      <c r="AB252" s="285" t="s">
        <v>118</v>
      </c>
      <c r="AC252" s="285"/>
      <c r="AD252" s="78" t="s">
        <v>123</v>
      </c>
      <c r="AE252" s="78" t="s">
        <v>111</v>
      </c>
      <c r="AF252" s="78" t="s">
        <v>111</v>
      </c>
      <c r="AG252" s="78" t="s">
        <v>111</v>
      </c>
      <c r="AH252" s="78" t="s">
        <v>111</v>
      </c>
      <c r="AI252" s="78" t="s">
        <v>111</v>
      </c>
      <c r="AJ252" s="78" t="s">
        <v>111</v>
      </c>
      <c r="AK252" s="286" t="s">
        <v>124</v>
      </c>
      <c r="AL252" s="286" t="s">
        <v>125</v>
      </c>
      <c r="AM252" s="287" t="s">
        <v>137</v>
      </c>
      <c r="AN252" s="288" t="s">
        <v>126</v>
      </c>
    </row>
    <row r="253" spans="1:40" s="121" customFormat="1" ht="40.049999999999997" customHeight="1">
      <c r="A253" s="262">
        <v>72</v>
      </c>
      <c r="B253" s="76" t="s">
        <v>105</v>
      </c>
      <c r="C253" s="76"/>
      <c r="D253" s="76" t="s">
        <v>324</v>
      </c>
      <c r="E253" s="76" t="s">
        <v>324</v>
      </c>
      <c r="F253" s="76" t="e">
        <v>#N/A</v>
      </c>
      <c r="G253" s="76" t="s">
        <v>107</v>
      </c>
      <c r="H253" s="76" t="s">
        <v>325</v>
      </c>
      <c r="I253" s="76" t="s">
        <v>326</v>
      </c>
      <c r="J253" s="76" t="s">
        <v>110</v>
      </c>
      <c r="K253" s="76" t="s">
        <v>111</v>
      </c>
      <c r="L253" s="76" t="s">
        <v>315</v>
      </c>
      <c r="M253" s="76" t="s">
        <v>309</v>
      </c>
      <c r="N253" s="76" t="s">
        <v>316</v>
      </c>
      <c r="O253" s="76" t="s">
        <v>309</v>
      </c>
      <c r="P253" s="76" t="s">
        <v>317</v>
      </c>
      <c r="Q253" s="76" t="s">
        <v>327</v>
      </c>
      <c r="R253" s="76" t="s">
        <v>116</v>
      </c>
      <c r="S253" s="76" t="s">
        <v>117</v>
      </c>
      <c r="T253" s="76" t="s">
        <v>118</v>
      </c>
      <c r="U253" s="76" t="s">
        <v>111</v>
      </c>
      <c r="V253" s="76" t="s">
        <v>319</v>
      </c>
      <c r="W253" s="76" t="s">
        <v>120</v>
      </c>
      <c r="X253" s="76" t="s">
        <v>111</v>
      </c>
      <c r="Y253" s="78" t="s">
        <v>152</v>
      </c>
      <c r="Z253" s="285">
        <v>40940</v>
      </c>
      <c r="AA253" s="78" t="s">
        <v>328</v>
      </c>
      <c r="AB253" s="285" t="s">
        <v>146</v>
      </c>
      <c r="AC253" s="285" t="s">
        <v>243</v>
      </c>
      <c r="AD253" s="78" t="s">
        <v>123</v>
      </c>
      <c r="AE253" s="78" t="s">
        <v>111</v>
      </c>
      <c r="AF253" s="78" t="s">
        <v>111</v>
      </c>
      <c r="AG253" s="78" t="s">
        <v>111</v>
      </c>
      <c r="AH253" s="78" t="s">
        <v>111</v>
      </c>
      <c r="AI253" s="78" t="s">
        <v>111</v>
      </c>
      <c r="AJ253" s="78" t="s">
        <v>111</v>
      </c>
      <c r="AK253" s="286" t="s">
        <v>124</v>
      </c>
      <c r="AL253" s="286" t="s">
        <v>125</v>
      </c>
      <c r="AM253" s="287" t="s">
        <v>137</v>
      </c>
      <c r="AN253" s="288" t="s">
        <v>126</v>
      </c>
    </row>
    <row r="254" spans="1:40" s="121" customFormat="1" ht="40.049999999999997" customHeight="1">
      <c r="A254" s="262">
        <v>73</v>
      </c>
      <c r="B254" s="76" t="s">
        <v>105</v>
      </c>
      <c r="C254" s="76"/>
      <c r="D254" s="76" t="s">
        <v>329</v>
      </c>
      <c r="E254" s="76" t="s">
        <v>329</v>
      </c>
      <c r="F254" s="76" t="e">
        <v>#N/A</v>
      </c>
      <c r="G254" s="76" t="s">
        <v>107</v>
      </c>
      <c r="H254" s="76" t="s">
        <v>330</v>
      </c>
      <c r="I254" s="76" t="s">
        <v>331</v>
      </c>
      <c r="J254" s="76" t="s">
        <v>110</v>
      </c>
      <c r="K254" s="76" t="s">
        <v>111</v>
      </c>
      <c r="L254" s="76" t="s">
        <v>315</v>
      </c>
      <c r="M254" s="76" t="s">
        <v>309</v>
      </c>
      <c r="N254" s="76" t="s">
        <v>316</v>
      </c>
      <c r="O254" s="76" t="s">
        <v>309</v>
      </c>
      <c r="P254" s="76" t="s">
        <v>111</v>
      </c>
      <c r="Q254" s="76" t="s">
        <v>332</v>
      </c>
      <c r="R254" s="76" t="s">
        <v>116</v>
      </c>
      <c r="S254" s="76" t="s">
        <v>117</v>
      </c>
      <c r="T254" s="76" t="s">
        <v>118</v>
      </c>
      <c r="U254" s="76" t="s">
        <v>111</v>
      </c>
      <c r="V254" s="76" t="s">
        <v>319</v>
      </c>
      <c r="W254" s="76" t="s">
        <v>144</v>
      </c>
      <c r="X254" s="76" t="s">
        <v>333</v>
      </c>
      <c r="Y254" s="78" t="s">
        <v>121</v>
      </c>
      <c r="Z254" s="285">
        <v>41122</v>
      </c>
      <c r="AA254" s="78" t="s">
        <v>328</v>
      </c>
      <c r="AB254" s="285" t="s">
        <v>146</v>
      </c>
      <c r="AC254" s="285" t="s">
        <v>243</v>
      </c>
      <c r="AD254" s="78" t="s">
        <v>123</v>
      </c>
      <c r="AE254" s="78" t="s">
        <v>111</v>
      </c>
      <c r="AF254" s="78" t="s">
        <v>111</v>
      </c>
      <c r="AG254" s="78" t="s">
        <v>111</v>
      </c>
      <c r="AH254" s="78" t="s">
        <v>111</v>
      </c>
      <c r="AI254" s="78" t="s">
        <v>111</v>
      </c>
      <c r="AJ254" s="78" t="s">
        <v>111</v>
      </c>
      <c r="AK254" s="286" t="s">
        <v>124</v>
      </c>
      <c r="AL254" s="286" t="s">
        <v>280</v>
      </c>
      <c r="AM254" s="287" t="s">
        <v>125</v>
      </c>
      <c r="AN254" s="282" t="s">
        <v>281</v>
      </c>
    </row>
    <row r="255" spans="1:40" s="121" customFormat="1" ht="40.049999999999997" customHeight="1">
      <c r="A255" s="262">
        <v>74</v>
      </c>
      <c r="B255" s="76" t="s">
        <v>105</v>
      </c>
      <c r="C255" s="76"/>
      <c r="D255" s="76" t="s">
        <v>334</v>
      </c>
      <c r="E255" s="76" t="s">
        <v>334</v>
      </c>
      <c r="F255" s="76" t="e">
        <v>#N/A</v>
      </c>
      <c r="G255" s="76" t="s">
        <v>130</v>
      </c>
      <c r="H255" s="76" t="s">
        <v>335</v>
      </c>
      <c r="I255" s="76" t="s">
        <v>336</v>
      </c>
      <c r="J255" s="76" t="s">
        <v>110</v>
      </c>
      <c r="K255" s="76" t="s">
        <v>111</v>
      </c>
      <c r="L255" s="76" t="s">
        <v>315</v>
      </c>
      <c r="M255" s="76" t="s">
        <v>309</v>
      </c>
      <c r="N255" s="76" t="s">
        <v>316</v>
      </c>
      <c r="O255" s="76" t="s">
        <v>309</v>
      </c>
      <c r="P255" s="76" t="s">
        <v>111</v>
      </c>
      <c r="Q255" s="76" t="s">
        <v>337</v>
      </c>
      <c r="R255" s="76" t="s">
        <v>116</v>
      </c>
      <c r="S255" s="76" t="s">
        <v>117</v>
      </c>
      <c r="T255" s="76" t="s">
        <v>118</v>
      </c>
      <c r="U255" s="76" t="s">
        <v>338</v>
      </c>
      <c r="V255" s="76" t="s">
        <v>319</v>
      </c>
      <c r="W255" s="76" t="s">
        <v>120</v>
      </c>
      <c r="X255" s="76" t="s">
        <v>111</v>
      </c>
      <c r="Y255" s="78" t="s">
        <v>152</v>
      </c>
      <c r="Z255" s="285">
        <v>43789</v>
      </c>
      <c r="AA255" s="78" t="s">
        <v>328</v>
      </c>
      <c r="AB255" s="285" t="s">
        <v>146</v>
      </c>
      <c r="AC255" s="285" t="s">
        <v>339</v>
      </c>
      <c r="AD255" s="78" t="s">
        <v>153</v>
      </c>
      <c r="AE255" s="78" t="s">
        <v>340</v>
      </c>
      <c r="AF255" s="78" t="s">
        <v>341</v>
      </c>
      <c r="AG255" s="78" t="s">
        <v>341</v>
      </c>
      <c r="AH255" s="78" t="s">
        <v>342</v>
      </c>
      <c r="AI255" s="78">
        <v>44197</v>
      </c>
      <c r="AJ255" s="78" t="s">
        <v>343</v>
      </c>
      <c r="AK255" s="286" t="s">
        <v>158</v>
      </c>
      <c r="AL255" s="286" t="s">
        <v>125</v>
      </c>
      <c r="AM255" s="287" t="s">
        <v>137</v>
      </c>
      <c r="AN255" s="282" t="s">
        <v>126</v>
      </c>
    </row>
    <row r="256" spans="1:40" s="121" customFormat="1" ht="40.049999999999997" customHeight="1">
      <c r="A256" s="262">
        <v>75</v>
      </c>
      <c r="B256" s="76" t="s">
        <v>1161</v>
      </c>
      <c r="C256" s="76"/>
      <c r="D256" s="76" t="s">
        <v>1167</v>
      </c>
      <c r="E256" s="76" t="s">
        <v>1167</v>
      </c>
      <c r="F256" s="76" t="e">
        <v>#N/A</v>
      </c>
      <c r="G256" s="76" t="s">
        <v>111</v>
      </c>
      <c r="H256" s="76" t="s">
        <v>1167</v>
      </c>
      <c r="I256" s="76" t="s">
        <v>111</v>
      </c>
      <c r="J256" s="76" t="s">
        <v>111</v>
      </c>
      <c r="K256" s="76" t="s">
        <v>111</v>
      </c>
      <c r="L256" s="76" t="s">
        <v>315</v>
      </c>
      <c r="M256" s="76" t="s">
        <v>309</v>
      </c>
      <c r="N256" s="76" t="s">
        <v>316</v>
      </c>
      <c r="O256" s="76" t="s">
        <v>309</v>
      </c>
      <c r="P256" s="76" t="s">
        <v>111</v>
      </c>
      <c r="Q256" s="76" t="s">
        <v>1168</v>
      </c>
      <c r="R256" s="76" t="s">
        <v>111</v>
      </c>
      <c r="S256" s="76" t="s">
        <v>117</v>
      </c>
      <c r="T256" s="76" t="s">
        <v>118</v>
      </c>
      <c r="U256" s="76" t="s">
        <v>1169</v>
      </c>
      <c r="V256" s="76" t="s">
        <v>111</v>
      </c>
      <c r="W256" s="76" t="s">
        <v>120</v>
      </c>
      <c r="X256" s="76" t="s">
        <v>111</v>
      </c>
      <c r="Y256" s="78" t="s">
        <v>111</v>
      </c>
      <c r="Z256" s="285" t="s">
        <v>111</v>
      </c>
      <c r="AA256" s="78" t="s">
        <v>111</v>
      </c>
      <c r="AB256" s="285" t="s">
        <v>146</v>
      </c>
      <c r="AC256" s="285" t="s">
        <v>339</v>
      </c>
      <c r="AD256" s="78" t="s">
        <v>123</v>
      </c>
      <c r="AE256" s="78" t="s">
        <v>111</v>
      </c>
      <c r="AF256" s="78" t="s">
        <v>111</v>
      </c>
      <c r="AG256" s="78" t="s">
        <v>111</v>
      </c>
      <c r="AH256" s="78" t="s">
        <v>111</v>
      </c>
      <c r="AI256" s="78" t="s">
        <v>111</v>
      </c>
      <c r="AJ256" s="78" t="s">
        <v>111</v>
      </c>
      <c r="AK256" s="286" t="s">
        <v>158</v>
      </c>
      <c r="AL256" s="286"/>
      <c r="AM256" s="287"/>
      <c r="AN256" s="282" t="s">
        <v>281</v>
      </c>
    </row>
    <row r="257" spans="1:40" s="121" customFormat="1" ht="40.049999999999997" customHeight="1">
      <c r="A257" s="262">
        <v>76</v>
      </c>
      <c r="B257" s="76" t="s">
        <v>105</v>
      </c>
      <c r="C257" s="76" t="s">
        <v>311</v>
      </c>
      <c r="D257" s="76"/>
      <c r="E257" s="76" t="s">
        <v>311</v>
      </c>
      <c r="F257" s="76" t="s">
        <v>313</v>
      </c>
      <c r="G257" s="76" t="s">
        <v>107</v>
      </c>
      <c r="H257" s="76" t="s">
        <v>314</v>
      </c>
      <c r="I257" s="76" t="s">
        <v>194</v>
      </c>
      <c r="J257" s="76" t="s">
        <v>110</v>
      </c>
      <c r="K257" s="76" t="s">
        <v>111</v>
      </c>
      <c r="L257" s="270" t="s">
        <v>315</v>
      </c>
      <c r="M257" s="76" t="s">
        <v>309</v>
      </c>
      <c r="N257" s="76" t="s">
        <v>2674</v>
      </c>
      <c r="O257" s="270" t="s">
        <v>309</v>
      </c>
      <c r="P257" s="76" t="s">
        <v>317</v>
      </c>
      <c r="Q257" s="270" t="s">
        <v>318</v>
      </c>
      <c r="R257" s="270" t="s">
        <v>116</v>
      </c>
      <c r="S257" s="76" t="s">
        <v>117</v>
      </c>
      <c r="T257" s="76" t="s">
        <v>118</v>
      </c>
      <c r="U257" s="76" t="s">
        <v>111</v>
      </c>
      <c r="V257" s="76" t="s">
        <v>2676</v>
      </c>
      <c r="W257" s="76" t="s">
        <v>120</v>
      </c>
      <c r="X257" s="76" t="s">
        <v>111</v>
      </c>
      <c r="Y257" s="78" t="s">
        <v>136</v>
      </c>
      <c r="Z257" s="271">
        <v>41275</v>
      </c>
      <c r="AA257" s="270" t="s">
        <v>122</v>
      </c>
      <c r="AB257" s="285" t="s">
        <v>118</v>
      </c>
      <c r="AC257" s="285" t="s">
        <v>243</v>
      </c>
      <c r="AD257" s="78" t="s">
        <v>123</v>
      </c>
      <c r="AE257" s="78" t="s">
        <v>111</v>
      </c>
      <c r="AF257" s="78" t="s">
        <v>111</v>
      </c>
      <c r="AG257" s="78" t="s">
        <v>111</v>
      </c>
      <c r="AH257" s="78" t="s">
        <v>111</v>
      </c>
      <c r="AI257" s="78" t="s">
        <v>111</v>
      </c>
      <c r="AJ257" s="78" t="s">
        <v>111</v>
      </c>
      <c r="AK257" s="286" t="s">
        <v>124</v>
      </c>
      <c r="AL257" s="286" t="s">
        <v>125</v>
      </c>
      <c r="AM257" s="287" t="s">
        <v>137</v>
      </c>
      <c r="AN257" s="282" t="s">
        <v>126</v>
      </c>
    </row>
    <row r="258" spans="1:40" s="121" customFormat="1" ht="40.049999999999997" customHeight="1">
      <c r="A258" s="262">
        <v>77</v>
      </c>
      <c r="B258" s="76" t="s">
        <v>105</v>
      </c>
      <c r="C258" s="76" t="s">
        <v>127</v>
      </c>
      <c r="D258" s="76"/>
      <c r="E258" s="76" t="s">
        <v>127</v>
      </c>
      <c r="F258" s="76" t="s">
        <v>321</v>
      </c>
      <c r="G258" s="76" t="s">
        <v>107</v>
      </c>
      <c r="H258" s="76" t="s">
        <v>322</v>
      </c>
      <c r="I258" s="76" t="s">
        <v>194</v>
      </c>
      <c r="J258" s="76" t="s">
        <v>110</v>
      </c>
      <c r="K258" s="76" t="s">
        <v>111</v>
      </c>
      <c r="L258" s="270" t="s">
        <v>315</v>
      </c>
      <c r="M258" s="76" t="s">
        <v>309</v>
      </c>
      <c r="N258" s="76" t="s">
        <v>2674</v>
      </c>
      <c r="O258" s="270" t="s">
        <v>309</v>
      </c>
      <c r="P258" s="76" t="s">
        <v>317</v>
      </c>
      <c r="Q258" s="270" t="s">
        <v>323</v>
      </c>
      <c r="R258" s="270" t="s">
        <v>116</v>
      </c>
      <c r="S258" s="76" t="s">
        <v>117</v>
      </c>
      <c r="T258" s="76" t="s">
        <v>118</v>
      </c>
      <c r="U258" s="76" t="s">
        <v>111</v>
      </c>
      <c r="V258" s="76" t="s">
        <v>2677</v>
      </c>
      <c r="W258" s="76" t="s">
        <v>120</v>
      </c>
      <c r="X258" s="76" t="s">
        <v>111</v>
      </c>
      <c r="Y258" s="78" t="s">
        <v>136</v>
      </c>
      <c r="Z258" s="271">
        <v>41699</v>
      </c>
      <c r="AA258" s="270" t="s">
        <v>122</v>
      </c>
      <c r="AB258" s="285" t="s">
        <v>118</v>
      </c>
      <c r="AC258" s="285" t="s">
        <v>243</v>
      </c>
      <c r="AD258" s="78" t="s">
        <v>123</v>
      </c>
      <c r="AE258" s="78" t="s">
        <v>111</v>
      </c>
      <c r="AF258" s="78" t="s">
        <v>111</v>
      </c>
      <c r="AG258" s="78" t="s">
        <v>111</v>
      </c>
      <c r="AH258" s="78" t="s">
        <v>111</v>
      </c>
      <c r="AI258" s="78" t="s">
        <v>111</v>
      </c>
      <c r="AJ258" s="78" t="s">
        <v>111</v>
      </c>
      <c r="AK258" s="286" t="s">
        <v>124</v>
      </c>
      <c r="AL258" s="286" t="s">
        <v>125</v>
      </c>
      <c r="AM258" s="287" t="s">
        <v>137</v>
      </c>
      <c r="AN258" s="282" t="s">
        <v>126</v>
      </c>
    </row>
    <row r="259" spans="1:40" s="121" customFormat="1" ht="40.049999999999997" customHeight="1">
      <c r="A259" s="262">
        <v>78</v>
      </c>
      <c r="B259" s="76" t="s">
        <v>105</v>
      </c>
      <c r="C259" s="76" t="s">
        <v>127</v>
      </c>
      <c r="D259" s="76" t="s">
        <v>324</v>
      </c>
      <c r="E259" s="76" t="s">
        <v>324</v>
      </c>
      <c r="F259" s="76" t="s">
        <v>321</v>
      </c>
      <c r="G259" s="76" t="s">
        <v>107</v>
      </c>
      <c r="H259" s="76" t="s">
        <v>325</v>
      </c>
      <c r="I259" s="76" t="s">
        <v>326</v>
      </c>
      <c r="J259" s="76" t="s">
        <v>110</v>
      </c>
      <c r="K259" s="76" t="s">
        <v>111</v>
      </c>
      <c r="L259" s="270" t="s">
        <v>315</v>
      </c>
      <c r="M259" s="76" t="s">
        <v>309</v>
      </c>
      <c r="N259" s="76" t="s">
        <v>2674</v>
      </c>
      <c r="O259" s="270" t="s">
        <v>309</v>
      </c>
      <c r="P259" s="76" t="s">
        <v>317</v>
      </c>
      <c r="Q259" s="270" t="s">
        <v>327</v>
      </c>
      <c r="R259" s="270" t="s">
        <v>116</v>
      </c>
      <c r="S259" s="76" t="s">
        <v>117</v>
      </c>
      <c r="T259" s="76" t="s">
        <v>118</v>
      </c>
      <c r="U259" s="76" t="s">
        <v>111</v>
      </c>
      <c r="V259" s="76" t="s">
        <v>2678</v>
      </c>
      <c r="W259" s="76" t="s">
        <v>120</v>
      </c>
      <c r="X259" s="76" t="s">
        <v>111</v>
      </c>
      <c r="Y259" s="78" t="s">
        <v>152</v>
      </c>
      <c r="Z259" s="271">
        <v>40940</v>
      </c>
      <c r="AA259" s="270" t="s">
        <v>122</v>
      </c>
      <c r="AB259" s="285" t="s">
        <v>146</v>
      </c>
      <c r="AC259" s="285" t="s">
        <v>243</v>
      </c>
      <c r="AD259" s="78" t="s">
        <v>123</v>
      </c>
      <c r="AE259" s="78" t="s">
        <v>111</v>
      </c>
      <c r="AF259" s="78" t="s">
        <v>111</v>
      </c>
      <c r="AG259" s="78" t="s">
        <v>111</v>
      </c>
      <c r="AH259" s="78" t="s">
        <v>111</v>
      </c>
      <c r="AI259" s="78" t="s">
        <v>111</v>
      </c>
      <c r="AJ259" s="78" t="s">
        <v>111</v>
      </c>
      <c r="AK259" s="286" t="s">
        <v>124</v>
      </c>
      <c r="AL259" s="286" t="s">
        <v>125</v>
      </c>
      <c r="AM259" s="287" t="s">
        <v>137</v>
      </c>
      <c r="AN259" s="282" t="s">
        <v>126</v>
      </c>
    </row>
    <row r="260" spans="1:40" s="121" customFormat="1" ht="40.049999999999997" customHeight="1">
      <c r="A260" s="262">
        <v>79</v>
      </c>
      <c r="B260" s="76" t="s">
        <v>105</v>
      </c>
      <c r="C260" s="76" t="s">
        <v>127</v>
      </c>
      <c r="D260" s="76" t="s">
        <v>329</v>
      </c>
      <c r="E260" s="76" t="s">
        <v>329</v>
      </c>
      <c r="F260" s="76" t="s">
        <v>321</v>
      </c>
      <c r="G260" s="76" t="s">
        <v>107</v>
      </c>
      <c r="H260" s="76" t="s">
        <v>330</v>
      </c>
      <c r="I260" s="76" t="s">
        <v>331</v>
      </c>
      <c r="J260" s="76" t="s">
        <v>110</v>
      </c>
      <c r="K260" s="76" t="s">
        <v>111</v>
      </c>
      <c r="L260" s="270" t="s">
        <v>315</v>
      </c>
      <c r="M260" s="76" t="s">
        <v>309</v>
      </c>
      <c r="N260" s="76" t="s">
        <v>2674</v>
      </c>
      <c r="O260" s="270" t="s">
        <v>309</v>
      </c>
      <c r="P260" s="76" t="s">
        <v>111</v>
      </c>
      <c r="Q260" s="270" t="s">
        <v>332</v>
      </c>
      <c r="R260" s="270" t="s">
        <v>116</v>
      </c>
      <c r="S260" s="76" t="s">
        <v>117</v>
      </c>
      <c r="T260" s="76" t="s">
        <v>118</v>
      </c>
      <c r="U260" s="76" t="s">
        <v>111</v>
      </c>
      <c r="V260" s="76" t="s">
        <v>2679</v>
      </c>
      <c r="W260" s="76" t="s">
        <v>120</v>
      </c>
      <c r="X260" s="76" t="s">
        <v>333</v>
      </c>
      <c r="Y260" s="78" t="s">
        <v>121</v>
      </c>
      <c r="Z260" s="271">
        <v>41122</v>
      </c>
      <c r="AA260" s="270" t="s">
        <v>122</v>
      </c>
      <c r="AB260" s="285" t="s">
        <v>146</v>
      </c>
      <c r="AC260" s="285" t="s">
        <v>243</v>
      </c>
      <c r="AD260" s="78" t="s">
        <v>123</v>
      </c>
      <c r="AE260" s="78" t="s">
        <v>111</v>
      </c>
      <c r="AF260" s="78" t="s">
        <v>111</v>
      </c>
      <c r="AG260" s="78" t="s">
        <v>111</v>
      </c>
      <c r="AH260" s="78" t="s">
        <v>111</v>
      </c>
      <c r="AI260" s="78" t="s">
        <v>111</v>
      </c>
      <c r="AJ260" s="78" t="s">
        <v>111</v>
      </c>
      <c r="AK260" s="286" t="s">
        <v>124</v>
      </c>
      <c r="AL260" s="286" t="s">
        <v>280</v>
      </c>
      <c r="AM260" s="287" t="s">
        <v>125</v>
      </c>
      <c r="AN260" s="282" t="s">
        <v>281</v>
      </c>
    </row>
    <row r="261" spans="1:40" s="121" customFormat="1" ht="40.049999999999997" customHeight="1">
      <c r="A261" s="262">
        <v>80</v>
      </c>
      <c r="B261" s="76" t="s">
        <v>105</v>
      </c>
      <c r="C261" s="76" t="s">
        <v>127</v>
      </c>
      <c r="D261" s="76" t="s">
        <v>334</v>
      </c>
      <c r="E261" s="76" t="s">
        <v>334</v>
      </c>
      <c r="F261" s="76" t="s">
        <v>321</v>
      </c>
      <c r="G261" s="76" t="s">
        <v>130</v>
      </c>
      <c r="H261" s="76" t="s">
        <v>335</v>
      </c>
      <c r="I261" s="76" t="s">
        <v>336</v>
      </c>
      <c r="J261" s="76" t="s">
        <v>110</v>
      </c>
      <c r="K261" s="76" t="s">
        <v>111</v>
      </c>
      <c r="L261" s="270" t="s">
        <v>315</v>
      </c>
      <c r="M261" s="76" t="s">
        <v>309</v>
      </c>
      <c r="N261" s="76" t="s">
        <v>2674</v>
      </c>
      <c r="O261" s="270" t="s">
        <v>309</v>
      </c>
      <c r="P261" s="76" t="s">
        <v>111</v>
      </c>
      <c r="Q261" s="270" t="s">
        <v>337</v>
      </c>
      <c r="R261" s="270" t="s">
        <v>116</v>
      </c>
      <c r="S261" s="76" t="s">
        <v>117</v>
      </c>
      <c r="T261" s="76" t="s">
        <v>118</v>
      </c>
      <c r="U261" s="76" t="s">
        <v>338</v>
      </c>
      <c r="V261" s="76" t="s">
        <v>2680</v>
      </c>
      <c r="W261" s="76" t="s">
        <v>120</v>
      </c>
      <c r="X261" s="76" t="s">
        <v>111</v>
      </c>
      <c r="Y261" s="78" t="s">
        <v>152</v>
      </c>
      <c r="Z261" s="271">
        <v>43789</v>
      </c>
      <c r="AA261" s="270" t="s">
        <v>122</v>
      </c>
      <c r="AB261" s="270" t="s">
        <v>146</v>
      </c>
      <c r="AC261" s="270" t="s">
        <v>339</v>
      </c>
      <c r="AD261" s="270" t="s">
        <v>153</v>
      </c>
      <c r="AE261" s="270" t="s">
        <v>340</v>
      </c>
      <c r="AF261" s="270" t="s">
        <v>341</v>
      </c>
      <c r="AG261" s="270" t="s">
        <v>341</v>
      </c>
      <c r="AH261" s="78" t="s">
        <v>342</v>
      </c>
      <c r="AI261" s="285">
        <v>44197</v>
      </c>
      <c r="AJ261" s="78" t="s">
        <v>343</v>
      </c>
      <c r="AK261" s="286" t="s">
        <v>158</v>
      </c>
      <c r="AL261" s="286" t="s">
        <v>125</v>
      </c>
      <c r="AM261" s="287" t="s">
        <v>137</v>
      </c>
      <c r="AN261" s="282" t="s">
        <v>126</v>
      </c>
    </row>
    <row r="262" spans="1:40" s="121" customFormat="1" ht="40.049999999999997" customHeight="1">
      <c r="A262" s="262">
        <v>81</v>
      </c>
      <c r="B262" s="76" t="s">
        <v>1161</v>
      </c>
      <c r="C262" s="76"/>
      <c r="D262" s="76" t="s">
        <v>1167</v>
      </c>
      <c r="E262" s="76" t="s">
        <v>1167</v>
      </c>
      <c r="F262" s="76" t="e">
        <v>#N/A</v>
      </c>
      <c r="G262" s="76" t="s">
        <v>111</v>
      </c>
      <c r="H262" s="76" t="s">
        <v>1167</v>
      </c>
      <c r="I262" s="76" t="s">
        <v>111</v>
      </c>
      <c r="J262" s="76" t="s">
        <v>111</v>
      </c>
      <c r="K262" s="76" t="s">
        <v>111</v>
      </c>
      <c r="L262" s="270" t="s">
        <v>315</v>
      </c>
      <c r="M262" s="76" t="s">
        <v>309</v>
      </c>
      <c r="N262" s="76" t="s">
        <v>2674</v>
      </c>
      <c r="O262" s="270" t="s">
        <v>309</v>
      </c>
      <c r="P262" s="76" t="s">
        <v>111</v>
      </c>
      <c r="Q262" s="270" t="s">
        <v>2675</v>
      </c>
      <c r="R262" s="270" t="s">
        <v>111</v>
      </c>
      <c r="S262" s="76" t="s">
        <v>117</v>
      </c>
      <c r="T262" s="76" t="s">
        <v>118</v>
      </c>
      <c r="U262" s="76" t="s">
        <v>1169</v>
      </c>
      <c r="V262" s="76" t="s">
        <v>111</v>
      </c>
      <c r="W262" s="76" t="s">
        <v>120</v>
      </c>
      <c r="X262" s="76" t="s">
        <v>111</v>
      </c>
      <c r="Y262" s="78" t="s">
        <v>111</v>
      </c>
      <c r="Z262" s="270" t="s">
        <v>111</v>
      </c>
      <c r="AA262" s="270" t="s">
        <v>111</v>
      </c>
      <c r="AB262" s="285" t="s">
        <v>146</v>
      </c>
      <c r="AC262" s="285" t="s">
        <v>243</v>
      </c>
      <c r="AD262" s="78" t="s">
        <v>123</v>
      </c>
      <c r="AE262" s="78" t="s">
        <v>111</v>
      </c>
      <c r="AF262" s="78" t="s">
        <v>111</v>
      </c>
      <c r="AG262" s="78" t="s">
        <v>111</v>
      </c>
      <c r="AH262" s="78" t="s">
        <v>111</v>
      </c>
      <c r="AI262" s="78" t="s">
        <v>111</v>
      </c>
      <c r="AJ262" s="78" t="s">
        <v>111</v>
      </c>
      <c r="AK262" s="286" t="s">
        <v>158</v>
      </c>
      <c r="AL262" s="286" t="s">
        <v>280</v>
      </c>
      <c r="AM262" s="287" t="s">
        <v>149</v>
      </c>
      <c r="AN262" s="282" t="s">
        <v>281</v>
      </c>
    </row>
    <row r="263" spans="1:40" s="121" customFormat="1" ht="40.049999999999997" customHeight="1">
      <c r="A263" s="262">
        <v>46</v>
      </c>
      <c r="B263" s="76" t="s">
        <v>105</v>
      </c>
      <c r="C263" s="76" t="s">
        <v>425</v>
      </c>
      <c r="D263" s="76"/>
      <c r="E263" s="76" t="s">
        <v>425</v>
      </c>
      <c r="F263" s="76" t="s">
        <v>427</v>
      </c>
      <c r="G263" s="76" t="s">
        <v>130</v>
      </c>
      <c r="H263" s="76" t="s">
        <v>2747</v>
      </c>
      <c r="I263" s="76" t="s">
        <v>169</v>
      </c>
      <c r="J263" s="76" t="s">
        <v>110</v>
      </c>
      <c r="K263" s="76" t="s">
        <v>641</v>
      </c>
      <c r="L263" s="76" t="s">
        <v>429</v>
      </c>
      <c r="M263" s="76" t="s">
        <v>423</v>
      </c>
      <c r="N263" s="76" t="s">
        <v>2779</v>
      </c>
      <c r="O263" s="76" t="s">
        <v>423</v>
      </c>
      <c r="P263" s="76" t="s">
        <v>439</v>
      </c>
      <c r="Q263" s="76" t="s">
        <v>2779</v>
      </c>
      <c r="R263" s="76" t="s">
        <v>116</v>
      </c>
      <c r="S263" s="76" t="s">
        <v>2497</v>
      </c>
      <c r="T263" s="76" t="s">
        <v>120</v>
      </c>
      <c r="U263" s="76" t="s">
        <v>2782</v>
      </c>
      <c r="V263" s="76" t="s">
        <v>143</v>
      </c>
      <c r="W263" s="76" t="s">
        <v>144</v>
      </c>
      <c r="X263" s="76" t="s">
        <v>435</v>
      </c>
      <c r="Y263" s="78" t="s">
        <v>152</v>
      </c>
      <c r="Z263" s="285" t="s">
        <v>436</v>
      </c>
      <c r="AA263" s="285">
        <v>44926</v>
      </c>
      <c r="AB263" s="270" t="s">
        <v>118</v>
      </c>
      <c r="AC263" s="270" t="s">
        <v>243</v>
      </c>
      <c r="AD263" s="78" t="s">
        <v>123</v>
      </c>
      <c r="AE263" s="78" t="s">
        <v>111</v>
      </c>
      <c r="AF263" s="78" t="s">
        <v>111</v>
      </c>
      <c r="AG263" s="78" t="s">
        <v>111</v>
      </c>
      <c r="AH263" s="78" t="s">
        <v>111</v>
      </c>
      <c r="AI263" s="78" t="s">
        <v>111</v>
      </c>
      <c r="AJ263" s="78" t="s">
        <v>111</v>
      </c>
      <c r="AK263" s="286" t="s">
        <v>124</v>
      </c>
      <c r="AL263" s="270" t="s">
        <v>125</v>
      </c>
      <c r="AM263" s="270" t="s">
        <v>125</v>
      </c>
      <c r="AN263" s="280" t="s">
        <v>126</v>
      </c>
    </row>
    <row r="264" spans="1:40" s="121" customFormat="1" ht="40.049999999999997" customHeight="1">
      <c r="A264" s="262">
        <v>47</v>
      </c>
      <c r="B264" s="76" t="s">
        <v>105</v>
      </c>
      <c r="C264" s="76" t="s">
        <v>1743</v>
      </c>
      <c r="D264" s="76"/>
      <c r="E264" s="76" t="s">
        <v>1743</v>
      </c>
      <c r="F264" s="76" t="s">
        <v>2748</v>
      </c>
      <c r="G264" s="76" t="s">
        <v>107</v>
      </c>
      <c r="H264" s="76" t="s">
        <v>2749</v>
      </c>
      <c r="I264" s="76" t="s">
        <v>169</v>
      </c>
      <c r="J264" s="76" t="s">
        <v>110</v>
      </c>
      <c r="K264" s="76" t="s">
        <v>111</v>
      </c>
      <c r="L264" s="76" t="s">
        <v>429</v>
      </c>
      <c r="M264" s="76" t="s">
        <v>423</v>
      </c>
      <c r="N264" s="76" t="s">
        <v>2779</v>
      </c>
      <c r="O264" s="76" t="s">
        <v>423</v>
      </c>
      <c r="P264" s="76" t="s">
        <v>439</v>
      </c>
      <c r="Q264" s="76" t="s">
        <v>2779</v>
      </c>
      <c r="R264" s="76" t="s">
        <v>116</v>
      </c>
      <c r="S264" s="76" t="s">
        <v>2497</v>
      </c>
      <c r="T264" s="76" t="s">
        <v>120</v>
      </c>
      <c r="U264" s="76" t="s">
        <v>111</v>
      </c>
      <c r="V264" s="76" t="s">
        <v>143</v>
      </c>
      <c r="W264" s="76" t="s">
        <v>120</v>
      </c>
      <c r="X264" s="76" t="s">
        <v>111</v>
      </c>
      <c r="Y264" s="78" t="s">
        <v>121</v>
      </c>
      <c r="Z264" s="285">
        <v>41267</v>
      </c>
      <c r="AA264" s="78" t="s">
        <v>122</v>
      </c>
      <c r="AB264" s="270" t="s">
        <v>146</v>
      </c>
      <c r="AC264" s="270" t="s">
        <v>243</v>
      </c>
      <c r="AD264" s="78" t="s">
        <v>123</v>
      </c>
      <c r="AE264" s="78" t="s">
        <v>111</v>
      </c>
      <c r="AF264" s="78" t="s">
        <v>111</v>
      </c>
      <c r="AG264" s="78" t="s">
        <v>111</v>
      </c>
      <c r="AH264" s="78" t="s">
        <v>111</v>
      </c>
      <c r="AI264" s="78" t="s">
        <v>111</v>
      </c>
      <c r="AJ264" s="78" t="s">
        <v>111</v>
      </c>
      <c r="AK264" s="286" t="s">
        <v>124</v>
      </c>
      <c r="AL264" s="270" t="s">
        <v>137</v>
      </c>
      <c r="AM264" s="270" t="s">
        <v>137</v>
      </c>
      <c r="AN264" s="281" t="s">
        <v>138</v>
      </c>
    </row>
    <row r="265" spans="1:40" s="121" customFormat="1" ht="40.049999999999997" customHeight="1">
      <c r="A265" s="262">
        <v>48</v>
      </c>
      <c r="B265" s="76" t="s">
        <v>105</v>
      </c>
      <c r="C265" s="76" t="s">
        <v>1745</v>
      </c>
      <c r="D265" s="76"/>
      <c r="E265" s="76" t="s">
        <v>1745</v>
      </c>
      <c r="F265" s="76" t="s">
        <v>2750</v>
      </c>
      <c r="G265" s="76" t="s">
        <v>107</v>
      </c>
      <c r="H265" s="76" t="s">
        <v>2751</v>
      </c>
      <c r="I265" s="76" t="s">
        <v>169</v>
      </c>
      <c r="J265" s="76" t="s">
        <v>110</v>
      </c>
      <c r="K265" s="76" t="s">
        <v>111</v>
      </c>
      <c r="L265" s="76" t="s">
        <v>429</v>
      </c>
      <c r="M265" s="76" t="s">
        <v>423</v>
      </c>
      <c r="N265" s="76" t="s">
        <v>2779</v>
      </c>
      <c r="O265" s="76" t="s">
        <v>423</v>
      </c>
      <c r="P265" s="76" t="s">
        <v>439</v>
      </c>
      <c r="Q265" s="76" t="s">
        <v>2779</v>
      </c>
      <c r="R265" s="76" t="s">
        <v>116</v>
      </c>
      <c r="S265" s="76" t="s">
        <v>2497</v>
      </c>
      <c r="T265" s="76" t="s">
        <v>120</v>
      </c>
      <c r="U265" s="76" t="s">
        <v>111</v>
      </c>
      <c r="V265" s="76" t="s">
        <v>143</v>
      </c>
      <c r="W265" s="76" t="s">
        <v>120</v>
      </c>
      <c r="X265" s="76" t="s">
        <v>111</v>
      </c>
      <c r="Y265" s="78" t="s">
        <v>121</v>
      </c>
      <c r="Z265" s="285">
        <v>41267</v>
      </c>
      <c r="AA265" s="78" t="s">
        <v>122</v>
      </c>
      <c r="AB265" s="270" t="s">
        <v>146</v>
      </c>
      <c r="AC265" s="270" t="s">
        <v>243</v>
      </c>
      <c r="AD265" s="78" t="s">
        <v>123</v>
      </c>
      <c r="AE265" s="78" t="s">
        <v>111</v>
      </c>
      <c r="AF265" s="78" t="s">
        <v>111</v>
      </c>
      <c r="AG265" s="78" t="s">
        <v>111</v>
      </c>
      <c r="AH265" s="78" t="s">
        <v>111</v>
      </c>
      <c r="AI265" s="78" t="s">
        <v>111</v>
      </c>
      <c r="AJ265" s="78" t="s">
        <v>111</v>
      </c>
      <c r="AK265" s="286" t="s">
        <v>124</v>
      </c>
      <c r="AL265" s="270" t="s">
        <v>137</v>
      </c>
      <c r="AM265" s="270" t="s">
        <v>137</v>
      </c>
      <c r="AN265" s="281" t="s">
        <v>138</v>
      </c>
    </row>
    <row r="266" spans="1:40" s="121" customFormat="1" ht="40.049999999999997" customHeight="1">
      <c r="A266" s="262">
        <v>49</v>
      </c>
      <c r="B266" s="76" t="s">
        <v>105</v>
      </c>
      <c r="C266" s="76" t="s">
        <v>1749</v>
      </c>
      <c r="D266" s="76"/>
      <c r="E266" s="76" t="s">
        <v>1749</v>
      </c>
      <c r="F266" s="76" t="s">
        <v>2752</v>
      </c>
      <c r="G266" s="76" t="s">
        <v>107</v>
      </c>
      <c r="H266" s="76" t="s">
        <v>2753</v>
      </c>
      <c r="I266" s="76" t="s">
        <v>169</v>
      </c>
      <c r="J266" s="76" t="s">
        <v>110</v>
      </c>
      <c r="K266" s="76" t="s">
        <v>111</v>
      </c>
      <c r="L266" s="76" t="s">
        <v>429</v>
      </c>
      <c r="M266" s="76" t="s">
        <v>423</v>
      </c>
      <c r="N266" s="76" t="s">
        <v>2779</v>
      </c>
      <c r="O266" s="76" t="s">
        <v>423</v>
      </c>
      <c r="P266" s="76" t="s">
        <v>2780</v>
      </c>
      <c r="Q266" s="76" t="s">
        <v>2779</v>
      </c>
      <c r="R266" s="76" t="s">
        <v>116</v>
      </c>
      <c r="S266" s="76" t="s">
        <v>2497</v>
      </c>
      <c r="T266" s="76" t="s">
        <v>120</v>
      </c>
      <c r="U266" s="76" t="s">
        <v>111</v>
      </c>
      <c r="V266" s="76" t="s">
        <v>2783</v>
      </c>
      <c r="W266" s="76" t="s">
        <v>120</v>
      </c>
      <c r="X266" s="76" t="s">
        <v>111</v>
      </c>
      <c r="Y266" s="78" t="s">
        <v>152</v>
      </c>
      <c r="Z266" s="285">
        <v>45142</v>
      </c>
      <c r="AA266" s="285">
        <v>45142</v>
      </c>
      <c r="AB266" s="270" t="s">
        <v>118</v>
      </c>
      <c r="AC266" s="270" t="s">
        <v>243</v>
      </c>
      <c r="AD266" s="78" t="s">
        <v>123</v>
      </c>
      <c r="AE266" s="78" t="s">
        <v>111</v>
      </c>
      <c r="AF266" s="78" t="s">
        <v>111</v>
      </c>
      <c r="AG266" s="78" t="s">
        <v>111</v>
      </c>
      <c r="AH266" s="78" t="s">
        <v>111</v>
      </c>
      <c r="AI266" s="78" t="s">
        <v>111</v>
      </c>
      <c r="AJ266" s="78" t="s">
        <v>111</v>
      </c>
      <c r="AK266" s="286" t="s">
        <v>124</v>
      </c>
      <c r="AL266" s="270" t="s">
        <v>137</v>
      </c>
      <c r="AM266" s="270" t="s">
        <v>137</v>
      </c>
      <c r="AN266" s="281" t="s">
        <v>138</v>
      </c>
    </row>
    <row r="267" spans="1:40" s="121" customFormat="1" ht="40.049999999999997" customHeight="1">
      <c r="A267" s="262">
        <v>50</v>
      </c>
      <c r="B267" s="76" t="s">
        <v>105</v>
      </c>
      <c r="C267" s="76" t="s">
        <v>1751</v>
      </c>
      <c r="D267" s="76"/>
      <c r="E267" s="76" t="s">
        <v>1751</v>
      </c>
      <c r="F267" s="76" t="s">
        <v>2754</v>
      </c>
      <c r="G267" s="76" t="s">
        <v>130</v>
      </c>
      <c r="H267" s="76" t="s">
        <v>2755</v>
      </c>
      <c r="I267" s="76" t="s">
        <v>169</v>
      </c>
      <c r="J267" s="76" t="s">
        <v>110</v>
      </c>
      <c r="K267" s="76" t="s">
        <v>641</v>
      </c>
      <c r="L267" s="76" t="s">
        <v>429</v>
      </c>
      <c r="M267" s="76" t="s">
        <v>423</v>
      </c>
      <c r="N267" s="76" t="s">
        <v>2779</v>
      </c>
      <c r="O267" s="76" t="s">
        <v>423</v>
      </c>
      <c r="P267" s="76" t="s">
        <v>439</v>
      </c>
      <c r="Q267" s="76" t="s">
        <v>2779</v>
      </c>
      <c r="R267" s="76" t="s">
        <v>116</v>
      </c>
      <c r="S267" s="76" t="s">
        <v>2497</v>
      </c>
      <c r="T267" s="76" t="s">
        <v>120</v>
      </c>
      <c r="U267" s="76" t="s">
        <v>2782</v>
      </c>
      <c r="V267" s="76" t="s">
        <v>143</v>
      </c>
      <c r="W267" s="76" t="s">
        <v>144</v>
      </c>
      <c r="X267" s="76" t="s">
        <v>459</v>
      </c>
      <c r="Y267" s="78" t="s">
        <v>152</v>
      </c>
      <c r="Z267" s="285">
        <v>42473</v>
      </c>
      <c r="AA267" s="285">
        <v>44826</v>
      </c>
      <c r="AB267" s="270" t="s">
        <v>118</v>
      </c>
      <c r="AC267" s="270" t="s">
        <v>243</v>
      </c>
      <c r="AD267" s="78" t="s">
        <v>123</v>
      </c>
      <c r="AE267" s="78" t="s">
        <v>111</v>
      </c>
      <c r="AF267" s="78" t="s">
        <v>111</v>
      </c>
      <c r="AG267" s="78" t="s">
        <v>111</v>
      </c>
      <c r="AH267" s="78" t="s">
        <v>111</v>
      </c>
      <c r="AI267" s="78" t="s">
        <v>111</v>
      </c>
      <c r="AJ267" s="78" t="s">
        <v>111</v>
      </c>
      <c r="AK267" s="286" t="s">
        <v>124</v>
      </c>
      <c r="AL267" s="270" t="s">
        <v>137</v>
      </c>
      <c r="AM267" s="270" t="s">
        <v>137</v>
      </c>
      <c r="AN267" s="281" t="s">
        <v>138</v>
      </c>
    </row>
    <row r="268" spans="1:40" s="121" customFormat="1" ht="40.049999999999997" customHeight="1">
      <c r="A268" s="262">
        <v>51</v>
      </c>
      <c r="B268" s="76" t="s">
        <v>105</v>
      </c>
      <c r="C268" s="76" t="s">
        <v>440</v>
      </c>
      <c r="D268" s="76"/>
      <c r="E268" s="76" t="s">
        <v>440</v>
      </c>
      <c r="F268" s="76" t="s">
        <v>442</v>
      </c>
      <c r="G268" s="76" t="s">
        <v>107</v>
      </c>
      <c r="H268" s="76" t="s">
        <v>2756</v>
      </c>
      <c r="I268" s="76" t="s">
        <v>109</v>
      </c>
      <c r="J268" s="76" t="s">
        <v>110</v>
      </c>
      <c r="K268" s="76" t="s">
        <v>641</v>
      </c>
      <c r="L268" s="76" t="s">
        <v>429</v>
      </c>
      <c r="M268" s="76" t="s">
        <v>423</v>
      </c>
      <c r="N268" s="76" t="s">
        <v>2779</v>
      </c>
      <c r="O268" s="76" t="s">
        <v>423</v>
      </c>
      <c r="P268" s="76" t="s">
        <v>111</v>
      </c>
      <c r="Q268" s="76" t="s">
        <v>2779</v>
      </c>
      <c r="R268" s="76" t="s">
        <v>116</v>
      </c>
      <c r="S268" s="76" t="s">
        <v>2497</v>
      </c>
      <c r="T268" s="76" t="s">
        <v>120</v>
      </c>
      <c r="U268" s="76" t="s">
        <v>2782</v>
      </c>
      <c r="V268" s="76" t="s">
        <v>2784</v>
      </c>
      <c r="W268" s="76" t="s">
        <v>120</v>
      </c>
      <c r="X268" s="76" t="s">
        <v>111</v>
      </c>
      <c r="Y268" s="78" t="s">
        <v>152</v>
      </c>
      <c r="Z268" s="285" t="s">
        <v>436</v>
      </c>
      <c r="AA268" s="285">
        <v>44196</v>
      </c>
      <c r="AB268" s="270" t="s">
        <v>146</v>
      </c>
      <c r="AC268" s="270" t="s">
        <v>243</v>
      </c>
      <c r="AD268" s="78" t="s">
        <v>123</v>
      </c>
      <c r="AE268" s="78" t="s">
        <v>111</v>
      </c>
      <c r="AF268" s="78" t="s">
        <v>111</v>
      </c>
      <c r="AG268" s="78" t="s">
        <v>111</v>
      </c>
      <c r="AH268" s="78" t="s">
        <v>111</v>
      </c>
      <c r="AI268" s="78" t="s">
        <v>111</v>
      </c>
      <c r="AJ268" s="78" t="s">
        <v>111</v>
      </c>
      <c r="AK268" s="286" t="s">
        <v>124</v>
      </c>
      <c r="AL268" s="270" t="s">
        <v>125</v>
      </c>
      <c r="AM268" s="270" t="s">
        <v>125</v>
      </c>
      <c r="AN268" s="280" t="s">
        <v>126</v>
      </c>
    </row>
    <row r="269" spans="1:40" s="121" customFormat="1" ht="40.049999999999997" customHeight="1">
      <c r="A269" s="262">
        <v>52</v>
      </c>
      <c r="B269" s="76" t="s">
        <v>105</v>
      </c>
      <c r="C269" s="76"/>
      <c r="D269" s="76" t="s">
        <v>2757</v>
      </c>
      <c r="E269" s="76" t="s">
        <v>2757</v>
      </c>
      <c r="F269" s="76" t="e">
        <v>#N/A</v>
      </c>
      <c r="G269" s="76" t="s">
        <v>107</v>
      </c>
      <c r="H269" s="76" t="s">
        <v>2758</v>
      </c>
      <c r="I269" s="76" t="s">
        <v>169</v>
      </c>
      <c r="J269" s="76" t="s">
        <v>110</v>
      </c>
      <c r="K269" s="76" t="s">
        <v>111</v>
      </c>
      <c r="L269" s="76" t="s">
        <v>429</v>
      </c>
      <c r="M269" s="76" t="s">
        <v>423</v>
      </c>
      <c r="N269" s="76" t="s">
        <v>2779</v>
      </c>
      <c r="O269" s="76" t="s">
        <v>423</v>
      </c>
      <c r="P269" s="76" t="s">
        <v>2780</v>
      </c>
      <c r="Q269" s="76" t="s">
        <v>2779</v>
      </c>
      <c r="R269" s="76" t="s">
        <v>116</v>
      </c>
      <c r="S269" s="76" t="s">
        <v>2497</v>
      </c>
      <c r="T269" s="76" t="s">
        <v>120</v>
      </c>
      <c r="U269" s="76" t="s">
        <v>111</v>
      </c>
      <c r="V269" s="76" t="s">
        <v>2785</v>
      </c>
      <c r="W269" s="76" t="s">
        <v>120</v>
      </c>
      <c r="X269" s="76" t="s">
        <v>111</v>
      </c>
      <c r="Y269" s="78" t="s">
        <v>152</v>
      </c>
      <c r="Z269" s="285">
        <v>44546</v>
      </c>
      <c r="AA269" s="285">
        <v>44546</v>
      </c>
      <c r="AB269" s="270" t="s">
        <v>118</v>
      </c>
      <c r="AC269" s="270" t="s">
        <v>243</v>
      </c>
      <c r="AD269" s="78" t="s">
        <v>123</v>
      </c>
      <c r="AE269" s="78" t="s">
        <v>111</v>
      </c>
      <c r="AF269" s="78" t="s">
        <v>111</v>
      </c>
      <c r="AG269" s="78" t="s">
        <v>111</v>
      </c>
      <c r="AH269" s="78" t="s">
        <v>111</v>
      </c>
      <c r="AI269" s="78" t="s">
        <v>111</v>
      </c>
      <c r="AJ269" s="78" t="s">
        <v>111</v>
      </c>
      <c r="AK269" s="286" t="s">
        <v>124</v>
      </c>
      <c r="AL269" s="270" t="s">
        <v>137</v>
      </c>
      <c r="AM269" s="270" t="s">
        <v>137</v>
      </c>
      <c r="AN269" s="281" t="s">
        <v>138</v>
      </c>
    </row>
    <row r="270" spans="1:40" s="121" customFormat="1" ht="40.049999999999997" customHeight="1">
      <c r="A270" s="262">
        <v>53</v>
      </c>
      <c r="B270" s="76" t="s">
        <v>105</v>
      </c>
      <c r="C270" s="76" t="s">
        <v>1754</v>
      </c>
      <c r="D270" s="76"/>
      <c r="E270" s="76" t="s">
        <v>1754</v>
      </c>
      <c r="F270" s="76" t="s">
        <v>2759</v>
      </c>
      <c r="G270" s="76" t="s">
        <v>107</v>
      </c>
      <c r="H270" s="76" t="s">
        <v>2760</v>
      </c>
      <c r="I270" s="76" t="s">
        <v>169</v>
      </c>
      <c r="J270" s="76" t="s">
        <v>110</v>
      </c>
      <c r="K270" s="76" t="s">
        <v>111</v>
      </c>
      <c r="L270" s="76" t="s">
        <v>429</v>
      </c>
      <c r="M270" s="76" t="s">
        <v>423</v>
      </c>
      <c r="N270" s="76" t="s">
        <v>2779</v>
      </c>
      <c r="O270" s="76" t="s">
        <v>423</v>
      </c>
      <c r="P270" s="76" t="s">
        <v>2780</v>
      </c>
      <c r="Q270" s="76" t="s">
        <v>2779</v>
      </c>
      <c r="R270" s="76" t="s">
        <v>116</v>
      </c>
      <c r="S270" s="76" t="s">
        <v>2497</v>
      </c>
      <c r="T270" s="76" t="s">
        <v>120</v>
      </c>
      <c r="U270" s="76" t="s">
        <v>111</v>
      </c>
      <c r="V270" s="76" t="s">
        <v>2786</v>
      </c>
      <c r="W270" s="76" t="s">
        <v>120</v>
      </c>
      <c r="X270" s="76" t="s">
        <v>111</v>
      </c>
      <c r="Y270" s="78" t="s">
        <v>152</v>
      </c>
      <c r="Z270" s="285">
        <v>45254</v>
      </c>
      <c r="AA270" s="285">
        <v>45254</v>
      </c>
      <c r="AB270" s="270" t="s">
        <v>118</v>
      </c>
      <c r="AC270" s="270" t="s">
        <v>243</v>
      </c>
      <c r="AD270" s="78" t="s">
        <v>123</v>
      </c>
      <c r="AE270" s="78" t="s">
        <v>111</v>
      </c>
      <c r="AF270" s="78" t="s">
        <v>111</v>
      </c>
      <c r="AG270" s="78" t="s">
        <v>111</v>
      </c>
      <c r="AH270" s="78" t="s">
        <v>111</v>
      </c>
      <c r="AI270" s="78" t="s">
        <v>111</v>
      </c>
      <c r="AJ270" s="78" t="s">
        <v>111</v>
      </c>
      <c r="AK270" s="286" t="s">
        <v>124</v>
      </c>
      <c r="AL270" s="270" t="s">
        <v>137</v>
      </c>
      <c r="AM270" s="270" t="s">
        <v>137</v>
      </c>
      <c r="AN270" s="281" t="s">
        <v>138</v>
      </c>
    </row>
    <row r="271" spans="1:40" s="121" customFormat="1" ht="40.049999999999997" customHeight="1">
      <c r="A271" s="262">
        <v>54</v>
      </c>
      <c r="B271" s="76" t="s">
        <v>105</v>
      </c>
      <c r="C271" s="76" t="s">
        <v>447</v>
      </c>
      <c r="D271" s="76"/>
      <c r="E271" s="76" t="s">
        <v>447</v>
      </c>
      <c r="F271" s="76" t="s">
        <v>449</v>
      </c>
      <c r="G271" s="76" t="s">
        <v>107</v>
      </c>
      <c r="H271" s="76" t="s">
        <v>2761</v>
      </c>
      <c r="I271" s="76" t="s">
        <v>169</v>
      </c>
      <c r="J271" s="76" t="s">
        <v>110</v>
      </c>
      <c r="K271" s="76" t="s">
        <v>111</v>
      </c>
      <c r="L271" s="76" t="s">
        <v>429</v>
      </c>
      <c r="M271" s="76" t="s">
        <v>423</v>
      </c>
      <c r="N271" s="76" t="s">
        <v>2779</v>
      </c>
      <c r="O271" s="76" t="s">
        <v>423</v>
      </c>
      <c r="P271" s="76" t="s">
        <v>2780</v>
      </c>
      <c r="Q271" s="76" t="s">
        <v>2779</v>
      </c>
      <c r="R271" s="76" t="s">
        <v>116</v>
      </c>
      <c r="S271" s="76" t="s">
        <v>2497</v>
      </c>
      <c r="T271" s="76" t="s">
        <v>120</v>
      </c>
      <c r="U271" s="76" t="s">
        <v>111</v>
      </c>
      <c r="V271" s="76" t="s">
        <v>2787</v>
      </c>
      <c r="W271" s="76" t="s">
        <v>144</v>
      </c>
      <c r="X271" s="76" t="s">
        <v>453</v>
      </c>
      <c r="Y271" s="78" t="s">
        <v>152</v>
      </c>
      <c r="Z271" s="285">
        <v>41912</v>
      </c>
      <c r="AA271" s="285">
        <v>44179</v>
      </c>
      <c r="AB271" s="270" t="s">
        <v>118</v>
      </c>
      <c r="AC271" s="270" t="s">
        <v>243</v>
      </c>
      <c r="AD271" s="78" t="s">
        <v>123</v>
      </c>
      <c r="AE271" s="78" t="s">
        <v>111</v>
      </c>
      <c r="AF271" s="78" t="s">
        <v>111</v>
      </c>
      <c r="AG271" s="78" t="s">
        <v>111</v>
      </c>
      <c r="AH271" s="78" t="s">
        <v>111</v>
      </c>
      <c r="AI271" s="78" t="s">
        <v>111</v>
      </c>
      <c r="AJ271" s="78" t="s">
        <v>111</v>
      </c>
      <c r="AK271" s="286" t="s">
        <v>124</v>
      </c>
      <c r="AL271" s="270" t="s">
        <v>137</v>
      </c>
      <c r="AM271" s="270" t="s">
        <v>137</v>
      </c>
      <c r="AN271" s="281" t="s">
        <v>138</v>
      </c>
    </row>
    <row r="272" spans="1:40" s="121" customFormat="1" ht="40.049999999999997" customHeight="1">
      <c r="A272" s="262">
        <v>55</v>
      </c>
      <c r="B272" s="76" t="s">
        <v>105</v>
      </c>
      <c r="C272" s="76" t="s">
        <v>1757</v>
      </c>
      <c r="D272" s="76"/>
      <c r="E272" s="76" t="s">
        <v>1757</v>
      </c>
      <c r="F272" s="76" t="s">
        <v>2762</v>
      </c>
      <c r="G272" s="76" t="s">
        <v>107</v>
      </c>
      <c r="H272" s="76" t="s">
        <v>2763</v>
      </c>
      <c r="I272" s="76" t="s">
        <v>169</v>
      </c>
      <c r="J272" s="76" t="s">
        <v>110</v>
      </c>
      <c r="K272" s="76" t="s">
        <v>111</v>
      </c>
      <c r="L272" s="76" t="s">
        <v>429</v>
      </c>
      <c r="M272" s="76" t="s">
        <v>423</v>
      </c>
      <c r="N272" s="76" t="s">
        <v>2779</v>
      </c>
      <c r="O272" s="76" t="s">
        <v>423</v>
      </c>
      <c r="P272" s="76" t="s">
        <v>2780</v>
      </c>
      <c r="Q272" s="76" t="s">
        <v>2779</v>
      </c>
      <c r="R272" s="76" t="s">
        <v>116</v>
      </c>
      <c r="S272" s="76" t="s">
        <v>2497</v>
      </c>
      <c r="T272" s="76" t="s">
        <v>120</v>
      </c>
      <c r="U272" s="76" t="s">
        <v>111</v>
      </c>
      <c r="V272" s="76" t="s">
        <v>2788</v>
      </c>
      <c r="W272" s="76" t="s">
        <v>120</v>
      </c>
      <c r="X272" s="76" t="s">
        <v>111</v>
      </c>
      <c r="Y272" s="78" t="s">
        <v>152</v>
      </c>
      <c r="Z272" s="285">
        <v>44862</v>
      </c>
      <c r="AA272" s="285">
        <v>44862</v>
      </c>
      <c r="AB272" s="270" t="s">
        <v>118</v>
      </c>
      <c r="AC272" s="270" t="s">
        <v>243</v>
      </c>
      <c r="AD272" s="78" t="s">
        <v>123</v>
      </c>
      <c r="AE272" s="78" t="s">
        <v>111</v>
      </c>
      <c r="AF272" s="78" t="s">
        <v>111</v>
      </c>
      <c r="AG272" s="78" t="s">
        <v>111</v>
      </c>
      <c r="AH272" s="78" t="s">
        <v>111</v>
      </c>
      <c r="AI272" s="78" t="s">
        <v>111</v>
      </c>
      <c r="AJ272" s="78" t="s">
        <v>111</v>
      </c>
      <c r="AK272" s="286" t="s">
        <v>124</v>
      </c>
      <c r="AL272" s="270" t="s">
        <v>137</v>
      </c>
      <c r="AM272" s="270" t="s">
        <v>137</v>
      </c>
      <c r="AN272" s="281" t="s">
        <v>138</v>
      </c>
    </row>
    <row r="273" spans="1:40" s="121" customFormat="1" ht="40.049999999999997" customHeight="1">
      <c r="A273" s="262">
        <v>56</v>
      </c>
      <c r="B273" s="76" t="s">
        <v>105</v>
      </c>
      <c r="C273" s="76" t="s">
        <v>455</v>
      </c>
      <c r="D273" s="76"/>
      <c r="E273" s="76" t="s">
        <v>455</v>
      </c>
      <c r="F273" s="76" t="s">
        <v>457</v>
      </c>
      <c r="G273" s="76" t="s">
        <v>130</v>
      </c>
      <c r="H273" s="76" t="s">
        <v>2764</v>
      </c>
      <c r="I273" s="76" t="s">
        <v>169</v>
      </c>
      <c r="J273" s="76" t="s">
        <v>110</v>
      </c>
      <c r="K273" s="76" t="s">
        <v>641</v>
      </c>
      <c r="L273" s="76" t="s">
        <v>429</v>
      </c>
      <c r="M273" s="76" t="s">
        <v>423</v>
      </c>
      <c r="N273" s="76" t="s">
        <v>2779</v>
      </c>
      <c r="O273" s="76" t="s">
        <v>423</v>
      </c>
      <c r="P273" s="76" t="s">
        <v>439</v>
      </c>
      <c r="Q273" s="76" t="s">
        <v>2779</v>
      </c>
      <c r="R273" s="76" t="s">
        <v>116</v>
      </c>
      <c r="S273" s="76" t="s">
        <v>2497</v>
      </c>
      <c r="T273" s="76" t="s">
        <v>120</v>
      </c>
      <c r="U273" s="76" t="s">
        <v>2782</v>
      </c>
      <c r="V273" s="76" t="s">
        <v>143</v>
      </c>
      <c r="W273" s="76" t="s">
        <v>144</v>
      </c>
      <c r="X273" s="76" t="s">
        <v>459</v>
      </c>
      <c r="Y273" s="78" t="s">
        <v>152</v>
      </c>
      <c r="Z273" s="285">
        <v>42473</v>
      </c>
      <c r="AA273" s="285">
        <v>44826</v>
      </c>
      <c r="AB273" s="270" t="s">
        <v>118</v>
      </c>
      <c r="AC273" s="270" t="s">
        <v>243</v>
      </c>
      <c r="AD273" s="78" t="s">
        <v>123</v>
      </c>
      <c r="AE273" s="78" t="s">
        <v>111</v>
      </c>
      <c r="AF273" s="78" t="s">
        <v>111</v>
      </c>
      <c r="AG273" s="78" t="s">
        <v>111</v>
      </c>
      <c r="AH273" s="78" t="s">
        <v>111</v>
      </c>
      <c r="AI273" s="78" t="s">
        <v>111</v>
      </c>
      <c r="AJ273" s="78" t="s">
        <v>111</v>
      </c>
      <c r="AK273" s="286" t="s">
        <v>124</v>
      </c>
      <c r="AL273" s="270" t="s">
        <v>125</v>
      </c>
      <c r="AM273" s="270" t="s">
        <v>125</v>
      </c>
      <c r="AN273" s="280" t="s">
        <v>126</v>
      </c>
    </row>
    <row r="274" spans="1:40" s="121" customFormat="1" ht="40.049999999999997" customHeight="1">
      <c r="A274" s="262">
        <v>57</v>
      </c>
      <c r="B274" s="76" t="s">
        <v>105</v>
      </c>
      <c r="C274" s="76" t="s">
        <v>1760</v>
      </c>
      <c r="D274" s="76"/>
      <c r="E274" s="76" t="s">
        <v>1760</v>
      </c>
      <c r="F274" s="76" t="s">
        <v>2765</v>
      </c>
      <c r="G274" s="76" t="s">
        <v>79</v>
      </c>
      <c r="H274" s="76" t="s">
        <v>2766</v>
      </c>
      <c r="I274" s="76" t="s">
        <v>173</v>
      </c>
      <c r="J274" s="76" t="s">
        <v>110</v>
      </c>
      <c r="K274" s="76" t="s">
        <v>641</v>
      </c>
      <c r="L274" s="76" t="s">
        <v>429</v>
      </c>
      <c r="M274" s="76" t="s">
        <v>423</v>
      </c>
      <c r="N274" s="76" t="s">
        <v>2779</v>
      </c>
      <c r="O274" s="76" t="s">
        <v>423</v>
      </c>
      <c r="P274" s="76" t="s">
        <v>111</v>
      </c>
      <c r="Q274" s="76" t="s">
        <v>2779</v>
      </c>
      <c r="R274" s="76" t="s">
        <v>116</v>
      </c>
      <c r="S274" s="76" t="s">
        <v>2497</v>
      </c>
      <c r="T274" s="76" t="s">
        <v>120</v>
      </c>
      <c r="U274" s="76" t="s">
        <v>2782</v>
      </c>
      <c r="V274" s="76" t="s">
        <v>111</v>
      </c>
      <c r="W274" s="76" t="s">
        <v>144</v>
      </c>
      <c r="X274" s="76" t="s">
        <v>2789</v>
      </c>
      <c r="Y274" s="78" t="s">
        <v>173</v>
      </c>
      <c r="Z274" s="285">
        <v>41059</v>
      </c>
      <c r="AA274" s="285">
        <v>41059</v>
      </c>
      <c r="AB274" s="270" t="s">
        <v>118</v>
      </c>
      <c r="AC274" s="270" t="s">
        <v>243</v>
      </c>
      <c r="AD274" s="78" t="s">
        <v>123</v>
      </c>
      <c r="AE274" s="78" t="s">
        <v>111</v>
      </c>
      <c r="AF274" s="78" t="s">
        <v>111</v>
      </c>
      <c r="AG274" s="78" t="s">
        <v>111</v>
      </c>
      <c r="AH274" s="78" t="s">
        <v>111</v>
      </c>
      <c r="AI274" s="78" t="s">
        <v>111</v>
      </c>
      <c r="AJ274" s="78" t="s">
        <v>111</v>
      </c>
      <c r="AK274" s="286" t="s">
        <v>124</v>
      </c>
      <c r="AL274" s="270" t="s">
        <v>125</v>
      </c>
      <c r="AM274" s="270" t="s">
        <v>125</v>
      </c>
      <c r="AN274" s="280" t="s">
        <v>126</v>
      </c>
    </row>
    <row r="275" spans="1:40" s="121" customFormat="1" ht="40.049999999999997" customHeight="1">
      <c r="A275" s="262">
        <v>58</v>
      </c>
      <c r="B275" s="76" t="s">
        <v>105</v>
      </c>
      <c r="C275" s="76" t="s">
        <v>1762</v>
      </c>
      <c r="D275" s="76"/>
      <c r="E275" s="76" t="s">
        <v>1762</v>
      </c>
      <c r="F275" s="76" t="s">
        <v>2767</v>
      </c>
      <c r="G275" s="76" t="s">
        <v>79</v>
      </c>
      <c r="H275" s="76" t="s">
        <v>2768</v>
      </c>
      <c r="I275" s="76" t="s">
        <v>173</v>
      </c>
      <c r="J275" s="76" t="s">
        <v>110</v>
      </c>
      <c r="K275" s="76" t="s">
        <v>641</v>
      </c>
      <c r="L275" s="76" t="s">
        <v>429</v>
      </c>
      <c r="M275" s="76" t="s">
        <v>423</v>
      </c>
      <c r="N275" s="76" t="s">
        <v>2779</v>
      </c>
      <c r="O275" s="76" t="s">
        <v>423</v>
      </c>
      <c r="P275" s="76" t="s">
        <v>111</v>
      </c>
      <c r="Q275" s="76" t="s">
        <v>2779</v>
      </c>
      <c r="R275" s="76" t="s">
        <v>116</v>
      </c>
      <c r="S275" s="76" t="s">
        <v>2497</v>
      </c>
      <c r="T275" s="76" t="s">
        <v>120</v>
      </c>
      <c r="U275" s="76" t="s">
        <v>2790</v>
      </c>
      <c r="V275" s="76" t="s">
        <v>111</v>
      </c>
      <c r="W275" s="76" t="s">
        <v>120</v>
      </c>
      <c r="X275" s="76" t="s">
        <v>111</v>
      </c>
      <c r="Y275" s="78" t="s">
        <v>121</v>
      </c>
      <c r="Z275" s="285" t="s">
        <v>436</v>
      </c>
      <c r="AA275" s="78" t="s">
        <v>122</v>
      </c>
      <c r="AB275" s="270" t="s">
        <v>118</v>
      </c>
      <c r="AC275" s="270" t="s">
        <v>243</v>
      </c>
      <c r="AD275" s="78" t="s">
        <v>123</v>
      </c>
      <c r="AE275" s="78" t="s">
        <v>111</v>
      </c>
      <c r="AF275" s="78" t="s">
        <v>111</v>
      </c>
      <c r="AG275" s="78" t="s">
        <v>111</v>
      </c>
      <c r="AH275" s="78" t="s">
        <v>111</v>
      </c>
      <c r="AI275" s="78" t="s">
        <v>111</v>
      </c>
      <c r="AJ275" s="78" t="s">
        <v>111</v>
      </c>
      <c r="AK275" s="286" t="s">
        <v>124</v>
      </c>
      <c r="AL275" s="270" t="s">
        <v>137</v>
      </c>
      <c r="AM275" s="270" t="s">
        <v>137</v>
      </c>
      <c r="AN275" s="281" t="s">
        <v>138</v>
      </c>
    </row>
    <row r="276" spans="1:40" s="121" customFormat="1" ht="40.049999999999997" customHeight="1">
      <c r="A276" s="262">
        <v>59</v>
      </c>
      <c r="B276" s="76" t="s">
        <v>105</v>
      </c>
      <c r="C276" s="76" t="s">
        <v>1764</v>
      </c>
      <c r="D276" s="76"/>
      <c r="E276" s="76" t="s">
        <v>1764</v>
      </c>
      <c r="F276" s="76" t="s">
        <v>2769</v>
      </c>
      <c r="G276" s="76" t="s">
        <v>107</v>
      </c>
      <c r="H276" s="76" t="s">
        <v>2770</v>
      </c>
      <c r="I276" s="76" t="s">
        <v>169</v>
      </c>
      <c r="J276" s="76" t="s">
        <v>110</v>
      </c>
      <c r="K276" s="76" t="s">
        <v>111</v>
      </c>
      <c r="L276" s="76" t="s">
        <v>429</v>
      </c>
      <c r="M276" s="76" t="s">
        <v>423</v>
      </c>
      <c r="N276" s="76" t="s">
        <v>2779</v>
      </c>
      <c r="O276" s="76" t="s">
        <v>423</v>
      </c>
      <c r="P276" s="76" t="s">
        <v>2780</v>
      </c>
      <c r="Q276" s="76" t="s">
        <v>2779</v>
      </c>
      <c r="R276" s="76" t="s">
        <v>116</v>
      </c>
      <c r="S276" s="76" t="s">
        <v>2497</v>
      </c>
      <c r="T276" s="76" t="s">
        <v>120</v>
      </c>
      <c r="U276" s="76" t="s">
        <v>111</v>
      </c>
      <c r="V276" s="76" t="s">
        <v>2791</v>
      </c>
      <c r="W276" s="76" t="s">
        <v>120</v>
      </c>
      <c r="X276" s="76" t="s">
        <v>111</v>
      </c>
      <c r="Y276" s="78" t="s">
        <v>152</v>
      </c>
      <c r="Z276" s="285">
        <v>44535</v>
      </c>
      <c r="AA276" s="285">
        <v>45427</v>
      </c>
      <c r="AB276" s="270" t="s">
        <v>118</v>
      </c>
      <c r="AC276" s="270" t="s">
        <v>243</v>
      </c>
      <c r="AD276" s="78" t="s">
        <v>123</v>
      </c>
      <c r="AE276" s="78" t="s">
        <v>111</v>
      </c>
      <c r="AF276" s="78" t="s">
        <v>111</v>
      </c>
      <c r="AG276" s="78" t="s">
        <v>111</v>
      </c>
      <c r="AH276" s="78" t="s">
        <v>111</v>
      </c>
      <c r="AI276" s="78" t="s">
        <v>111</v>
      </c>
      <c r="AJ276" s="78" t="s">
        <v>111</v>
      </c>
      <c r="AK276" s="286" t="s">
        <v>124</v>
      </c>
      <c r="AL276" s="270" t="s">
        <v>125</v>
      </c>
      <c r="AM276" s="270" t="s">
        <v>125</v>
      </c>
      <c r="AN276" s="280" t="s">
        <v>126</v>
      </c>
    </row>
    <row r="277" spans="1:40" s="121" customFormat="1" ht="40.049999999999997" customHeight="1">
      <c r="A277" s="262">
        <v>60</v>
      </c>
      <c r="B277" s="76" t="s">
        <v>105</v>
      </c>
      <c r="C277" s="76" t="s">
        <v>1766</v>
      </c>
      <c r="D277" s="76"/>
      <c r="E277" s="76" t="s">
        <v>1766</v>
      </c>
      <c r="F277" s="76" t="s">
        <v>2771</v>
      </c>
      <c r="G277" s="76" t="s">
        <v>107</v>
      </c>
      <c r="H277" s="76" t="s">
        <v>2772</v>
      </c>
      <c r="I277" s="76" t="s">
        <v>169</v>
      </c>
      <c r="J277" s="76" t="s">
        <v>110</v>
      </c>
      <c r="K277" s="76" t="s">
        <v>111</v>
      </c>
      <c r="L277" s="76" t="s">
        <v>429</v>
      </c>
      <c r="M277" s="76" t="s">
        <v>423</v>
      </c>
      <c r="N277" s="76" t="s">
        <v>2779</v>
      </c>
      <c r="O277" s="76" t="s">
        <v>423</v>
      </c>
      <c r="P277" s="76" t="s">
        <v>2780</v>
      </c>
      <c r="Q277" s="76" t="s">
        <v>2779</v>
      </c>
      <c r="R277" s="76" t="s">
        <v>116</v>
      </c>
      <c r="S277" s="76" t="s">
        <v>2497</v>
      </c>
      <c r="T277" s="76" t="s">
        <v>120</v>
      </c>
      <c r="U277" s="76" t="s">
        <v>111</v>
      </c>
      <c r="V277" s="76" t="s">
        <v>2791</v>
      </c>
      <c r="W277" s="76" t="s">
        <v>120</v>
      </c>
      <c r="X277" s="76" t="s">
        <v>111</v>
      </c>
      <c r="Y277" s="78" t="s">
        <v>152</v>
      </c>
      <c r="Z277" s="285">
        <v>44535</v>
      </c>
      <c r="AA277" s="285">
        <v>45427</v>
      </c>
      <c r="AB277" s="270" t="s">
        <v>118</v>
      </c>
      <c r="AC277" s="270" t="s">
        <v>243</v>
      </c>
      <c r="AD277" s="78" t="s">
        <v>123</v>
      </c>
      <c r="AE277" s="78" t="s">
        <v>111</v>
      </c>
      <c r="AF277" s="78" t="s">
        <v>111</v>
      </c>
      <c r="AG277" s="78" t="s">
        <v>111</v>
      </c>
      <c r="AH277" s="78" t="s">
        <v>111</v>
      </c>
      <c r="AI277" s="78" t="s">
        <v>111</v>
      </c>
      <c r="AJ277" s="78" t="s">
        <v>111</v>
      </c>
      <c r="AK277" s="286" t="s">
        <v>124</v>
      </c>
      <c r="AL277" s="270" t="s">
        <v>125</v>
      </c>
      <c r="AM277" s="270" t="s">
        <v>125</v>
      </c>
      <c r="AN277" s="280" t="s">
        <v>126</v>
      </c>
    </row>
    <row r="278" spans="1:40" s="121" customFormat="1" ht="40.049999999999997" customHeight="1">
      <c r="A278" s="262">
        <v>61</v>
      </c>
      <c r="B278" s="76" t="s">
        <v>105</v>
      </c>
      <c r="C278" s="76" t="s">
        <v>1768</v>
      </c>
      <c r="D278" s="76"/>
      <c r="E278" s="76" t="s">
        <v>1768</v>
      </c>
      <c r="F278" s="76" t="s">
        <v>2773</v>
      </c>
      <c r="G278" s="76" t="s">
        <v>107</v>
      </c>
      <c r="H278" s="76" t="s">
        <v>2774</v>
      </c>
      <c r="I278" s="76" t="s">
        <v>169</v>
      </c>
      <c r="J278" s="76" t="s">
        <v>110</v>
      </c>
      <c r="K278" s="76" t="s">
        <v>111</v>
      </c>
      <c r="L278" s="76" t="s">
        <v>429</v>
      </c>
      <c r="M278" s="76" t="s">
        <v>423</v>
      </c>
      <c r="N278" s="76" t="s">
        <v>2779</v>
      </c>
      <c r="O278" s="76" t="s">
        <v>423</v>
      </c>
      <c r="P278" s="76" t="s">
        <v>2780</v>
      </c>
      <c r="Q278" s="76" t="s">
        <v>2779</v>
      </c>
      <c r="R278" s="76" t="s">
        <v>116</v>
      </c>
      <c r="S278" s="76" t="s">
        <v>2497</v>
      </c>
      <c r="T278" s="76" t="s">
        <v>120</v>
      </c>
      <c r="U278" s="76" t="s">
        <v>111</v>
      </c>
      <c r="V278" s="76" t="s">
        <v>2792</v>
      </c>
      <c r="W278" s="76" t="s">
        <v>120</v>
      </c>
      <c r="X278" s="76" t="s">
        <v>111</v>
      </c>
      <c r="Y278" s="78" t="s">
        <v>152</v>
      </c>
      <c r="Z278" s="285">
        <v>45401</v>
      </c>
      <c r="AA278" s="285">
        <v>45401</v>
      </c>
      <c r="AB278" s="270" t="s">
        <v>118</v>
      </c>
      <c r="AC278" s="270" t="s">
        <v>243</v>
      </c>
      <c r="AD278" s="78" t="s">
        <v>123</v>
      </c>
      <c r="AE278" s="78" t="s">
        <v>111</v>
      </c>
      <c r="AF278" s="78" t="s">
        <v>111</v>
      </c>
      <c r="AG278" s="78" t="s">
        <v>111</v>
      </c>
      <c r="AH278" s="78" t="s">
        <v>111</v>
      </c>
      <c r="AI278" s="78" t="s">
        <v>111</v>
      </c>
      <c r="AJ278" s="78" t="s">
        <v>111</v>
      </c>
      <c r="AK278" s="286" t="s">
        <v>124</v>
      </c>
      <c r="AL278" s="270" t="s">
        <v>137</v>
      </c>
      <c r="AM278" s="270" t="s">
        <v>137</v>
      </c>
      <c r="AN278" s="281" t="s">
        <v>138</v>
      </c>
    </row>
    <row r="279" spans="1:40" s="121" customFormat="1" ht="40.049999999999997" customHeight="1">
      <c r="A279" s="262">
        <v>62</v>
      </c>
      <c r="B279" s="76" t="s">
        <v>105</v>
      </c>
      <c r="C279" s="76" t="s">
        <v>461</v>
      </c>
      <c r="D279" s="76"/>
      <c r="E279" s="76" t="s">
        <v>461</v>
      </c>
      <c r="F279" s="76" t="s">
        <v>463</v>
      </c>
      <c r="G279" s="76" t="s">
        <v>130</v>
      </c>
      <c r="H279" s="76" t="s">
        <v>2775</v>
      </c>
      <c r="I279" s="76" t="s">
        <v>169</v>
      </c>
      <c r="J279" s="76" t="s">
        <v>110</v>
      </c>
      <c r="K279" s="76" t="s">
        <v>641</v>
      </c>
      <c r="L279" s="76" t="s">
        <v>429</v>
      </c>
      <c r="M279" s="76" t="s">
        <v>423</v>
      </c>
      <c r="N279" s="76" t="s">
        <v>2779</v>
      </c>
      <c r="O279" s="76" t="s">
        <v>423</v>
      </c>
      <c r="P279" s="76" t="s">
        <v>439</v>
      </c>
      <c r="Q279" s="76" t="s">
        <v>2779</v>
      </c>
      <c r="R279" s="76" t="s">
        <v>116</v>
      </c>
      <c r="S279" s="76" t="s">
        <v>2497</v>
      </c>
      <c r="T279" s="76" t="s">
        <v>120</v>
      </c>
      <c r="U279" s="76" t="s">
        <v>2782</v>
      </c>
      <c r="V279" s="76" t="s">
        <v>143</v>
      </c>
      <c r="W279" s="76" t="s">
        <v>120</v>
      </c>
      <c r="X279" s="76" t="s">
        <v>111</v>
      </c>
      <c r="Y279" s="78" t="s">
        <v>152</v>
      </c>
      <c r="Z279" s="285">
        <v>43812</v>
      </c>
      <c r="AA279" s="285">
        <v>45560</v>
      </c>
      <c r="AB279" s="270" t="s">
        <v>118</v>
      </c>
      <c r="AC279" s="270" t="s">
        <v>243</v>
      </c>
      <c r="AD279" s="78" t="s">
        <v>123</v>
      </c>
      <c r="AE279" s="78" t="s">
        <v>111</v>
      </c>
      <c r="AF279" s="78" t="s">
        <v>111</v>
      </c>
      <c r="AG279" s="78" t="s">
        <v>111</v>
      </c>
      <c r="AH279" s="78" t="s">
        <v>111</v>
      </c>
      <c r="AI279" s="78" t="s">
        <v>111</v>
      </c>
      <c r="AJ279" s="78" t="s">
        <v>111</v>
      </c>
      <c r="AK279" s="286" t="s">
        <v>124</v>
      </c>
      <c r="AL279" s="270" t="s">
        <v>125</v>
      </c>
      <c r="AM279" s="270" t="s">
        <v>125</v>
      </c>
      <c r="AN279" s="280" t="s">
        <v>126</v>
      </c>
    </row>
    <row r="280" spans="1:40" s="121" customFormat="1" ht="40.049999999999997" customHeight="1">
      <c r="A280" s="262">
        <v>63</v>
      </c>
      <c r="B280" s="76" t="s">
        <v>105</v>
      </c>
      <c r="C280" s="76" t="s">
        <v>466</v>
      </c>
      <c r="D280" s="76"/>
      <c r="E280" s="76" t="s">
        <v>466</v>
      </c>
      <c r="F280" s="76" t="s">
        <v>468</v>
      </c>
      <c r="G280" s="76" t="s">
        <v>79</v>
      </c>
      <c r="H280" s="76" t="s">
        <v>2776</v>
      </c>
      <c r="I280" s="76" t="s">
        <v>173</v>
      </c>
      <c r="J280" s="76" t="s">
        <v>110</v>
      </c>
      <c r="K280" s="76" t="s">
        <v>641</v>
      </c>
      <c r="L280" s="76" t="s">
        <v>429</v>
      </c>
      <c r="M280" s="76" t="s">
        <v>423</v>
      </c>
      <c r="N280" s="76" t="s">
        <v>2779</v>
      </c>
      <c r="O280" s="76" t="s">
        <v>423</v>
      </c>
      <c r="P280" s="76" t="s">
        <v>111</v>
      </c>
      <c r="Q280" s="76" t="s">
        <v>2779</v>
      </c>
      <c r="R280" s="76" t="s">
        <v>116</v>
      </c>
      <c r="S280" s="76" t="s">
        <v>2497</v>
      </c>
      <c r="T280" s="76" t="s">
        <v>120</v>
      </c>
      <c r="U280" s="76" t="s">
        <v>2782</v>
      </c>
      <c r="V280" s="76" t="s">
        <v>111</v>
      </c>
      <c r="W280" s="76" t="s">
        <v>120</v>
      </c>
      <c r="X280" s="76" t="s">
        <v>111</v>
      </c>
      <c r="Y280" s="78" t="s">
        <v>152</v>
      </c>
      <c r="Z280" s="285">
        <v>43376</v>
      </c>
      <c r="AA280" s="285">
        <v>44315</v>
      </c>
      <c r="AB280" s="270" t="s">
        <v>118</v>
      </c>
      <c r="AC280" s="270" t="s">
        <v>243</v>
      </c>
      <c r="AD280" s="78" t="s">
        <v>123</v>
      </c>
      <c r="AE280" s="78" t="s">
        <v>111</v>
      </c>
      <c r="AF280" s="78" t="s">
        <v>111</v>
      </c>
      <c r="AG280" s="78" t="s">
        <v>111</v>
      </c>
      <c r="AH280" s="78" t="s">
        <v>111</v>
      </c>
      <c r="AI280" s="78" t="s">
        <v>111</v>
      </c>
      <c r="AJ280" s="78" t="s">
        <v>111</v>
      </c>
      <c r="AK280" s="286" t="s">
        <v>124</v>
      </c>
      <c r="AL280" s="270" t="s">
        <v>125</v>
      </c>
      <c r="AM280" s="270" t="s">
        <v>125</v>
      </c>
      <c r="AN280" s="280" t="s">
        <v>126</v>
      </c>
    </row>
    <row r="281" spans="1:40" s="121" customFormat="1" ht="40.049999999999997" customHeight="1">
      <c r="A281" s="262">
        <v>64</v>
      </c>
      <c r="B281" s="76" t="s">
        <v>105</v>
      </c>
      <c r="C281" s="76"/>
      <c r="D281" s="76" t="s">
        <v>1196</v>
      </c>
      <c r="E281" s="76" t="s">
        <v>1196</v>
      </c>
      <c r="F281" s="76" t="e">
        <v>#N/A</v>
      </c>
      <c r="G281" s="76" t="s">
        <v>130</v>
      </c>
      <c r="H281" s="76" t="s">
        <v>2777</v>
      </c>
      <c r="I281" s="76" t="s">
        <v>132</v>
      </c>
      <c r="J281" s="76" t="s">
        <v>110</v>
      </c>
      <c r="K281" s="76" t="s">
        <v>641</v>
      </c>
      <c r="L281" s="76" t="s">
        <v>429</v>
      </c>
      <c r="M281" s="76" t="s">
        <v>423</v>
      </c>
      <c r="N281" s="76" t="s">
        <v>2779</v>
      </c>
      <c r="O281" s="76" t="s">
        <v>423</v>
      </c>
      <c r="P281" s="76" t="s">
        <v>2781</v>
      </c>
      <c r="Q281" s="76" t="s">
        <v>2779</v>
      </c>
      <c r="R281" s="76" t="s">
        <v>116</v>
      </c>
      <c r="S281" s="76" t="s">
        <v>2497</v>
      </c>
      <c r="T281" s="76" t="s">
        <v>144</v>
      </c>
      <c r="U281" s="76" t="s">
        <v>2793</v>
      </c>
      <c r="V281" s="76" t="s">
        <v>2794</v>
      </c>
      <c r="W281" s="76" t="s">
        <v>120</v>
      </c>
      <c r="X281" s="76" t="s">
        <v>111</v>
      </c>
      <c r="Y281" s="78" t="s">
        <v>152</v>
      </c>
      <c r="Z281" s="285" t="s">
        <v>436</v>
      </c>
      <c r="AA281" s="285">
        <v>44196</v>
      </c>
      <c r="AB281" s="270" t="s">
        <v>146</v>
      </c>
      <c r="AC281" s="270" t="s">
        <v>243</v>
      </c>
      <c r="AD281" s="78" t="s">
        <v>123</v>
      </c>
      <c r="AE281" s="78" t="s">
        <v>111</v>
      </c>
      <c r="AF281" s="78" t="s">
        <v>111</v>
      </c>
      <c r="AG281" s="78" t="s">
        <v>111</v>
      </c>
      <c r="AH281" s="78" t="s">
        <v>111</v>
      </c>
      <c r="AI281" s="78" t="s">
        <v>111</v>
      </c>
      <c r="AJ281" s="78" t="s">
        <v>111</v>
      </c>
      <c r="AK281" s="286" t="s">
        <v>124</v>
      </c>
      <c r="AL281" s="270" t="s">
        <v>280</v>
      </c>
      <c r="AM281" s="270" t="s">
        <v>280</v>
      </c>
      <c r="AN281" s="282" t="s">
        <v>281</v>
      </c>
    </row>
    <row r="282" spans="1:40" s="121" customFormat="1" ht="40.049999999999997" customHeight="1">
      <c r="A282" s="262">
        <v>65</v>
      </c>
      <c r="B282" s="76" t="s">
        <v>105</v>
      </c>
      <c r="C282" s="270" t="s">
        <v>159</v>
      </c>
      <c r="D282" s="76"/>
      <c r="E282" s="270" t="s">
        <v>159</v>
      </c>
      <c r="F282" s="270" t="s">
        <v>704</v>
      </c>
      <c r="G282" s="76" t="s">
        <v>130</v>
      </c>
      <c r="H282" s="76" t="s">
        <v>705</v>
      </c>
      <c r="I282" s="76" t="s">
        <v>194</v>
      </c>
      <c r="J282" s="76" t="s">
        <v>110</v>
      </c>
      <c r="K282" s="76" t="s">
        <v>111</v>
      </c>
      <c r="L282" s="76" t="s">
        <v>706</v>
      </c>
      <c r="M282" s="76" t="s">
        <v>423</v>
      </c>
      <c r="N282" s="76" t="s">
        <v>430</v>
      </c>
      <c r="O282" s="76" t="s">
        <v>423</v>
      </c>
      <c r="P282" s="76" t="s">
        <v>707</v>
      </c>
      <c r="Q282" s="270" t="s">
        <v>2779</v>
      </c>
      <c r="R282" s="76" t="s">
        <v>433</v>
      </c>
      <c r="S282" s="270" t="s">
        <v>2497</v>
      </c>
      <c r="T282" s="76" t="s">
        <v>118</v>
      </c>
      <c r="U282" s="76" t="s">
        <v>708</v>
      </c>
      <c r="V282" s="76" t="s">
        <v>143</v>
      </c>
      <c r="W282" s="76" t="s">
        <v>120</v>
      </c>
      <c r="X282" s="270" t="s">
        <v>111</v>
      </c>
      <c r="Y282" s="274" t="s">
        <v>121</v>
      </c>
      <c r="Z282" s="271">
        <v>40847</v>
      </c>
      <c r="AA282" s="270" t="s">
        <v>122</v>
      </c>
      <c r="AB282" s="270" t="s">
        <v>146</v>
      </c>
      <c r="AC282" s="270" t="s">
        <v>243</v>
      </c>
      <c r="AD282" s="78" t="s">
        <v>123</v>
      </c>
      <c r="AE282" s="78" t="s">
        <v>111</v>
      </c>
      <c r="AF282" s="78" t="s">
        <v>111</v>
      </c>
      <c r="AG282" s="78" t="s">
        <v>111</v>
      </c>
      <c r="AH282" s="78" t="s">
        <v>111</v>
      </c>
      <c r="AI282" s="78" t="s">
        <v>111</v>
      </c>
      <c r="AJ282" s="78" t="s">
        <v>111</v>
      </c>
      <c r="AK282" s="286" t="s">
        <v>124</v>
      </c>
      <c r="AL282" s="286" t="s">
        <v>149</v>
      </c>
      <c r="AM282" s="287" t="s">
        <v>137</v>
      </c>
      <c r="AN282" s="289" t="s">
        <v>126</v>
      </c>
    </row>
    <row r="283" spans="1:40" s="121" customFormat="1" ht="40.049999999999997" customHeight="1">
      <c r="A283" s="262">
        <v>66</v>
      </c>
      <c r="B283" s="76" t="s">
        <v>105</v>
      </c>
      <c r="C283" s="270" t="s">
        <v>710</v>
      </c>
      <c r="D283" s="76"/>
      <c r="E283" s="270" t="s">
        <v>710</v>
      </c>
      <c r="F283" s="270" t="s">
        <v>712</v>
      </c>
      <c r="G283" s="76" t="s">
        <v>130</v>
      </c>
      <c r="H283" s="76" t="s">
        <v>713</v>
      </c>
      <c r="I283" s="76" t="s">
        <v>194</v>
      </c>
      <c r="J283" s="76" t="s">
        <v>110</v>
      </c>
      <c r="K283" s="76" t="s">
        <v>111</v>
      </c>
      <c r="L283" s="76" t="s">
        <v>706</v>
      </c>
      <c r="M283" s="76" t="s">
        <v>423</v>
      </c>
      <c r="N283" s="76" t="s">
        <v>430</v>
      </c>
      <c r="O283" s="76" t="s">
        <v>423</v>
      </c>
      <c r="P283" s="76" t="s">
        <v>258</v>
      </c>
      <c r="Q283" s="270" t="s">
        <v>2779</v>
      </c>
      <c r="R283" s="76" t="s">
        <v>433</v>
      </c>
      <c r="S283" s="270" t="s">
        <v>2497</v>
      </c>
      <c r="T283" s="76" t="s">
        <v>118</v>
      </c>
      <c r="U283" s="76" t="s">
        <v>708</v>
      </c>
      <c r="V283" s="76" t="s">
        <v>714</v>
      </c>
      <c r="W283" s="76" t="s">
        <v>120</v>
      </c>
      <c r="X283" s="270" t="s">
        <v>111</v>
      </c>
      <c r="Y283" s="274" t="s">
        <v>136</v>
      </c>
      <c r="Z283" s="271">
        <v>43101</v>
      </c>
      <c r="AA283" s="271">
        <v>45565</v>
      </c>
      <c r="AB283" s="270" t="s">
        <v>118</v>
      </c>
      <c r="AC283" s="270" t="s">
        <v>173</v>
      </c>
      <c r="AD283" s="78" t="s">
        <v>123</v>
      </c>
      <c r="AE283" s="78" t="s">
        <v>111</v>
      </c>
      <c r="AF283" s="78" t="s">
        <v>111</v>
      </c>
      <c r="AG283" s="78" t="s">
        <v>111</v>
      </c>
      <c r="AH283" s="78" t="s">
        <v>111</v>
      </c>
      <c r="AI283" s="78" t="s">
        <v>111</v>
      </c>
      <c r="AJ283" s="78" t="s">
        <v>111</v>
      </c>
      <c r="AK283" s="286" t="s">
        <v>124</v>
      </c>
      <c r="AL283" s="286" t="s">
        <v>125</v>
      </c>
      <c r="AM283" s="287" t="s">
        <v>137</v>
      </c>
      <c r="AN283" s="289" t="s">
        <v>126</v>
      </c>
    </row>
    <row r="284" spans="1:40" s="121" customFormat="1" ht="40.049999999999997" customHeight="1">
      <c r="A284" s="262">
        <v>67</v>
      </c>
      <c r="B284" s="76" t="s">
        <v>105</v>
      </c>
      <c r="C284" s="270" t="s">
        <v>715</v>
      </c>
      <c r="D284" s="76"/>
      <c r="E284" s="270" t="s">
        <v>715</v>
      </c>
      <c r="F284" s="270" t="s">
        <v>717</v>
      </c>
      <c r="G284" s="76" t="s">
        <v>107</v>
      </c>
      <c r="H284" s="76" t="s">
        <v>718</v>
      </c>
      <c r="I284" s="76" t="s">
        <v>169</v>
      </c>
      <c r="J284" s="76" t="s">
        <v>110</v>
      </c>
      <c r="K284" s="76" t="s">
        <v>111</v>
      </c>
      <c r="L284" s="76" t="s">
        <v>706</v>
      </c>
      <c r="M284" s="76" t="s">
        <v>423</v>
      </c>
      <c r="N284" s="76" t="s">
        <v>430</v>
      </c>
      <c r="O284" s="76" t="s">
        <v>423</v>
      </c>
      <c r="P284" s="76" t="s">
        <v>258</v>
      </c>
      <c r="Q284" s="270" t="s">
        <v>2779</v>
      </c>
      <c r="R284" s="76" t="s">
        <v>433</v>
      </c>
      <c r="S284" s="270" t="s">
        <v>2497</v>
      </c>
      <c r="T284" s="76" t="s">
        <v>118</v>
      </c>
      <c r="U284" s="76" t="s">
        <v>173</v>
      </c>
      <c r="V284" s="76" t="s">
        <v>719</v>
      </c>
      <c r="W284" s="76" t="s">
        <v>144</v>
      </c>
      <c r="X284" s="270" t="s">
        <v>2802</v>
      </c>
      <c r="Y284" s="274" t="s">
        <v>219</v>
      </c>
      <c r="Z284" s="271">
        <v>41274</v>
      </c>
      <c r="AA284" s="271">
        <v>45473</v>
      </c>
      <c r="AB284" s="270" t="s">
        <v>118</v>
      </c>
      <c r="AC284" s="270" t="s">
        <v>173</v>
      </c>
      <c r="AD284" s="78" t="s">
        <v>123</v>
      </c>
      <c r="AE284" s="78" t="s">
        <v>111</v>
      </c>
      <c r="AF284" s="78" t="s">
        <v>111</v>
      </c>
      <c r="AG284" s="78" t="s">
        <v>111</v>
      </c>
      <c r="AH284" s="78" t="s">
        <v>111</v>
      </c>
      <c r="AI284" s="78" t="s">
        <v>111</v>
      </c>
      <c r="AJ284" s="78" t="s">
        <v>111</v>
      </c>
      <c r="AK284" s="286" t="s">
        <v>124</v>
      </c>
      <c r="AL284" s="286" t="s">
        <v>149</v>
      </c>
      <c r="AM284" s="287" t="s">
        <v>137</v>
      </c>
      <c r="AN284" s="289" t="s">
        <v>126</v>
      </c>
    </row>
    <row r="285" spans="1:40" s="122" customFormat="1" ht="40.049999999999997" customHeight="1">
      <c r="A285" s="262">
        <v>68</v>
      </c>
      <c r="B285" s="76" t="s">
        <v>105</v>
      </c>
      <c r="C285" s="270" t="s">
        <v>127</v>
      </c>
      <c r="D285" s="76"/>
      <c r="E285" s="270" t="s">
        <v>127</v>
      </c>
      <c r="F285" s="270" t="s">
        <v>721</v>
      </c>
      <c r="G285" s="76" t="s">
        <v>107</v>
      </c>
      <c r="H285" s="76" t="s">
        <v>722</v>
      </c>
      <c r="I285" s="76" t="s">
        <v>169</v>
      </c>
      <c r="J285" s="76" t="s">
        <v>110</v>
      </c>
      <c r="K285" s="76" t="s">
        <v>111</v>
      </c>
      <c r="L285" s="76" t="s">
        <v>706</v>
      </c>
      <c r="M285" s="76" t="s">
        <v>423</v>
      </c>
      <c r="N285" s="76" t="s">
        <v>430</v>
      </c>
      <c r="O285" s="76" t="s">
        <v>423</v>
      </c>
      <c r="P285" s="76" t="s">
        <v>258</v>
      </c>
      <c r="Q285" s="270" t="s">
        <v>2779</v>
      </c>
      <c r="R285" s="76" t="s">
        <v>433</v>
      </c>
      <c r="S285" s="270" t="s">
        <v>2497</v>
      </c>
      <c r="T285" s="76" t="s">
        <v>118</v>
      </c>
      <c r="U285" s="76" t="s">
        <v>173</v>
      </c>
      <c r="V285" s="76" t="s">
        <v>719</v>
      </c>
      <c r="W285" s="76" t="s">
        <v>120</v>
      </c>
      <c r="X285" s="270" t="s">
        <v>111</v>
      </c>
      <c r="Y285" s="270" t="s">
        <v>152</v>
      </c>
      <c r="Z285" s="271">
        <v>41122</v>
      </c>
      <c r="AA285" s="271">
        <v>45561</v>
      </c>
      <c r="AB285" s="270" t="s">
        <v>118</v>
      </c>
      <c r="AC285" s="270" t="s">
        <v>173</v>
      </c>
      <c r="AD285" s="78" t="s">
        <v>123</v>
      </c>
      <c r="AE285" s="78" t="s">
        <v>111</v>
      </c>
      <c r="AF285" s="78" t="s">
        <v>111</v>
      </c>
      <c r="AG285" s="78" t="s">
        <v>111</v>
      </c>
      <c r="AH285" s="78" t="s">
        <v>111</v>
      </c>
      <c r="AI285" s="78" t="s">
        <v>111</v>
      </c>
      <c r="AJ285" s="78" t="s">
        <v>111</v>
      </c>
      <c r="AK285" s="286" t="s">
        <v>124</v>
      </c>
      <c r="AL285" s="286" t="s">
        <v>149</v>
      </c>
      <c r="AM285" s="287" t="s">
        <v>137</v>
      </c>
      <c r="AN285" s="289" t="s">
        <v>126</v>
      </c>
    </row>
    <row r="286" spans="1:40" s="122" customFormat="1" ht="40.049999999999997" customHeight="1">
      <c r="A286" s="262">
        <v>69</v>
      </c>
      <c r="B286" s="76" t="s">
        <v>1197</v>
      </c>
      <c r="C286" s="270" t="s">
        <v>884</v>
      </c>
      <c r="D286" s="76"/>
      <c r="E286" s="270" t="s">
        <v>884</v>
      </c>
      <c r="F286" s="270" t="s">
        <v>2801</v>
      </c>
      <c r="G286" s="76" t="s">
        <v>107</v>
      </c>
      <c r="H286" s="76" t="s">
        <v>1226</v>
      </c>
      <c r="I286" s="76" t="s">
        <v>169</v>
      </c>
      <c r="J286" s="76" t="s">
        <v>110</v>
      </c>
      <c r="K286" s="76" t="s">
        <v>111</v>
      </c>
      <c r="L286" s="76" t="s">
        <v>706</v>
      </c>
      <c r="M286" s="76" t="s">
        <v>423</v>
      </c>
      <c r="N286" s="76" t="s">
        <v>430</v>
      </c>
      <c r="O286" s="76" t="s">
        <v>423</v>
      </c>
      <c r="P286" s="76" t="s">
        <v>1227</v>
      </c>
      <c r="Q286" s="270" t="s">
        <v>2779</v>
      </c>
      <c r="R286" s="76" t="s">
        <v>433</v>
      </c>
      <c r="S286" s="270" t="s">
        <v>2497</v>
      </c>
      <c r="T286" s="76" t="s">
        <v>118</v>
      </c>
      <c r="U286" s="76" t="s">
        <v>173</v>
      </c>
      <c r="V286" s="76" t="s">
        <v>1228</v>
      </c>
      <c r="W286" s="76" t="s">
        <v>144</v>
      </c>
      <c r="X286" s="270" t="s">
        <v>2803</v>
      </c>
      <c r="Y286" s="274" t="s">
        <v>121</v>
      </c>
      <c r="Z286" s="271">
        <v>40847</v>
      </c>
      <c r="AA286" s="270" t="s">
        <v>122</v>
      </c>
      <c r="AB286" s="270" t="s">
        <v>146</v>
      </c>
      <c r="AC286" s="270" t="s">
        <v>243</v>
      </c>
      <c r="AD286" s="78" t="s">
        <v>123</v>
      </c>
      <c r="AE286" s="78" t="s">
        <v>111</v>
      </c>
      <c r="AF286" s="78" t="s">
        <v>111</v>
      </c>
      <c r="AG286" s="78" t="s">
        <v>111</v>
      </c>
      <c r="AH286" s="78" t="s">
        <v>111</v>
      </c>
      <c r="AI286" s="78" t="s">
        <v>111</v>
      </c>
      <c r="AJ286" s="78" t="s">
        <v>111</v>
      </c>
      <c r="AK286" s="286" t="s">
        <v>124</v>
      </c>
      <c r="AL286" s="286" t="s">
        <v>125</v>
      </c>
      <c r="AM286" s="287" t="s">
        <v>137</v>
      </c>
      <c r="AN286" s="289" t="s">
        <v>126</v>
      </c>
    </row>
    <row r="287" spans="1:40" s="122" customFormat="1" ht="40.049999999999997" customHeight="1">
      <c r="A287" s="262">
        <v>39</v>
      </c>
      <c r="B287" s="277" t="s">
        <v>105</v>
      </c>
      <c r="C287" s="278" t="s">
        <v>1366</v>
      </c>
      <c r="D287" s="278"/>
      <c r="E287" s="278" t="s">
        <v>1366</v>
      </c>
      <c r="F287" s="278" t="s">
        <v>2813</v>
      </c>
      <c r="G287" s="278" t="s">
        <v>130</v>
      </c>
      <c r="H287" s="278" t="s">
        <v>2811</v>
      </c>
      <c r="I287" s="278" t="s">
        <v>169</v>
      </c>
      <c r="J287" s="278" t="s">
        <v>110</v>
      </c>
      <c r="K287" s="278" t="s">
        <v>111</v>
      </c>
      <c r="L287" s="278" t="s">
        <v>596</v>
      </c>
      <c r="M287" s="278" t="s">
        <v>1364</v>
      </c>
      <c r="N287" s="278" t="s">
        <v>113</v>
      </c>
      <c r="O287" s="278" t="s">
        <v>597</v>
      </c>
      <c r="P287" s="76" t="s">
        <v>598</v>
      </c>
      <c r="Q287" s="278" t="s">
        <v>602</v>
      </c>
      <c r="R287" s="278" t="s">
        <v>196</v>
      </c>
      <c r="S287" s="278" t="s">
        <v>117</v>
      </c>
      <c r="T287" s="277" t="s">
        <v>118</v>
      </c>
      <c r="U287" s="277" t="s">
        <v>134</v>
      </c>
      <c r="V287" s="278" t="s">
        <v>600</v>
      </c>
      <c r="W287" s="76" t="s">
        <v>120</v>
      </c>
      <c r="X287" s="278" t="s">
        <v>173</v>
      </c>
      <c r="Y287" s="274" t="s">
        <v>121</v>
      </c>
      <c r="Z287" s="270" t="s">
        <v>2812</v>
      </c>
      <c r="AA287" s="270" t="s">
        <v>122</v>
      </c>
      <c r="AB287" s="270" t="s">
        <v>146</v>
      </c>
      <c r="AC287" s="270" t="s">
        <v>243</v>
      </c>
      <c r="AD287" s="270" t="s">
        <v>123</v>
      </c>
      <c r="AE287" s="270" t="s">
        <v>111</v>
      </c>
      <c r="AF287" s="270" t="s">
        <v>111</v>
      </c>
      <c r="AG287" s="270" t="s">
        <v>111</v>
      </c>
      <c r="AH287" s="270" t="s">
        <v>111</v>
      </c>
      <c r="AI287" s="270" t="s">
        <v>111</v>
      </c>
      <c r="AJ287" s="270" t="s">
        <v>111</v>
      </c>
      <c r="AK287" s="270" t="s">
        <v>158</v>
      </c>
      <c r="AL287" s="270" t="s">
        <v>280</v>
      </c>
      <c r="AM287" s="270" t="s">
        <v>149</v>
      </c>
      <c r="AN287" s="282" t="s">
        <v>281</v>
      </c>
    </row>
    <row r="288" spans="1:40" s="122" customFormat="1" ht="40.049999999999997" customHeight="1">
      <c r="A288" s="262">
        <v>40</v>
      </c>
      <c r="B288" s="277" t="s">
        <v>105</v>
      </c>
      <c r="C288" s="278" t="s">
        <v>1369</v>
      </c>
      <c r="D288" s="278"/>
      <c r="E288" s="278" t="s">
        <v>1369</v>
      </c>
      <c r="F288" s="278" t="s">
        <v>2814</v>
      </c>
      <c r="G288" s="278" t="s">
        <v>130</v>
      </c>
      <c r="H288" s="278" t="s">
        <v>2811</v>
      </c>
      <c r="I288" s="278" t="s">
        <v>169</v>
      </c>
      <c r="J288" s="278" t="s">
        <v>110</v>
      </c>
      <c r="K288" s="278" t="s">
        <v>111</v>
      </c>
      <c r="L288" s="278" t="s">
        <v>596</v>
      </c>
      <c r="M288" s="278" t="s">
        <v>1364</v>
      </c>
      <c r="N288" s="278" t="s">
        <v>113</v>
      </c>
      <c r="O288" s="278" t="s">
        <v>597</v>
      </c>
      <c r="P288" s="76" t="s">
        <v>598</v>
      </c>
      <c r="Q288" s="278" t="s">
        <v>602</v>
      </c>
      <c r="R288" s="278" t="s">
        <v>196</v>
      </c>
      <c r="S288" s="278" t="s">
        <v>117</v>
      </c>
      <c r="T288" s="277" t="s">
        <v>118</v>
      </c>
      <c r="U288" s="277" t="s">
        <v>134</v>
      </c>
      <c r="V288" s="278" t="s">
        <v>600</v>
      </c>
      <c r="W288" s="76" t="s">
        <v>120</v>
      </c>
      <c r="X288" s="278" t="s">
        <v>173</v>
      </c>
      <c r="Y288" s="274" t="s">
        <v>121</v>
      </c>
      <c r="Z288" s="270" t="s">
        <v>2812</v>
      </c>
      <c r="AA288" s="270" t="s">
        <v>122</v>
      </c>
      <c r="AB288" s="270" t="s">
        <v>146</v>
      </c>
      <c r="AC288" s="270" t="s">
        <v>243</v>
      </c>
      <c r="AD288" s="270" t="s">
        <v>123</v>
      </c>
      <c r="AE288" s="270" t="s">
        <v>111</v>
      </c>
      <c r="AF288" s="270" t="s">
        <v>111</v>
      </c>
      <c r="AG288" s="270" t="s">
        <v>111</v>
      </c>
      <c r="AH288" s="270" t="s">
        <v>111</v>
      </c>
      <c r="AI288" s="270" t="s">
        <v>111</v>
      </c>
      <c r="AJ288" s="270" t="s">
        <v>111</v>
      </c>
      <c r="AK288" s="270" t="s">
        <v>158</v>
      </c>
      <c r="AL288" s="270" t="s">
        <v>280</v>
      </c>
      <c r="AM288" s="270" t="s">
        <v>149</v>
      </c>
      <c r="AN288" s="282" t="s">
        <v>281</v>
      </c>
    </row>
    <row r="289" spans="1:40" s="122" customFormat="1" ht="40.049999999999997" customHeight="1">
      <c r="A289" s="262">
        <v>41</v>
      </c>
      <c r="B289" s="277" t="s">
        <v>105</v>
      </c>
      <c r="C289" s="278" t="s">
        <v>1373</v>
      </c>
      <c r="D289" s="278"/>
      <c r="E289" s="278" t="s">
        <v>1373</v>
      </c>
      <c r="F289" s="278" t="s">
        <v>2815</v>
      </c>
      <c r="G289" s="278" t="s">
        <v>130</v>
      </c>
      <c r="H289" s="278" t="s">
        <v>2811</v>
      </c>
      <c r="I289" s="278" t="s">
        <v>169</v>
      </c>
      <c r="J289" s="278" t="s">
        <v>110</v>
      </c>
      <c r="K289" s="278" t="s">
        <v>111</v>
      </c>
      <c r="L289" s="278" t="s">
        <v>596</v>
      </c>
      <c r="M289" s="278" t="s">
        <v>1364</v>
      </c>
      <c r="N289" s="278" t="s">
        <v>113</v>
      </c>
      <c r="O289" s="278" t="s">
        <v>597</v>
      </c>
      <c r="P289" s="76" t="s">
        <v>598</v>
      </c>
      <c r="Q289" s="278" t="s">
        <v>599</v>
      </c>
      <c r="R289" s="278" t="s">
        <v>196</v>
      </c>
      <c r="S289" s="278" t="s">
        <v>117</v>
      </c>
      <c r="T289" s="277" t="s">
        <v>118</v>
      </c>
      <c r="U289" s="277" t="s">
        <v>134</v>
      </c>
      <c r="V289" s="278" t="s">
        <v>600</v>
      </c>
      <c r="W289" s="76" t="s">
        <v>120</v>
      </c>
      <c r="X289" s="278" t="s">
        <v>173</v>
      </c>
      <c r="Y289" s="274" t="s">
        <v>121</v>
      </c>
      <c r="Z289" s="270" t="s">
        <v>2812</v>
      </c>
      <c r="AA289" s="270" t="s">
        <v>122</v>
      </c>
      <c r="AB289" s="270" t="s">
        <v>146</v>
      </c>
      <c r="AC289" s="270" t="s">
        <v>243</v>
      </c>
      <c r="AD289" s="270" t="s">
        <v>123</v>
      </c>
      <c r="AE289" s="270" t="s">
        <v>111</v>
      </c>
      <c r="AF289" s="270" t="s">
        <v>111</v>
      </c>
      <c r="AG289" s="270" t="s">
        <v>111</v>
      </c>
      <c r="AH289" s="270" t="s">
        <v>111</v>
      </c>
      <c r="AI289" s="270" t="s">
        <v>111</v>
      </c>
      <c r="AJ289" s="270" t="s">
        <v>111</v>
      </c>
      <c r="AK289" s="270" t="s">
        <v>158</v>
      </c>
      <c r="AL289" s="270" t="s">
        <v>280</v>
      </c>
      <c r="AM289" s="270" t="s">
        <v>149</v>
      </c>
      <c r="AN289" s="282" t="s">
        <v>281</v>
      </c>
    </row>
    <row r="290" spans="1:40" s="122" customFormat="1" ht="40.049999999999997" customHeight="1">
      <c r="A290" s="262">
        <v>42</v>
      </c>
      <c r="B290" s="277" t="s">
        <v>105</v>
      </c>
      <c r="C290" s="278" t="s">
        <v>1378</v>
      </c>
      <c r="D290" s="278"/>
      <c r="E290" s="278" t="s">
        <v>1378</v>
      </c>
      <c r="F290" s="278" t="s">
        <v>2816</v>
      </c>
      <c r="G290" s="278" t="s">
        <v>130</v>
      </c>
      <c r="H290" s="278" t="s">
        <v>2811</v>
      </c>
      <c r="I290" s="278" t="s">
        <v>169</v>
      </c>
      <c r="J290" s="278" t="s">
        <v>110</v>
      </c>
      <c r="K290" s="278" t="s">
        <v>111</v>
      </c>
      <c r="L290" s="278" t="s">
        <v>596</v>
      </c>
      <c r="M290" s="278" t="s">
        <v>1364</v>
      </c>
      <c r="N290" s="278" t="s">
        <v>113</v>
      </c>
      <c r="O290" s="278" t="s">
        <v>597</v>
      </c>
      <c r="P290" s="76" t="s">
        <v>598</v>
      </c>
      <c r="Q290" s="278" t="s">
        <v>602</v>
      </c>
      <c r="R290" s="278" t="s">
        <v>196</v>
      </c>
      <c r="S290" s="278" t="s">
        <v>117</v>
      </c>
      <c r="T290" s="277" t="s">
        <v>118</v>
      </c>
      <c r="U290" s="277" t="s">
        <v>134</v>
      </c>
      <c r="V290" s="278" t="s">
        <v>600</v>
      </c>
      <c r="W290" s="76" t="s">
        <v>120</v>
      </c>
      <c r="X290" s="278" t="s">
        <v>173</v>
      </c>
      <c r="Y290" s="274" t="s">
        <v>121</v>
      </c>
      <c r="Z290" s="270" t="s">
        <v>2812</v>
      </c>
      <c r="AA290" s="270" t="s">
        <v>122</v>
      </c>
      <c r="AB290" s="270" t="s">
        <v>146</v>
      </c>
      <c r="AC290" s="270" t="s">
        <v>243</v>
      </c>
      <c r="AD290" s="270" t="s">
        <v>123</v>
      </c>
      <c r="AE290" s="270" t="s">
        <v>111</v>
      </c>
      <c r="AF290" s="270" t="s">
        <v>111</v>
      </c>
      <c r="AG290" s="270" t="s">
        <v>111</v>
      </c>
      <c r="AH290" s="270" t="s">
        <v>111</v>
      </c>
      <c r="AI290" s="270" t="s">
        <v>111</v>
      </c>
      <c r="AJ290" s="270" t="s">
        <v>111</v>
      </c>
      <c r="AK290" s="270" t="s">
        <v>158</v>
      </c>
      <c r="AL290" s="270" t="s">
        <v>280</v>
      </c>
      <c r="AM290" s="270" t="s">
        <v>149</v>
      </c>
      <c r="AN290" s="282" t="s">
        <v>281</v>
      </c>
    </row>
    <row r="291" spans="1:40" s="122" customFormat="1" ht="40.049999999999997" customHeight="1">
      <c r="A291" s="262">
        <v>43</v>
      </c>
      <c r="B291" s="277" t="s">
        <v>105</v>
      </c>
      <c r="C291" s="278" t="s">
        <v>1375</v>
      </c>
      <c r="D291" s="278"/>
      <c r="E291" s="278" t="s">
        <v>1375</v>
      </c>
      <c r="F291" s="278" t="s">
        <v>2817</v>
      </c>
      <c r="G291" s="278" t="s">
        <v>130</v>
      </c>
      <c r="H291" s="278" t="s">
        <v>2818</v>
      </c>
      <c r="I291" s="278" t="s">
        <v>132</v>
      </c>
      <c r="J291" s="278" t="s">
        <v>110</v>
      </c>
      <c r="K291" s="278" t="s">
        <v>111</v>
      </c>
      <c r="L291" s="278" t="s">
        <v>596</v>
      </c>
      <c r="M291" s="278" t="s">
        <v>1364</v>
      </c>
      <c r="N291" s="278" t="s">
        <v>113</v>
      </c>
      <c r="O291" s="278" t="s">
        <v>597</v>
      </c>
      <c r="P291" s="76" t="s">
        <v>181</v>
      </c>
      <c r="Q291" s="278" t="s">
        <v>602</v>
      </c>
      <c r="R291" s="278" t="s">
        <v>196</v>
      </c>
      <c r="S291" s="278" t="s">
        <v>117</v>
      </c>
      <c r="T291" s="277" t="s">
        <v>118</v>
      </c>
      <c r="U291" s="277" t="s">
        <v>134</v>
      </c>
      <c r="V291" s="278" t="s">
        <v>2819</v>
      </c>
      <c r="W291" s="76" t="s">
        <v>120</v>
      </c>
      <c r="X291" s="278" t="s">
        <v>173</v>
      </c>
      <c r="Y291" s="274" t="s">
        <v>121</v>
      </c>
      <c r="Z291" s="270" t="s">
        <v>2812</v>
      </c>
      <c r="AA291" s="270" t="s">
        <v>122</v>
      </c>
      <c r="AB291" s="270" t="s">
        <v>146</v>
      </c>
      <c r="AC291" s="270" t="s">
        <v>243</v>
      </c>
      <c r="AD291" s="270" t="s">
        <v>123</v>
      </c>
      <c r="AE291" s="270" t="s">
        <v>111</v>
      </c>
      <c r="AF291" s="270" t="s">
        <v>111</v>
      </c>
      <c r="AG291" s="270" t="s">
        <v>111</v>
      </c>
      <c r="AH291" s="270" t="s">
        <v>111</v>
      </c>
      <c r="AI291" s="270" t="s">
        <v>111</v>
      </c>
      <c r="AJ291" s="270" t="s">
        <v>111</v>
      </c>
      <c r="AK291" s="270" t="s">
        <v>158</v>
      </c>
      <c r="AL291" s="270" t="s">
        <v>280</v>
      </c>
      <c r="AM291" s="270" t="s">
        <v>280</v>
      </c>
      <c r="AN291" s="283" t="s">
        <v>592</v>
      </c>
    </row>
    <row r="292" spans="1:40" s="122" customFormat="1" ht="40.049999999999997" customHeight="1">
      <c r="A292" s="262">
        <v>44</v>
      </c>
      <c r="B292" s="277" t="s">
        <v>105</v>
      </c>
      <c r="C292" s="278" t="s">
        <v>127</v>
      </c>
      <c r="D292" s="278"/>
      <c r="E292" s="278" t="s">
        <v>127</v>
      </c>
      <c r="F292" s="278" t="s">
        <v>2844</v>
      </c>
      <c r="G292" s="278" t="s">
        <v>130</v>
      </c>
      <c r="H292" s="278" t="s">
        <v>2828</v>
      </c>
      <c r="I292" s="278" t="s">
        <v>194</v>
      </c>
      <c r="J292" s="278" t="s">
        <v>110</v>
      </c>
      <c r="K292" s="278" t="s">
        <v>111</v>
      </c>
      <c r="L292" s="278" t="s">
        <v>596</v>
      </c>
      <c r="M292" s="278" t="s">
        <v>1364</v>
      </c>
      <c r="N292" s="278" t="s">
        <v>113</v>
      </c>
      <c r="O292" s="278" t="s">
        <v>597</v>
      </c>
      <c r="P292" s="76" t="s">
        <v>181</v>
      </c>
      <c r="Q292" s="278" t="s">
        <v>602</v>
      </c>
      <c r="R292" s="278" t="s">
        <v>196</v>
      </c>
      <c r="S292" s="278" t="s">
        <v>117</v>
      </c>
      <c r="T292" s="277" t="s">
        <v>118</v>
      </c>
      <c r="U292" s="277" t="s">
        <v>134</v>
      </c>
      <c r="V292" s="278" t="s">
        <v>2845</v>
      </c>
      <c r="W292" s="76" t="s">
        <v>120</v>
      </c>
      <c r="X292" s="278" t="s">
        <v>173</v>
      </c>
      <c r="Y292" s="274" t="s">
        <v>136</v>
      </c>
      <c r="Z292" s="270" t="s">
        <v>601</v>
      </c>
      <c r="AA292" s="270" t="s">
        <v>122</v>
      </c>
      <c r="AB292" s="270" t="s">
        <v>118</v>
      </c>
      <c r="AC292" s="270"/>
      <c r="AD292" s="270" t="s">
        <v>123</v>
      </c>
      <c r="AE292" s="270" t="s">
        <v>111</v>
      </c>
      <c r="AF292" s="270" t="s">
        <v>111</v>
      </c>
      <c r="AG292" s="270" t="s">
        <v>111</v>
      </c>
      <c r="AH292" s="270" t="s">
        <v>111</v>
      </c>
      <c r="AI292" s="270" t="s">
        <v>111</v>
      </c>
      <c r="AJ292" s="270" t="s">
        <v>111</v>
      </c>
      <c r="AK292" s="270" t="s">
        <v>124</v>
      </c>
      <c r="AL292" s="270" t="s">
        <v>280</v>
      </c>
      <c r="AM292" s="270" t="s">
        <v>125</v>
      </c>
      <c r="AN292" s="282" t="s">
        <v>281</v>
      </c>
    </row>
    <row r="293" spans="1:40" s="122" customFormat="1" ht="40.049999999999997" customHeight="1">
      <c r="A293" s="262">
        <v>45</v>
      </c>
      <c r="B293" s="277" t="s">
        <v>1161</v>
      </c>
      <c r="C293" s="278"/>
      <c r="D293" s="278" t="s">
        <v>1162</v>
      </c>
      <c r="E293" s="278" t="s">
        <v>1162</v>
      </c>
      <c r="F293" s="278" t="e">
        <v>#N/A</v>
      </c>
      <c r="G293" s="278" t="s">
        <v>111</v>
      </c>
      <c r="H293" s="278" t="s">
        <v>1162</v>
      </c>
      <c r="I293" s="278" t="s">
        <v>173</v>
      </c>
      <c r="J293" s="76" t="s">
        <v>110</v>
      </c>
      <c r="K293" s="278" t="s">
        <v>111</v>
      </c>
      <c r="L293" s="278" t="s">
        <v>596</v>
      </c>
      <c r="M293" s="278" t="s">
        <v>1364</v>
      </c>
      <c r="N293" s="278" t="s">
        <v>113</v>
      </c>
      <c r="O293" s="278" t="s">
        <v>597</v>
      </c>
      <c r="P293" s="76" t="s">
        <v>111</v>
      </c>
      <c r="Q293" s="278" t="s">
        <v>602</v>
      </c>
      <c r="R293" s="278" t="s">
        <v>173</v>
      </c>
      <c r="S293" s="278" t="s">
        <v>117</v>
      </c>
      <c r="T293" s="278"/>
      <c r="U293" s="277" t="s">
        <v>134</v>
      </c>
      <c r="V293" s="278" t="s">
        <v>111</v>
      </c>
      <c r="W293" s="76" t="s">
        <v>120</v>
      </c>
      <c r="X293" s="278" t="s">
        <v>173</v>
      </c>
      <c r="Y293" s="274" t="s">
        <v>111</v>
      </c>
      <c r="Z293" s="270" t="s">
        <v>111</v>
      </c>
      <c r="AA293" s="270" t="s">
        <v>111</v>
      </c>
      <c r="AB293" s="270" t="s">
        <v>111</v>
      </c>
      <c r="AC293" s="270"/>
      <c r="AD293" s="270" t="s">
        <v>173</v>
      </c>
      <c r="AE293" s="270" t="s">
        <v>111</v>
      </c>
      <c r="AF293" s="270" t="s">
        <v>111</v>
      </c>
      <c r="AG293" s="270" t="s">
        <v>111</v>
      </c>
      <c r="AH293" s="270" t="s">
        <v>111</v>
      </c>
      <c r="AI293" s="270" t="s">
        <v>111</v>
      </c>
      <c r="AJ293" s="270" t="s">
        <v>111</v>
      </c>
      <c r="AK293" s="270" t="s">
        <v>158</v>
      </c>
      <c r="AL293" s="270" t="s">
        <v>149</v>
      </c>
      <c r="AM293" s="270" t="s">
        <v>149</v>
      </c>
      <c r="AN293" s="282" t="s">
        <v>281</v>
      </c>
    </row>
    <row r="294" spans="1:40" s="122" customFormat="1" ht="40.049999999999997" customHeight="1">
      <c r="A294" s="262">
        <v>28</v>
      </c>
      <c r="B294" s="76" t="s">
        <v>105</v>
      </c>
      <c r="C294" s="76"/>
      <c r="D294" s="76" t="s">
        <v>816</v>
      </c>
      <c r="E294" s="76" t="s">
        <v>816</v>
      </c>
      <c r="F294" s="76" t="e">
        <v>#N/A</v>
      </c>
      <c r="G294" s="76" t="s">
        <v>107</v>
      </c>
      <c r="H294" s="76" t="s">
        <v>817</v>
      </c>
      <c r="I294" s="76" t="s">
        <v>194</v>
      </c>
      <c r="J294" s="76" t="s">
        <v>110</v>
      </c>
      <c r="K294" s="76" t="s">
        <v>111</v>
      </c>
      <c r="L294" s="76" t="s">
        <v>726</v>
      </c>
      <c r="M294" s="76" t="s">
        <v>742</v>
      </c>
      <c r="N294" s="76" t="s">
        <v>762</v>
      </c>
      <c r="O294" s="76" t="s">
        <v>742</v>
      </c>
      <c r="P294" s="76" t="s">
        <v>764</v>
      </c>
      <c r="Q294" s="76" t="s">
        <v>818</v>
      </c>
      <c r="R294" s="76" t="s">
        <v>196</v>
      </c>
      <c r="S294" s="76" t="s">
        <v>117</v>
      </c>
      <c r="T294" s="76" t="s">
        <v>118</v>
      </c>
      <c r="U294" s="76" t="s">
        <v>173</v>
      </c>
      <c r="V294" s="76" t="s">
        <v>819</v>
      </c>
      <c r="W294" s="76" t="s">
        <v>120</v>
      </c>
      <c r="X294" s="76" t="s">
        <v>111</v>
      </c>
      <c r="Y294" s="78" t="s">
        <v>136</v>
      </c>
      <c r="Z294" s="285">
        <v>42426</v>
      </c>
      <c r="AA294" s="78" t="s">
        <v>122</v>
      </c>
      <c r="AB294" s="285" t="s">
        <v>146</v>
      </c>
      <c r="AC294" s="285" t="s">
        <v>243</v>
      </c>
      <c r="AD294" s="78" t="s">
        <v>123</v>
      </c>
      <c r="AE294" s="78" t="s">
        <v>111</v>
      </c>
      <c r="AF294" s="78" t="s">
        <v>111</v>
      </c>
      <c r="AG294" s="78" t="s">
        <v>111</v>
      </c>
      <c r="AH294" s="78" t="s">
        <v>111</v>
      </c>
      <c r="AI294" s="78" t="s">
        <v>111</v>
      </c>
      <c r="AJ294" s="78" t="s">
        <v>111</v>
      </c>
      <c r="AK294" s="286" t="s">
        <v>124</v>
      </c>
      <c r="AL294" s="286" t="s">
        <v>125</v>
      </c>
      <c r="AM294" s="287" t="s">
        <v>125</v>
      </c>
      <c r="AN294" s="289" t="s">
        <v>126</v>
      </c>
    </row>
    <row r="295" spans="1:40" s="122" customFormat="1" ht="40.049999999999997" customHeight="1">
      <c r="A295" s="262">
        <v>29</v>
      </c>
      <c r="B295" s="76" t="s">
        <v>105</v>
      </c>
      <c r="C295" s="76"/>
      <c r="D295" s="76" t="s">
        <v>523</v>
      </c>
      <c r="E295" s="76" t="s">
        <v>523</v>
      </c>
      <c r="F295" s="76" t="e">
        <v>#N/A</v>
      </c>
      <c r="G295" s="76" t="s">
        <v>107</v>
      </c>
      <c r="H295" s="76" t="s">
        <v>820</v>
      </c>
      <c r="I295" s="76" t="s">
        <v>194</v>
      </c>
      <c r="J295" s="76" t="s">
        <v>110</v>
      </c>
      <c r="K295" s="76" t="s">
        <v>111</v>
      </c>
      <c r="L295" s="76" t="s">
        <v>726</v>
      </c>
      <c r="M295" s="76" t="s">
        <v>742</v>
      </c>
      <c r="N295" s="76" t="s">
        <v>762</v>
      </c>
      <c r="O295" s="76" t="s">
        <v>742</v>
      </c>
      <c r="P295" s="76" t="s">
        <v>764</v>
      </c>
      <c r="Q295" s="76" t="s">
        <v>818</v>
      </c>
      <c r="R295" s="76" t="s">
        <v>196</v>
      </c>
      <c r="S295" s="76" t="s">
        <v>117</v>
      </c>
      <c r="T295" s="76" t="s">
        <v>118</v>
      </c>
      <c r="U295" s="76" t="s">
        <v>173</v>
      </c>
      <c r="V295" s="76" t="s">
        <v>821</v>
      </c>
      <c r="W295" s="76" t="s">
        <v>120</v>
      </c>
      <c r="X295" s="76" t="s">
        <v>111</v>
      </c>
      <c r="Y295" s="78" t="s">
        <v>136</v>
      </c>
      <c r="Z295" s="285">
        <v>42422</v>
      </c>
      <c r="AA295" s="78" t="s">
        <v>122</v>
      </c>
      <c r="AB295" s="285" t="s">
        <v>146</v>
      </c>
      <c r="AC295" s="285" t="s">
        <v>243</v>
      </c>
      <c r="AD295" s="78" t="s">
        <v>123</v>
      </c>
      <c r="AE295" s="78" t="s">
        <v>111</v>
      </c>
      <c r="AF295" s="78" t="s">
        <v>111</v>
      </c>
      <c r="AG295" s="78" t="s">
        <v>111</v>
      </c>
      <c r="AH295" s="78" t="s">
        <v>111</v>
      </c>
      <c r="AI295" s="78" t="s">
        <v>111</v>
      </c>
      <c r="AJ295" s="78" t="s">
        <v>111</v>
      </c>
      <c r="AK295" s="286" t="s">
        <v>124</v>
      </c>
      <c r="AL295" s="286" t="s">
        <v>125</v>
      </c>
      <c r="AM295" s="287" t="s">
        <v>125</v>
      </c>
      <c r="AN295" s="289" t="s">
        <v>126</v>
      </c>
    </row>
    <row r="296" spans="1:40" ht="40.049999999999997" customHeight="1">
      <c r="A296" s="262">
        <v>30</v>
      </c>
      <c r="B296" s="76" t="s">
        <v>105</v>
      </c>
      <c r="C296" s="76"/>
      <c r="D296" s="76" t="s">
        <v>822</v>
      </c>
      <c r="E296" s="76" t="s">
        <v>822</v>
      </c>
      <c r="F296" s="76" t="e">
        <v>#N/A</v>
      </c>
      <c r="G296" s="76" t="s">
        <v>107</v>
      </c>
      <c r="H296" s="76" t="s">
        <v>823</v>
      </c>
      <c r="I296" s="76" t="s">
        <v>194</v>
      </c>
      <c r="J296" s="76" t="s">
        <v>110</v>
      </c>
      <c r="K296" s="76" t="s">
        <v>111</v>
      </c>
      <c r="L296" s="76" t="s">
        <v>726</v>
      </c>
      <c r="M296" s="76" t="s">
        <v>742</v>
      </c>
      <c r="N296" s="76" t="s">
        <v>762</v>
      </c>
      <c r="O296" s="76" t="s">
        <v>742</v>
      </c>
      <c r="P296" s="76" t="s">
        <v>764</v>
      </c>
      <c r="Q296" s="76" t="s">
        <v>818</v>
      </c>
      <c r="R296" s="76" t="s">
        <v>196</v>
      </c>
      <c r="S296" s="284" t="s">
        <v>117</v>
      </c>
      <c r="T296" s="76" t="s">
        <v>118</v>
      </c>
      <c r="U296" s="305" t="s">
        <v>173</v>
      </c>
      <c r="V296" s="305" t="s">
        <v>819</v>
      </c>
      <c r="W296" s="76" t="s">
        <v>120</v>
      </c>
      <c r="X296" s="293" t="s">
        <v>111</v>
      </c>
      <c r="Y296" s="78" t="s">
        <v>136</v>
      </c>
      <c r="Z296" s="285">
        <v>43515</v>
      </c>
      <c r="AA296" s="78" t="s">
        <v>122</v>
      </c>
      <c r="AB296" s="285" t="s">
        <v>118</v>
      </c>
      <c r="AC296" s="285"/>
      <c r="AD296" s="292" t="s">
        <v>123</v>
      </c>
      <c r="AE296" s="78" t="s">
        <v>111</v>
      </c>
      <c r="AF296" s="78" t="s">
        <v>111</v>
      </c>
      <c r="AG296" s="78" t="s">
        <v>111</v>
      </c>
      <c r="AH296" s="78" t="s">
        <v>111</v>
      </c>
      <c r="AI296" s="78" t="s">
        <v>111</v>
      </c>
      <c r="AJ296" s="78" t="s">
        <v>111</v>
      </c>
      <c r="AK296" s="290" t="s">
        <v>124</v>
      </c>
      <c r="AL296" s="286" t="s">
        <v>125</v>
      </c>
      <c r="AM296" s="287" t="s">
        <v>125</v>
      </c>
      <c r="AN296" s="289" t="s">
        <v>126</v>
      </c>
    </row>
    <row r="297" spans="1:40" ht="40.049999999999997" customHeight="1">
      <c r="A297" s="262">
        <v>31</v>
      </c>
      <c r="B297" s="76" t="s">
        <v>105</v>
      </c>
      <c r="C297" s="76"/>
      <c r="D297" s="76" t="s">
        <v>824</v>
      </c>
      <c r="E297" s="76" t="s">
        <v>824</v>
      </c>
      <c r="F297" s="76" t="e">
        <v>#N/A</v>
      </c>
      <c r="G297" s="76" t="s">
        <v>130</v>
      </c>
      <c r="H297" s="76" t="s">
        <v>825</v>
      </c>
      <c r="I297" s="76" t="s">
        <v>336</v>
      </c>
      <c r="J297" s="76" t="s">
        <v>110</v>
      </c>
      <c r="K297" s="76" t="s">
        <v>111</v>
      </c>
      <c r="L297" s="76" t="s">
        <v>726</v>
      </c>
      <c r="M297" s="76" t="s">
        <v>742</v>
      </c>
      <c r="N297" s="76" t="s">
        <v>762</v>
      </c>
      <c r="O297" s="76" t="s">
        <v>742</v>
      </c>
      <c r="P297" s="76" t="s">
        <v>258</v>
      </c>
      <c r="Q297" s="76" t="s">
        <v>826</v>
      </c>
      <c r="R297" s="76" t="s">
        <v>196</v>
      </c>
      <c r="S297" s="284" t="s">
        <v>117</v>
      </c>
      <c r="T297" s="76" t="s">
        <v>118</v>
      </c>
      <c r="U297" s="305" t="s">
        <v>827</v>
      </c>
      <c r="V297" s="305" t="s">
        <v>828</v>
      </c>
      <c r="W297" s="76" t="s">
        <v>120</v>
      </c>
      <c r="X297" s="306" t="s">
        <v>111</v>
      </c>
      <c r="Y297" s="78" t="s">
        <v>219</v>
      </c>
      <c r="Z297" s="285">
        <v>42265</v>
      </c>
      <c r="AA297" s="78">
        <v>44985</v>
      </c>
      <c r="AB297" s="285" t="s">
        <v>146</v>
      </c>
      <c r="AC297" s="285" t="s">
        <v>243</v>
      </c>
      <c r="AD297" s="292" t="s">
        <v>123</v>
      </c>
      <c r="AE297" s="78" t="s">
        <v>111</v>
      </c>
      <c r="AF297" s="78" t="s">
        <v>111</v>
      </c>
      <c r="AG297" s="78" t="s">
        <v>111</v>
      </c>
      <c r="AH297" s="78" t="s">
        <v>111</v>
      </c>
      <c r="AI297" s="78" t="s">
        <v>111</v>
      </c>
      <c r="AJ297" s="78" t="s">
        <v>111</v>
      </c>
      <c r="AK297" s="290" t="s">
        <v>124</v>
      </c>
      <c r="AL297" s="286" t="s">
        <v>137</v>
      </c>
      <c r="AM297" s="287" t="s">
        <v>137</v>
      </c>
      <c r="AN297" s="289" t="s">
        <v>138</v>
      </c>
    </row>
    <row r="298" spans="1:40" ht="40.049999999999997" customHeight="1">
      <c r="A298" s="262">
        <v>32</v>
      </c>
      <c r="B298" s="76" t="s">
        <v>105</v>
      </c>
      <c r="C298" s="76"/>
      <c r="D298" s="76" t="s">
        <v>829</v>
      </c>
      <c r="E298" s="76" t="s">
        <v>829</v>
      </c>
      <c r="F298" s="76" t="e">
        <v>#N/A</v>
      </c>
      <c r="G298" s="76" t="s">
        <v>107</v>
      </c>
      <c r="H298" s="76" t="s">
        <v>830</v>
      </c>
      <c r="I298" s="76" t="s">
        <v>194</v>
      </c>
      <c r="J298" s="76" t="s">
        <v>110</v>
      </c>
      <c r="K298" s="76" t="s">
        <v>111</v>
      </c>
      <c r="L298" s="76" t="s">
        <v>726</v>
      </c>
      <c r="M298" s="76" t="s">
        <v>742</v>
      </c>
      <c r="N298" s="76" t="s">
        <v>762</v>
      </c>
      <c r="O298" s="76" t="s">
        <v>742</v>
      </c>
      <c r="P298" s="76" t="s">
        <v>258</v>
      </c>
      <c r="Q298" s="76" t="s">
        <v>831</v>
      </c>
      <c r="R298" s="76" t="s">
        <v>196</v>
      </c>
      <c r="S298" s="284" t="s">
        <v>117</v>
      </c>
      <c r="T298" s="76" t="s">
        <v>118</v>
      </c>
      <c r="U298" s="305" t="s">
        <v>173</v>
      </c>
      <c r="V298" s="305" t="s">
        <v>819</v>
      </c>
      <c r="W298" s="76" t="s">
        <v>120</v>
      </c>
      <c r="X298" s="306" t="s">
        <v>111</v>
      </c>
      <c r="Y298" s="78" t="s">
        <v>136</v>
      </c>
      <c r="Z298" s="285">
        <v>42370</v>
      </c>
      <c r="AA298" s="78" t="s">
        <v>122</v>
      </c>
      <c r="AB298" s="285" t="s">
        <v>118</v>
      </c>
      <c r="AC298" s="285" t="s">
        <v>243</v>
      </c>
      <c r="AD298" s="292" t="s">
        <v>123</v>
      </c>
      <c r="AE298" s="78" t="s">
        <v>111</v>
      </c>
      <c r="AF298" s="78" t="s">
        <v>111</v>
      </c>
      <c r="AG298" s="78" t="s">
        <v>111</v>
      </c>
      <c r="AH298" s="78" t="s">
        <v>111</v>
      </c>
      <c r="AI298" s="78" t="s">
        <v>111</v>
      </c>
      <c r="AJ298" s="78" t="s">
        <v>111</v>
      </c>
      <c r="AK298" s="290" t="s">
        <v>124</v>
      </c>
      <c r="AL298" s="286" t="s">
        <v>137</v>
      </c>
      <c r="AM298" s="287" t="s">
        <v>137</v>
      </c>
      <c r="AN298" s="289" t="s">
        <v>138</v>
      </c>
    </row>
    <row r="299" spans="1:40" ht="40.049999999999997" customHeight="1">
      <c r="A299" s="262">
        <v>33</v>
      </c>
      <c r="B299" s="76" t="s">
        <v>105</v>
      </c>
      <c r="C299" s="76"/>
      <c r="D299" s="76" t="s">
        <v>832</v>
      </c>
      <c r="E299" s="76" t="s">
        <v>832</v>
      </c>
      <c r="F299" s="76" t="e">
        <v>#N/A</v>
      </c>
      <c r="G299" s="76" t="s">
        <v>107</v>
      </c>
      <c r="H299" s="76" t="s">
        <v>833</v>
      </c>
      <c r="I299" s="76" t="s">
        <v>194</v>
      </c>
      <c r="J299" s="76" t="s">
        <v>110</v>
      </c>
      <c r="K299" s="76" t="s">
        <v>769</v>
      </c>
      <c r="L299" s="76" t="s">
        <v>726</v>
      </c>
      <c r="M299" s="76" t="s">
        <v>742</v>
      </c>
      <c r="N299" s="76" t="s">
        <v>762</v>
      </c>
      <c r="O299" s="76" t="s">
        <v>742</v>
      </c>
      <c r="P299" s="76" t="s">
        <v>258</v>
      </c>
      <c r="Q299" s="76" t="s">
        <v>834</v>
      </c>
      <c r="R299" s="76" t="s">
        <v>196</v>
      </c>
      <c r="S299" s="284" t="s">
        <v>117</v>
      </c>
      <c r="T299" s="76" t="s">
        <v>118</v>
      </c>
      <c r="U299" s="305" t="s">
        <v>173</v>
      </c>
      <c r="V299" s="305" t="s">
        <v>819</v>
      </c>
      <c r="W299" s="76" t="s">
        <v>120</v>
      </c>
      <c r="X299" s="306" t="s">
        <v>111</v>
      </c>
      <c r="Y299" s="78" t="s">
        <v>136</v>
      </c>
      <c r="Z299" s="285">
        <v>42370</v>
      </c>
      <c r="AA299" s="78" t="s">
        <v>122</v>
      </c>
      <c r="AB299" s="285" t="s">
        <v>118</v>
      </c>
      <c r="AC299" s="285" t="s">
        <v>243</v>
      </c>
      <c r="AD299" s="292" t="s">
        <v>123</v>
      </c>
      <c r="AE299" s="78" t="s">
        <v>111</v>
      </c>
      <c r="AF299" s="78" t="s">
        <v>111</v>
      </c>
      <c r="AG299" s="78" t="s">
        <v>111</v>
      </c>
      <c r="AH299" s="78" t="s">
        <v>111</v>
      </c>
      <c r="AI299" s="78" t="s">
        <v>111</v>
      </c>
      <c r="AJ299" s="78" t="s">
        <v>111</v>
      </c>
      <c r="AK299" s="290" t="s">
        <v>124</v>
      </c>
      <c r="AL299" s="286" t="s">
        <v>137</v>
      </c>
      <c r="AM299" s="287" t="s">
        <v>137</v>
      </c>
      <c r="AN299" s="289" t="s">
        <v>138</v>
      </c>
    </row>
    <row r="300" spans="1:40" ht="40.049999999999997" customHeight="1">
      <c r="A300" s="262">
        <v>34</v>
      </c>
      <c r="B300" s="76" t="s">
        <v>105</v>
      </c>
      <c r="C300" s="76"/>
      <c r="D300" s="76" t="s">
        <v>835</v>
      </c>
      <c r="E300" s="76" t="s">
        <v>835</v>
      </c>
      <c r="F300" s="307" t="e">
        <v>#N/A</v>
      </c>
      <c r="G300" s="76" t="s">
        <v>107</v>
      </c>
      <c r="H300" s="307" t="s">
        <v>836</v>
      </c>
      <c r="I300" s="76" t="s">
        <v>194</v>
      </c>
      <c r="J300" s="76" t="s">
        <v>110</v>
      </c>
      <c r="K300" s="76" t="s">
        <v>641</v>
      </c>
      <c r="L300" s="76" t="s">
        <v>726</v>
      </c>
      <c r="M300" s="76" t="s">
        <v>742</v>
      </c>
      <c r="N300" s="76" t="s">
        <v>762</v>
      </c>
      <c r="O300" s="76" t="s">
        <v>742</v>
      </c>
      <c r="P300" s="76" t="s">
        <v>258</v>
      </c>
      <c r="Q300" s="76" t="s">
        <v>834</v>
      </c>
      <c r="R300" s="76" t="s">
        <v>196</v>
      </c>
      <c r="S300" s="284" t="s">
        <v>117</v>
      </c>
      <c r="T300" s="76" t="s">
        <v>118</v>
      </c>
      <c r="U300" s="305" t="s">
        <v>173</v>
      </c>
      <c r="V300" s="305" t="s">
        <v>819</v>
      </c>
      <c r="W300" s="76" t="s">
        <v>120</v>
      </c>
      <c r="X300" s="306" t="s">
        <v>111</v>
      </c>
      <c r="Y300" s="78" t="s">
        <v>136</v>
      </c>
      <c r="Z300" s="285">
        <v>42370</v>
      </c>
      <c r="AA300" s="78" t="s">
        <v>122</v>
      </c>
      <c r="AB300" s="285" t="s">
        <v>118</v>
      </c>
      <c r="AC300" s="285" t="s">
        <v>243</v>
      </c>
      <c r="AD300" s="292" t="s">
        <v>123</v>
      </c>
      <c r="AE300" s="78" t="s">
        <v>111</v>
      </c>
      <c r="AF300" s="78" t="s">
        <v>111</v>
      </c>
      <c r="AG300" s="78" t="s">
        <v>111</v>
      </c>
      <c r="AH300" s="78" t="s">
        <v>111</v>
      </c>
      <c r="AI300" s="78" t="s">
        <v>111</v>
      </c>
      <c r="AJ300" s="78" t="s">
        <v>111</v>
      </c>
      <c r="AK300" s="290" t="s">
        <v>124</v>
      </c>
      <c r="AL300" s="286" t="s">
        <v>137</v>
      </c>
      <c r="AM300" s="287" t="s">
        <v>137</v>
      </c>
      <c r="AN300" s="289" t="s">
        <v>138</v>
      </c>
    </row>
    <row r="301" spans="1:40" ht="40.049999999999997" customHeight="1">
      <c r="A301" s="262">
        <v>35</v>
      </c>
      <c r="B301" s="76" t="s">
        <v>105</v>
      </c>
      <c r="C301" s="76"/>
      <c r="D301" s="76" t="s">
        <v>639</v>
      </c>
      <c r="E301" s="76" t="s">
        <v>639</v>
      </c>
      <c r="F301" s="76" t="e">
        <v>#N/A</v>
      </c>
      <c r="G301" s="76" t="s">
        <v>107</v>
      </c>
      <c r="H301" s="307" t="s">
        <v>839</v>
      </c>
      <c r="I301" s="76" t="s">
        <v>379</v>
      </c>
      <c r="J301" s="76" t="s">
        <v>110</v>
      </c>
      <c r="K301" s="76" t="s">
        <v>641</v>
      </c>
      <c r="L301" s="76" t="s">
        <v>726</v>
      </c>
      <c r="M301" s="76" t="s">
        <v>742</v>
      </c>
      <c r="N301" s="76" t="s">
        <v>762</v>
      </c>
      <c r="O301" s="76" t="s">
        <v>742</v>
      </c>
      <c r="P301" s="76" t="s">
        <v>258</v>
      </c>
      <c r="Q301" s="76" t="s">
        <v>840</v>
      </c>
      <c r="R301" s="76" t="s">
        <v>196</v>
      </c>
      <c r="S301" s="284" t="s">
        <v>117</v>
      </c>
      <c r="T301" s="76" t="s">
        <v>118</v>
      </c>
      <c r="U301" s="305" t="s">
        <v>173</v>
      </c>
      <c r="V301" s="305" t="s">
        <v>841</v>
      </c>
      <c r="W301" s="76" t="s">
        <v>120</v>
      </c>
      <c r="X301" s="306" t="s">
        <v>111</v>
      </c>
      <c r="Y301" s="78" t="s">
        <v>152</v>
      </c>
      <c r="Z301" s="285">
        <v>42370</v>
      </c>
      <c r="AA301" s="78" t="s">
        <v>122</v>
      </c>
      <c r="AB301" s="285" t="s">
        <v>118</v>
      </c>
      <c r="AC301" s="285" t="s">
        <v>243</v>
      </c>
      <c r="AD301" s="292" t="s">
        <v>123</v>
      </c>
      <c r="AE301" s="78" t="s">
        <v>111</v>
      </c>
      <c r="AF301" s="78" t="s">
        <v>111</v>
      </c>
      <c r="AG301" s="78" t="s">
        <v>111</v>
      </c>
      <c r="AH301" s="78" t="s">
        <v>111</v>
      </c>
      <c r="AI301" s="78" t="s">
        <v>111</v>
      </c>
      <c r="AJ301" s="78" t="s">
        <v>111</v>
      </c>
      <c r="AK301" s="290" t="s">
        <v>124</v>
      </c>
      <c r="AL301" s="286" t="s">
        <v>137</v>
      </c>
      <c r="AM301" s="287" t="s">
        <v>137</v>
      </c>
      <c r="AN301" s="289" t="s">
        <v>138</v>
      </c>
    </row>
    <row r="302" spans="1:40" ht="40.049999999999997" customHeight="1">
      <c r="A302" s="262">
        <v>36</v>
      </c>
      <c r="B302" s="293" t="s">
        <v>105</v>
      </c>
      <c r="C302" s="293"/>
      <c r="D302" s="293" t="s">
        <v>842</v>
      </c>
      <c r="E302" s="293" t="s">
        <v>842</v>
      </c>
      <c r="F302" s="293" t="e">
        <v>#N/A</v>
      </c>
      <c r="G302" s="293" t="s">
        <v>107</v>
      </c>
      <c r="H302" s="293" t="s">
        <v>843</v>
      </c>
      <c r="I302" s="293" t="s">
        <v>194</v>
      </c>
      <c r="J302" s="293" t="s">
        <v>110</v>
      </c>
      <c r="K302" s="293" t="s">
        <v>111</v>
      </c>
      <c r="L302" s="293" t="s">
        <v>726</v>
      </c>
      <c r="M302" s="293" t="s">
        <v>742</v>
      </c>
      <c r="N302" s="293" t="s">
        <v>762</v>
      </c>
      <c r="O302" s="293" t="s">
        <v>742</v>
      </c>
      <c r="P302" s="76" t="s">
        <v>258</v>
      </c>
      <c r="Q302" s="293" t="s">
        <v>844</v>
      </c>
      <c r="R302" s="293" t="s">
        <v>196</v>
      </c>
      <c r="S302" s="293" t="s">
        <v>117</v>
      </c>
      <c r="T302" s="293" t="s">
        <v>118</v>
      </c>
      <c r="U302" s="294" t="s">
        <v>173</v>
      </c>
      <c r="V302" s="293" t="s">
        <v>845</v>
      </c>
      <c r="W302" s="76" t="s">
        <v>120</v>
      </c>
      <c r="X302" s="295" t="s">
        <v>111</v>
      </c>
      <c r="Y302" s="296" t="s">
        <v>121</v>
      </c>
      <c r="Z302" s="297">
        <v>42370</v>
      </c>
      <c r="AA302" s="296" t="s">
        <v>122</v>
      </c>
      <c r="AB302" s="297" t="s">
        <v>118</v>
      </c>
      <c r="AC302" s="297" t="s">
        <v>243</v>
      </c>
      <c r="AD302" s="296" t="s">
        <v>123</v>
      </c>
      <c r="AE302" s="296" t="s">
        <v>111</v>
      </c>
      <c r="AF302" s="296" t="s">
        <v>111</v>
      </c>
      <c r="AG302" s="296" t="s">
        <v>111</v>
      </c>
      <c r="AH302" s="296" t="s">
        <v>111</v>
      </c>
      <c r="AI302" s="296" t="s">
        <v>111</v>
      </c>
      <c r="AJ302" s="296" t="s">
        <v>111</v>
      </c>
      <c r="AK302" s="298" t="s">
        <v>124</v>
      </c>
      <c r="AL302" s="298" t="s">
        <v>137</v>
      </c>
      <c r="AM302" s="299" t="s">
        <v>137</v>
      </c>
      <c r="AN302" s="289" t="s">
        <v>138</v>
      </c>
    </row>
    <row r="303" spans="1:40" ht="40.049999999999997" customHeight="1">
      <c r="A303" s="262">
        <v>37</v>
      </c>
      <c r="B303" s="293" t="s">
        <v>105</v>
      </c>
      <c r="C303" s="293"/>
      <c r="D303" s="293" t="s">
        <v>846</v>
      </c>
      <c r="E303" s="293" t="s">
        <v>846</v>
      </c>
      <c r="F303" s="293" t="e">
        <v>#N/A</v>
      </c>
      <c r="G303" s="293" t="s">
        <v>107</v>
      </c>
      <c r="H303" s="293" t="s">
        <v>847</v>
      </c>
      <c r="I303" s="293" t="s">
        <v>194</v>
      </c>
      <c r="J303" s="293" t="s">
        <v>110</v>
      </c>
      <c r="K303" s="293" t="s">
        <v>111</v>
      </c>
      <c r="L303" s="293" t="s">
        <v>726</v>
      </c>
      <c r="M303" s="293" t="s">
        <v>742</v>
      </c>
      <c r="N303" s="293" t="s">
        <v>762</v>
      </c>
      <c r="O303" s="293" t="s">
        <v>742</v>
      </c>
      <c r="P303" s="76" t="s">
        <v>846</v>
      </c>
      <c r="Q303" s="293" t="s">
        <v>848</v>
      </c>
      <c r="R303" s="293" t="s">
        <v>196</v>
      </c>
      <c r="S303" s="293" t="s">
        <v>117</v>
      </c>
      <c r="T303" s="293" t="s">
        <v>118</v>
      </c>
      <c r="U303" s="294" t="s">
        <v>173</v>
      </c>
      <c r="V303" s="293" t="s">
        <v>849</v>
      </c>
      <c r="W303" s="76" t="s">
        <v>120</v>
      </c>
      <c r="X303" s="295" t="s">
        <v>111</v>
      </c>
      <c r="Y303" s="296" t="s">
        <v>121</v>
      </c>
      <c r="Z303" s="297">
        <v>42371</v>
      </c>
      <c r="AA303" s="296" t="s">
        <v>122</v>
      </c>
      <c r="AB303" s="297" t="s">
        <v>118</v>
      </c>
      <c r="AC303" s="297" t="s">
        <v>243</v>
      </c>
      <c r="AD303" s="296" t="s">
        <v>123</v>
      </c>
      <c r="AE303" s="296" t="s">
        <v>111</v>
      </c>
      <c r="AF303" s="296" t="s">
        <v>111</v>
      </c>
      <c r="AG303" s="296" t="s">
        <v>111</v>
      </c>
      <c r="AH303" s="296" t="s">
        <v>111</v>
      </c>
      <c r="AI303" s="296" t="s">
        <v>111</v>
      </c>
      <c r="AJ303" s="296" t="s">
        <v>111</v>
      </c>
      <c r="AK303" s="298" t="s">
        <v>124</v>
      </c>
      <c r="AL303" s="298" t="s">
        <v>137</v>
      </c>
      <c r="AM303" s="299" t="s">
        <v>137</v>
      </c>
      <c r="AN303" s="289" t="s">
        <v>138</v>
      </c>
    </row>
    <row r="304" spans="1:40" ht="40.049999999999997" customHeight="1">
      <c r="A304" s="262">
        <v>38</v>
      </c>
      <c r="B304" s="293" t="s">
        <v>1161</v>
      </c>
      <c r="C304" s="293"/>
      <c r="D304" s="293" t="s">
        <v>1260</v>
      </c>
      <c r="E304" s="293" t="s">
        <v>1260</v>
      </c>
      <c r="F304" s="293" t="e">
        <v>#N/A</v>
      </c>
      <c r="G304" s="293" t="s">
        <v>79</v>
      </c>
      <c r="H304" s="293" t="s">
        <v>1260</v>
      </c>
      <c r="I304" s="293" t="s">
        <v>173</v>
      </c>
      <c r="J304" s="293" t="s">
        <v>110</v>
      </c>
      <c r="K304" s="293" t="s">
        <v>173</v>
      </c>
      <c r="L304" s="293" t="s">
        <v>726</v>
      </c>
      <c r="M304" s="293" t="s">
        <v>742</v>
      </c>
      <c r="N304" s="293" t="s">
        <v>762</v>
      </c>
      <c r="O304" s="293" t="s">
        <v>742</v>
      </c>
      <c r="P304" s="76" t="s">
        <v>173</v>
      </c>
      <c r="Q304" s="293" t="s">
        <v>848</v>
      </c>
      <c r="R304" s="293" t="s">
        <v>116</v>
      </c>
      <c r="S304" s="293" t="s">
        <v>117</v>
      </c>
      <c r="T304" s="293" t="s">
        <v>118</v>
      </c>
      <c r="U304" s="294" t="s">
        <v>1185</v>
      </c>
      <c r="V304" s="293" t="s">
        <v>173</v>
      </c>
      <c r="W304" s="76" t="s">
        <v>118</v>
      </c>
      <c r="X304" s="295" t="s">
        <v>173</v>
      </c>
      <c r="Y304" s="296" t="s">
        <v>173</v>
      </c>
      <c r="Z304" s="297" t="s">
        <v>173</v>
      </c>
      <c r="AA304" s="296" t="s">
        <v>173</v>
      </c>
      <c r="AB304" s="297" t="s">
        <v>173</v>
      </c>
      <c r="AC304" s="297" t="s">
        <v>173</v>
      </c>
      <c r="AD304" s="296" t="s">
        <v>173</v>
      </c>
      <c r="AE304" s="296" t="s">
        <v>111</v>
      </c>
      <c r="AF304" s="296" t="s">
        <v>111</v>
      </c>
      <c r="AG304" s="296" t="s">
        <v>111</v>
      </c>
      <c r="AH304" s="296" t="s">
        <v>111</v>
      </c>
      <c r="AI304" s="296" t="s">
        <v>111</v>
      </c>
      <c r="AJ304" s="296" t="s">
        <v>111</v>
      </c>
      <c r="AK304" s="298" t="s">
        <v>158</v>
      </c>
      <c r="AL304" s="298" t="s">
        <v>149</v>
      </c>
      <c r="AM304" s="299" t="s">
        <v>149</v>
      </c>
      <c r="AN304" s="289" t="s">
        <v>281</v>
      </c>
    </row>
    <row r="305" spans="1:40" ht="40.049999999999997" customHeight="1">
      <c r="A305" s="262">
        <v>27</v>
      </c>
      <c r="B305" s="76" t="s">
        <v>1242</v>
      </c>
      <c r="C305" s="76"/>
      <c r="D305" s="76" t="s">
        <v>1261</v>
      </c>
      <c r="E305" s="76" t="s">
        <v>1262</v>
      </c>
      <c r="F305" s="76" t="s">
        <v>1040</v>
      </c>
      <c r="G305" s="76" t="s">
        <v>107</v>
      </c>
      <c r="H305" s="76" t="s">
        <v>1263</v>
      </c>
      <c r="I305" s="76" t="s">
        <v>379</v>
      </c>
      <c r="J305" s="76" t="s">
        <v>110</v>
      </c>
      <c r="K305" s="76" t="s">
        <v>769</v>
      </c>
      <c r="L305" s="76" t="s">
        <v>726</v>
      </c>
      <c r="M305" s="76" t="s">
        <v>1264</v>
      </c>
      <c r="N305" s="76" t="s">
        <v>1005</v>
      </c>
      <c r="O305" s="76" t="s">
        <v>1021</v>
      </c>
      <c r="P305" s="76" t="s">
        <v>1265</v>
      </c>
      <c r="Q305" s="76" t="s">
        <v>1053</v>
      </c>
      <c r="R305" s="76" t="s">
        <v>196</v>
      </c>
      <c r="S305" s="284" t="s">
        <v>117</v>
      </c>
      <c r="T305" s="76" t="s">
        <v>118</v>
      </c>
      <c r="U305" s="305" t="s">
        <v>1040</v>
      </c>
      <c r="V305" s="305" t="s">
        <v>1266</v>
      </c>
      <c r="W305" s="76" t="s">
        <v>120</v>
      </c>
      <c r="X305" s="306" t="s">
        <v>111</v>
      </c>
      <c r="Y305" s="78" t="s">
        <v>121</v>
      </c>
      <c r="Z305" s="285" t="s">
        <v>436</v>
      </c>
      <c r="AA305" s="78" t="s">
        <v>1063</v>
      </c>
      <c r="AB305" s="285" t="s">
        <v>146</v>
      </c>
      <c r="AC305" s="285" t="s">
        <v>286</v>
      </c>
      <c r="AD305" s="292" t="s">
        <v>173</v>
      </c>
      <c r="AE305" s="78" t="s">
        <v>894</v>
      </c>
      <c r="AF305" s="78" t="s">
        <v>894</v>
      </c>
      <c r="AG305" s="78" t="s">
        <v>894</v>
      </c>
      <c r="AH305" s="78" t="s">
        <v>1055</v>
      </c>
      <c r="AI305" s="78" t="s">
        <v>497</v>
      </c>
      <c r="AJ305" s="78" t="s">
        <v>497</v>
      </c>
      <c r="AK305" s="290" t="s">
        <v>158</v>
      </c>
      <c r="AL305" s="286" t="s">
        <v>280</v>
      </c>
      <c r="AM305" s="287" t="s">
        <v>280</v>
      </c>
      <c r="AN305" s="289" t="s">
        <v>592</v>
      </c>
    </row>
    <row r="306" spans="1:40" ht="40.049999999999997" customHeight="1">
      <c r="A306" s="262">
        <v>23</v>
      </c>
      <c r="B306" s="293" t="s">
        <v>1242</v>
      </c>
      <c r="C306" s="293"/>
      <c r="D306" s="293" t="s">
        <v>1267</v>
      </c>
      <c r="E306" s="293" t="s">
        <v>1268</v>
      </c>
      <c r="F306" s="293" t="s">
        <v>1040</v>
      </c>
      <c r="G306" s="293" t="s">
        <v>107</v>
      </c>
      <c r="H306" s="293" t="s">
        <v>1269</v>
      </c>
      <c r="I306" s="293" t="s">
        <v>379</v>
      </c>
      <c r="J306" s="293" t="s">
        <v>110</v>
      </c>
      <c r="K306" s="293" t="s">
        <v>769</v>
      </c>
      <c r="L306" s="293" t="s">
        <v>726</v>
      </c>
      <c r="M306" s="293" t="s">
        <v>1051</v>
      </c>
      <c r="N306" s="293" t="s">
        <v>1005</v>
      </c>
      <c r="O306" s="293" t="s">
        <v>1021</v>
      </c>
      <c r="P306" s="76" t="s">
        <v>1052</v>
      </c>
      <c r="Q306" s="293" t="s">
        <v>1053</v>
      </c>
      <c r="R306" s="293" t="s">
        <v>196</v>
      </c>
      <c r="S306" s="293" t="s">
        <v>117</v>
      </c>
      <c r="T306" s="293" t="s">
        <v>118</v>
      </c>
      <c r="U306" s="293" t="s">
        <v>1040</v>
      </c>
      <c r="V306" s="293" t="s">
        <v>1266</v>
      </c>
      <c r="W306" s="76" t="s">
        <v>120</v>
      </c>
      <c r="X306" s="295" t="s">
        <v>111</v>
      </c>
      <c r="Y306" s="296" t="s">
        <v>754</v>
      </c>
      <c r="Z306" s="297" t="s">
        <v>436</v>
      </c>
      <c r="AA306" s="296" t="s">
        <v>1063</v>
      </c>
      <c r="AB306" s="297" t="s">
        <v>146</v>
      </c>
      <c r="AC306" s="297" t="s">
        <v>286</v>
      </c>
      <c r="AD306" s="296" t="s">
        <v>153</v>
      </c>
      <c r="AE306" s="296" t="s">
        <v>894</v>
      </c>
      <c r="AF306" s="296" t="s">
        <v>894</v>
      </c>
      <c r="AG306" s="296" t="s">
        <v>894</v>
      </c>
      <c r="AH306" s="296" t="s">
        <v>1055</v>
      </c>
      <c r="AI306" s="296" t="s">
        <v>497</v>
      </c>
      <c r="AJ306" s="296" t="s">
        <v>497</v>
      </c>
      <c r="AK306" s="298" t="s">
        <v>158</v>
      </c>
      <c r="AL306" s="298" t="s">
        <v>149</v>
      </c>
      <c r="AM306" s="299" t="s">
        <v>149</v>
      </c>
      <c r="AN306" s="289" t="s">
        <v>281</v>
      </c>
    </row>
    <row r="307" spans="1:40" ht="40.049999999999997" customHeight="1">
      <c r="A307" s="262">
        <v>24</v>
      </c>
      <c r="B307" s="76" t="s">
        <v>105</v>
      </c>
      <c r="C307" s="284"/>
      <c r="D307" s="293" t="s">
        <v>1048</v>
      </c>
      <c r="E307" s="76" t="s">
        <v>1049</v>
      </c>
      <c r="F307" s="293" t="s">
        <v>1040</v>
      </c>
      <c r="G307" s="293" t="s">
        <v>107</v>
      </c>
      <c r="H307" s="293" t="s">
        <v>1050</v>
      </c>
      <c r="I307" s="293" t="s">
        <v>109</v>
      </c>
      <c r="J307" s="293" t="s">
        <v>110</v>
      </c>
      <c r="K307" s="293" t="s">
        <v>111</v>
      </c>
      <c r="L307" s="293" t="s">
        <v>726</v>
      </c>
      <c r="M307" s="293" t="s">
        <v>1051</v>
      </c>
      <c r="N307" s="76" t="s">
        <v>1005</v>
      </c>
      <c r="O307" s="300" t="s">
        <v>1021</v>
      </c>
      <c r="P307" s="76" t="s">
        <v>1052</v>
      </c>
      <c r="Q307" s="306" t="s">
        <v>1053</v>
      </c>
      <c r="R307" s="308" t="s">
        <v>196</v>
      </c>
      <c r="S307" s="293" t="s">
        <v>117</v>
      </c>
      <c r="T307" s="293" t="s">
        <v>118</v>
      </c>
      <c r="U307" s="293" t="s">
        <v>1040</v>
      </c>
      <c r="V307" s="305" t="s">
        <v>1054</v>
      </c>
      <c r="W307" s="76" t="s">
        <v>120</v>
      </c>
      <c r="X307" s="293" t="s">
        <v>1054</v>
      </c>
      <c r="Y307" s="296" t="s">
        <v>136</v>
      </c>
      <c r="Z307" s="297" t="s">
        <v>436</v>
      </c>
      <c r="AA307" s="296">
        <v>45030</v>
      </c>
      <c r="AB307" s="297" t="s">
        <v>118</v>
      </c>
      <c r="AC307" s="297"/>
      <c r="AD307" s="296" t="s">
        <v>493</v>
      </c>
      <c r="AE307" s="296" t="s">
        <v>894</v>
      </c>
      <c r="AF307" s="296" t="s">
        <v>894</v>
      </c>
      <c r="AG307" s="296" t="s">
        <v>894</v>
      </c>
      <c r="AH307" s="296" t="s">
        <v>1055</v>
      </c>
      <c r="AI307" s="296" t="s">
        <v>497</v>
      </c>
      <c r="AJ307" s="296" t="s">
        <v>497</v>
      </c>
      <c r="AK307" s="304" t="s">
        <v>498</v>
      </c>
      <c r="AL307" s="298" t="s">
        <v>125</v>
      </c>
      <c r="AM307" s="299" t="s">
        <v>125</v>
      </c>
      <c r="AN307" s="289" t="s">
        <v>281</v>
      </c>
    </row>
    <row r="308" spans="1:40" ht="40.049999999999997" customHeight="1">
      <c r="A308" s="262">
        <v>25</v>
      </c>
      <c r="B308" s="293" t="s">
        <v>105</v>
      </c>
      <c r="C308" s="300"/>
      <c r="D308" s="293" t="s">
        <v>1056</v>
      </c>
      <c r="E308" s="293" t="s">
        <v>1057</v>
      </c>
      <c r="F308" s="301" t="s">
        <v>1040</v>
      </c>
      <c r="G308" s="293" t="s">
        <v>107</v>
      </c>
      <c r="H308" s="301" t="s">
        <v>1058</v>
      </c>
      <c r="I308" s="301" t="s">
        <v>109</v>
      </c>
      <c r="J308" s="301" t="s">
        <v>110</v>
      </c>
      <c r="K308" s="301" t="s">
        <v>769</v>
      </c>
      <c r="L308" s="301" t="s">
        <v>726</v>
      </c>
      <c r="M308" s="301" t="s">
        <v>1051</v>
      </c>
      <c r="N308" s="293" t="s">
        <v>1005</v>
      </c>
      <c r="O308" s="301" t="s">
        <v>1021</v>
      </c>
      <c r="P308" s="76" t="s">
        <v>1052</v>
      </c>
      <c r="Q308" s="302" t="s">
        <v>1053</v>
      </c>
      <c r="R308" s="301" t="s">
        <v>116</v>
      </c>
      <c r="S308" s="301" t="s">
        <v>117</v>
      </c>
      <c r="T308" s="301" t="s">
        <v>118</v>
      </c>
      <c r="U308" s="301" t="s">
        <v>1040</v>
      </c>
      <c r="V308" s="294" t="s">
        <v>1059</v>
      </c>
      <c r="W308" s="76" t="s">
        <v>120</v>
      </c>
      <c r="X308" s="301" t="s">
        <v>111</v>
      </c>
      <c r="Y308" s="303" t="s">
        <v>754</v>
      </c>
      <c r="Z308" s="297" t="s">
        <v>436</v>
      </c>
      <c r="AA308" s="296">
        <v>45054</v>
      </c>
      <c r="AB308" s="297" t="s">
        <v>146</v>
      </c>
      <c r="AC308" s="297" t="s">
        <v>286</v>
      </c>
      <c r="AD308" s="296" t="s">
        <v>153</v>
      </c>
      <c r="AE308" s="296" t="s">
        <v>894</v>
      </c>
      <c r="AF308" s="296" t="s">
        <v>894</v>
      </c>
      <c r="AG308" s="296" t="s">
        <v>894</v>
      </c>
      <c r="AH308" s="296" t="s">
        <v>1055</v>
      </c>
      <c r="AI308" s="296" t="s">
        <v>497</v>
      </c>
      <c r="AJ308" s="296" t="s">
        <v>497</v>
      </c>
      <c r="AK308" s="304" t="s">
        <v>158</v>
      </c>
      <c r="AL308" s="298" t="s">
        <v>149</v>
      </c>
      <c r="AM308" s="299" t="s">
        <v>149</v>
      </c>
      <c r="AN308" s="289" t="s">
        <v>281</v>
      </c>
    </row>
    <row r="309" spans="1:40" s="279" customFormat="1" ht="40.049999999999997" customHeight="1">
      <c r="A309" s="262">
        <v>26</v>
      </c>
      <c r="B309" s="76" t="s">
        <v>105</v>
      </c>
      <c r="C309" s="76"/>
      <c r="D309" s="76" t="s">
        <v>1060</v>
      </c>
      <c r="E309" s="76" t="s">
        <v>1061</v>
      </c>
      <c r="F309" s="76" t="s">
        <v>1040</v>
      </c>
      <c r="G309" s="76" t="s">
        <v>107</v>
      </c>
      <c r="H309" s="76" t="s">
        <v>1062</v>
      </c>
      <c r="I309" s="76" t="s">
        <v>109</v>
      </c>
      <c r="J309" s="76" t="s">
        <v>110</v>
      </c>
      <c r="K309" s="76" t="s">
        <v>769</v>
      </c>
      <c r="L309" s="76" t="s">
        <v>726</v>
      </c>
      <c r="M309" s="76" t="s">
        <v>1051</v>
      </c>
      <c r="N309" s="76" t="s">
        <v>1005</v>
      </c>
      <c r="O309" s="76" t="s">
        <v>1021</v>
      </c>
      <c r="P309" s="76"/>
      <c r="Q309" s="76" t="s">
        <v>1053</v>
      </c>
      <c r="R309" s="76" t="s">
        <v>116</v>
      </c>
      <c r="S309" s="76" t="s">
        <v>117</v>
      </c>
      <c r="T309" s="76" t="s">
        <v>118</v>
      </c>
      <c r="U309" s="76" t="s">
        <v>1040</v>
      </c>
      <c r="V309" s="76" t="s">
        <v>1059</v>
      </c>
      <c r="W309" s="76" t="s">
        <v>120</v>
      </c>
      <c r="X309" s="76" t="s">
        <v>111</v>
      </c>
      <c r="Y309" s="78" t="s">
        <v>121</v>
      </c>
      <c r="Z309" s="285">
        <v>43983</v>
      </c>
      <c r="AA309" s="78" t="s">
        <v>1063</v>
      </c>
      <c r="AB309" s="285" t="s">
        <v>118</v>
      </c>
      <c r="AC309" s="285"/>
      <c r="AD309" s="78" t="s">
        <v>493</v>
      </c>
      <c r="AE309" s="78" t="s">
        <v>894</v>
      </c>
      <c r="AF309" s="78" t="s">
        <v>894</v>
      </c>
      <c r="AG309" s="78" t="s">
        <v>894</v>
      </c>
      <c r="AH309" s="78" t="s">
        <v>1055</v>
      </c>
      <c r="AI309" s="78" t="s">
        <v>497</v>
      </c>
      <c r="AJ309" s="78" t="s">
        <v>497</v>
      </c>
      <c r="AK309" s="286" t="s">
        <v>498</v>
      </c>
      <c r="AL309" s="286" t="s">
        <v>149</v>
      </c>
      <c r="AM309" s="287" t="s">
        <v>280</v>
      </c>
      <c r="AN309" s="289" t="s">
        <v>592</v>
      </c>
    </row>
    <row r="310" spans="1:40" s="279" customFormat="1" ht="40.049999999999997" customHeight="1">
      <c r="A310" s="262">
        <v>21</v>
      </c>
      <c r="B310" s="76" t="s">
        <v>1161</v>
      </c>
      <c r="C310" s="76"/>
      <c r="D310" s="76" t="s">
        <v>1270</v>
      </c>
      <c r="E310" s="76" t="s">
        <v>1271</v>
      </c>
      <c r="F310" s="76" t="s">
        <v>1040</v>
      </c>
      <c r="G310" s="76" t="s">
        <v>107</v>
      </c>
      <c r="H310" s="76" t="s">
        <v>1272</v>
      </c>
      <c r="I310" s="76" t="s">
        <v>379</v>
      </c>
      <c r="J310" s="76" t="s">
        <v>110</v>
      </c>
      <c r="K310" s="76" t="s">
        <v>769</v>
      </c>
      <c r="L310" s="76" t="s">
        <v>726</v>
      </c>
      <c r="M310" s="76" t="s">
        <v>1273</v>
      </c>
      <c r="N310" s="76" t="s">
        <v>1005</v>
      </c>
      <c r="O310" s="76" t="s">
        <v>763</v>
      </c>
      <c r="P310" s="76"/>
      <c r="Q310" s="76" t="s">
        <v>1053</v>
      </c>
      <c r="R310" s="76" t="s">
        <v>116</v>
      </c>
      <c r="S310" s="76" t="s">
        <v>117</v>
      </c>
      <c r="T310" s="76" t="s">
        <v>118</v>
      </c>
      <c r="U310" s="76" t="s">
        <v>1040</v>
      </c>
      <c r="V310" s="76" t="s">
        <v>1274</v>
      </c>
      <c r="W310" s="76" t="s">
        <v>120</v>
      </c>
      <c r="X310" s="76" t="s">
        <v>111</v>
      </c>
      <c r="Y310" s="78" t="s">
        <v>121</v>
      </c>
      <c r="Z310" s="285" t="s">
        <v>436</v>
      </c>
      <c r="AA310" s="78" t="s">
        <v>1063</v>
      </c>
      <c r="AB310" s="285" t="s">
        <v>144</v>
      </c>
      <c r="AC310" s="285" t="s">
        <v>286</v>
      </c>
      <c r="AD310" s="78" t="s">
        <v>493</v>
      </c>
      <c r="AE310" s="78" t="s">
        <v>894</v>
      </c>
      <c r="AF310" s="78" t="s">
        <v>894</v>
      </c>
      <c r="AG310" s="78" t="s">
        <v>894</v>
      </c>
      <c r="AH310" s="78" t="s">
        <v>1055</v>
      </c>
      <c r="AI310" s="78" t="s">
        <v>497</v>
      </c>
      <c r="AJ310" s="78" t="s">
        <v>497</v>
      </c>
      <c r="AK310" s="286" t="s">
        <v>498</v>
      </c>
      <c r="AL310" s="286" t="s">
        <v>149</v>
      </c>
      <c r="AM310" s="287" t="s">
        <v>280</v>
      </c>
      <c r="AN310" s="289" t="s">
        <v>592</v>
      </c>
    </row>
    <row r="311" spans="1:40" s="279" customFormat="1" ht="40.049999999999997" customHeight="1">
      <c r="A311" s="262">
        <v>22</v>
      </c>
      <c r="B311" s="76" t="s">
        <v>105</v>
      </c>
      <c r="C311" s="76"/>
      <c r="D311" s="76" t="s">
        <v>1275</v>
      </c>
      <c r="E311" s="76" t="s">
        <v>1271</v>
      </c>
      <c r="F311" s="76" t="s">
        <v>1040</v>
      </c>
      <c r="G311" s="76" t="s">
        <v>107</v>
      </c>
      <c r="H311" s="76" t="s">
        <v>1276</v>
      </c>
      <c r="I311" s="76" t="s">
        <v>109</v>
      </c>
      <c r="J311" s="76" t="s">
        <v>110</v>
      </c>
      <c r="K311" s="76" t="s">
        <v>769</v>
      </c>
      <c r="L311" s="76" t="s">
        <v>726</v>
      </c>
      <c r="M311" s="76" t="s">
        <v>1273</v>
      </c>
      <c r="N311" s="76" t="s">
        <v>1005</v>
      </c>
      <c r="O311" s="76" t="s">
        <v>1021</v>
      </c>
      <c r="P311" s="76" t="s">
        <v>1052</v>
      </c>
      <c r="Q311" s="76" t="s">
        <v>1053</v>
      </c>
      <c r="R311" s="76" t="s">
        <v>116</v>
      </c>
      <c r="S311" s="76" t="s">
        <v>117</v>
      </c>
      <c r="T311" s="76" t="s">
        <v>118</v>
      </c>
      <c r="U311" s="76" t="s">
        <v>1040</v>
      </c>
      <c r="V311" s="76" t="s">
        <v>1277</v>
      </c>
      <c r="W311" s="76" t="s">
        <v>120</v>
      </c>
      <c r="X311" s="76" t="s">
        <v>111</v>
      </c>
      <c r="Y311" s="78" t="s">
        <v>754</v>
      </c>
      <c r="Z311" s="285">
        <v>45017</v>
      </c>
      <c r="AA311" s="78" t="s">
        <v>1278</v>
      </c>
      <c r="AB311" s="285" t="s">
        <v>144</v>
      </c>
      <c r="AC311" s="285" t="s">
        <v>286</v>
      </c>
      <c r="AD311" s="78" t="s">
        <v>493</v>
      </c>
      <c r="AE311" s="78" t="s">
        <v>894</v>
      </c>
      <c r="AF311" s="78" t="s">
        <v>894</v>
      </c>
      <c r="AG311" s="78" t="s">
        <v>894</v>
      </c>
      <c r="AH311" s="78" t="s">
        <v>1055</v>
      </c>
      <c r="AI311" s="78" t="s">
        <v>497</v>
      </c>
      <c r="AJ311" s="78" t="s">
        <v>497</v>
      </c>
      <c r="AK311" s="286" t="s">
        <v>498</v>
      </c>
      <c r="AL311" s="286" t="s">
        <v>149</v>
      </c>
      <c r="AM311" s="287" t="s">
        <v>280</v>
      </c>
      <c r="AN311" s="289" t="s">
        <v>592</v>
      </c>
    </row>
    <row r="312" spans="1:40" s="279" customFormat="1" ht="40.049999999999997" customHeight="1">
      <c r="A312" s="262">
        <v>19</v>
      </c>
      <c r="B312" s="76" t="s">
        <v>105</v>
      </c>
      <c r="C312" s="76"/>
      <c r="D312" s="76" t="s">
        <v>1100</v>
      </c>
      <c r="E312" s="76" t="s">
        <v>1100</v>
      </c>
      <c r="F312" s="76" t="e">
        <v>#N/A</v>
      </c>
      <c r="G312" s="76" t="s">
        <v>107</v>
      </c>
      <c r="H312" s="76" t="s">
        <v>1101</v>
      </c>
      <c r="I312" s="76" t="s">
        <v>379</v>
      </c>
      <c r="J312" s="76" t="s">
        <v>110</v>
      </c>
      <c r="K312" s="76" t="s">
        <v>641</v>
      </c>
      <c r="L312" s="76" t="s">
        <v>1068</v>
      </c>
      <c r="M312" s="76" t="s">
        <v>1098</v>
      </c>
      <c r="N312" s="76" t="s">
        <v>1087</v>
      </c>
      <c r="O312" s="76" t="s">
        <v>763</v>
      </c>
      <c r="P312" s="76" t="s">
        <v>1102</v>
      </c>
      <c r="Q312" s="76" t="s">
        <v>1103</v>
      </c>
      <c r="R312" s="76" t="s">
        <v>645</v>
      </c>
      <c r="S312" s="76" t="s">
        <v>117</v>
      </c>
      <c r="T312" s="76" t="s">
        <v>118</v>
      </c>
      <c r="U312" s="76" t="s">
        <v>111</v>
      </c>
      <c r="V312" s="76" t="s">
        <v>1104</v>
      </c>
      <c r="W312" s="76" t="s">
        <v>120</v>
      </c>
      <c r="X312" s="76" t="s">
        <v>111</v>
      </c>
      <c r="Y312" s="78" t="s">
        <v>121</v>
      </c>
      <c r="Z312" s="285">
        <v>40179</v>
      </c>
      <c r="AA312" s="78" t="s">
        <v>122</v>
      </c>
      <c r="AB312" s="285" t="s">
        <v>146</v>
      </c>
      <c r="AC312" s="285" t="s">
        <v>339</v>
      </c>
      <c r="AD312" s="78" t="s">
        <v>123</v>
      </c>
      <c r="AE312" s="78" t="s">
        <v>111</v>
      </c>
      <c r="AF312" s="78" t="s">
        <v>111</v>
      </c>
      <c r="AG312" s="78" t="s">
        <v>111</v>
      </c>
      <c r="AH312" s="78" t="s">
        <v>111</v>
      </c>
      <c r="AI312" s="78" t="s">
        <v>111</v>
      </c>
      <c r="AJ312" s="78" t="s">
        <v>111</v>
      </c>
      <c r="AK312" s="286" t="s">
        <v>124</v>
      </c>
      <c r="AL312" s="286" t="s">
        <v>280</v>
      </c>
      <c r="AM312" s="287" t="s">
        <v>280</v>
      </c>
      <c r="AN312" s="289" t="s">
        <v>281</v>
      </c>
    </row>
    <row r="313" spans="1:40" s="279" customFormat="1" ht="40.049999999999997" customHeight="1">
      <c r="A313" s="262">
        <v>20</v>
      </c>
      <c r="B313" s="76" t="s">
        <v>1161</v>
      </c>
      <c r="C313" s="76"/>
      <c r="D313" s="76" t="s">
        <v>1289</v>
      </c>
      <c r="E313" s="76" t="s">
        <v>1289</v>
      </c>
      <c r="F313" s="76" t="e">
        <v>#N/A</v>
      </c>
      <c r="G313" s="76" t="s">
        <v>79</v>
      </c>
      <c r="H313" s="76" t="s">
        <v>1290</v>
      </c>
      <c r="I313" s="76" t="s">
        <v>173</v>
      </c>
      <c r="J313" s="76" t="s">
        <v>173</v>
      </c>
      <c r="K313" s="76" t="s">
        <v>173</v>
      </c>
      <c r="L313" s="76" t="s">
        <v>1068</v>
      </c>
      <c r="M313" s="76" t="s">
        <v>1098</v>
      </c>
      <c r="N313" s="76" t="s">
        <v>1087</v>
      </c>
      <c r="O313" s="76" t="s">
        <v>1098</v>
      </c>
      <c r="P313" s="76" t="s">
        <v>173</v>
      </c>
      <c r="Q313" s="76" t="s">
        <v>1291</v>
      </c>
      <c r="R313" s="76" t="s">
        <v>116</v>
      </c>
      <c r="S313" s="76" t="s">
        <v>117</v>
      </c>
      <c r="T313" s="76" t="s">
        <v>118</v>
      </c>
      <c r="U313" s="76" t="s">
        <v>1185</v>
      </c>
      <c r="V313" s="76" t="s">
        <v>173</v>
      </c>
      <c r="W313" s="76" t="s">
        <v>120</v>
      </c>
      <c r="X313" s="76" t="s">
        <v>173</v>
      </c>
      <c r="Y313" s="78" t="s">
        <v>173</v>
      </c>
      <c r="Z313" s="285" t="s">
        <v>173</v>
      </c>
      <c r="AA313" s="78" t="s">
        <v>173</v>
      </c>
      <c r="AB313" s="285" t="s">
        <v>173</v>
      </c>
      <c r="AC313" s="285" t="s">
        <v>173</v>
      </c>
      <c r="AD313" s="78" t="s">
        <v>111</v>
      </c>
      <c r="AE313" s="78" t="s">
        <v>111</v>
      </c>
      <c r="AF313" s="78" t="s">
        <v>111</v>
      </c>
      <c r="AG313" s="78" t="s">
        <v>111</v>
      </c>
      <c r="AH313" s="78" t="s">
        <v>111</v>
      </c>
      <c r="AI313" s="78" t="s">
        <v>111</v>
      </c>
      <c r="AJ313" s="78" t="s">
        <v>111</v>
      </c>
      <c r="AK313" s="286" t="s">
        <v>158</v>
      </c>
      <c r="AL313" s="286" t="s">
        <v>149</v>
      </c>
      <c r="AM313" s="287" t="s">
        <v>149</v>
      </c>
      <c r="AN313" s="289" t="s">
        <v>281</v>
      </c>
    </row>
    <row r="314" spans="1:40" s="279" customFormat="1" ht="40.049999999999997" customHeight="1">
      <c r="A314" s="262">
        <v>18</v>
      </c>
      <c r="B314" s="76" t="s">
        <v>105</v>
      </c>
      <c r="C314" s="76" t="s">
        <v>159</v>
      </c>
      <c r="D314" s="76"/>
      <c r="E314" s="76" t="s">
        <v>159</v>
      </c>
      <c r="F314" s="76" t="s">
        <v>1241</v>
      </c>
      <c r="G314" s="76" t="s">
        <v>107</v>
      </c>
      <c r="H314" s="76" t="s">
        <v>741</v>
      </c>
      <c r="I314" s="76" t="s">
        <v>194</v>
      </c>
      <c r="J314" s="76" t="s">
        <v>110</v>
      </c>
      <c r="K314" s="76" t="s">
        <v>111</v>
      </c>
      <c r="L314" s="76" t="s">
        <v>726</v>
      </c>
      <c r="M314" s="76" t="s">
        <v>738</v>
      </c>
      <c r="N314" s="76" t="s">
        <v>1231</v>
      </c>
      <c r="O314" s="76" t="s">
        <v>742</v>
      </c>
      <c r="P314" s="76" t="s">
        <v>258</v>
      </c>
      <c r="Q314" s="76" t="s">
        <v>743</v>
      </c>
      <c r="R314" s="76" t="s">
        <v>196</v>
      </c>
      <c r="S314" s="76" t="s">
        <v>117</v>
      </c>
      <c r="T314" s="76" t="s">
        <v>118</v>
      </c>
      <c r="U314" s="76" t="s">
        <v>173</v>
      </c>
      <c r="V314" s="76" t="s">
        <v>707</v>
      </c>
      <c r="W314" s="76" t="s">
        <v>120</v>
      </c>
      <c r="X314" s="76" t="s">
        <v>111</v>
      </c>
      <c r="Y314" s="78" t="s">
        <v>152</v>
      </c>
      <c r="Z314" s="285">
        <v>41927</v>
      </c>
      <c r="AA314" s="78" t="s">
        <v>122</v>
      </c>
      <c r="AB314" s="285" t="s">
        <v>146</v>
      </c>
      <c r="AC314" s="285" t="s">
        <v>243</v>
      </c>
      <c r="AD314" s="78" t="s">
        <v>153</v>
      </c>
      <c r="AE314" s="78" t="s">
        <v>744</v>
      </c>
      <c r="AF314" s="78" t="s">
        <v>745</v>
      </c>
      <c r="AG314" s="78" t="s">
        <v>746</v>
      </c>
      <c r="AH314" s="78" t="s">
        <v>342</v>
      </c>
      <c r="AI314" s="78" t="s">
        <v>497</v>
      </c>
      <c r="AJ314" s="78" t="s">
        <v>747</v>
      </c>
      <c r="AK314" s="286" t="s">
        <v>158</v>
      </c>
      <c r="AL314" s="286" t="s">
        <v>125</v>
      </c>
      <c r="AM314" s="287" t="s">
        <v>137</v>
      </c>
      <c r="AN314" s="289" t="s">
        <v>126</v>
      </c>
    </row>
    <row r="315" spans="1:40" s="279" customFormat="1" ht="40.049999999999997" customHeight="1">
      <c r="A315" s="262">
        <v>17</v>
      </c>
      <c r="B315" s="76" t="s">
        <v>105</v>
      </c>
      <c r="C315" s="76"/>
      <c r="D315" s="76" t="s">
        <v>1066</v>
      </c>
      <c r="E315" s="76" t="s">
        <v>1066</v>
      </c>
      <c r="F315" s="76" t="e">
        <v>#N/A</v>
      </c>
      <c r="G315" s="76" t="s">
        <v>107</v>
      </c>
      <c r="H315" s="76" t="s">
        <v>1067</v>
      </c>
      <c r="I315" s="76" t="s">
        <v>379</v>
      </c>
      <c r="J315" s="76" t="s">
        <v>110</v>
      </c>
      <c r="K315" s="76" t="s">
        <v>641</v>
      </c>
      <c r="L315" s="76" t="s">
        <v>1068</v>
      </c>
      <c r="M315" s="76" t="s">
        <v>1064</v>
      </c>
      <c r="N315" s="76" t="s">
        <v>1069</v>
      </c>
      <c r="O315" s="76" t="s">
        <v>1064</v>
      </c>
      <c r="P315" s="76"/>
      <c r="Q315" s="76" t="s">
        <v>1070</v>
      </c>
      <c r="R315" s="76" t="s">
        <v>196</v>
      </c>
      <c r="S315" s="76" t="s">
        <v>117</v>
      </c>
      <c r="T315" s="76" t="s">
        <v>118</v>
      </c>
      <c r="U315" s="76" t="s">
        <v>173</v>
      </c>
      <c r="V315" s="76" t="s">
        <v>1071</v>
      </c>
      <c r="W315" s="76" t="s">
        <v>120</v>
      </c>
      <c r="X315" s="76" t="s">
        <v>111</v>
      </c>
      <c r="Y315" s="78" t="s">
        <v>121</v>
      </c>
      <c r="Z315" s="285">
        <v>39083</v>
      </c>
      <c r="AA315" s="78" t="s">
        <v>122</v>
      </c>
      <c r="AB315" s="285" t="s">
        <v>146</v>
      </c>
      <c r="AC315" s="285" t="s">
        <v>339</v>
      </c>
      <c r="AD315" s="78" t="s">
        <v>123</v>
      </c>
      <c r="AE315" s="78" t="s">
        <v>111</v>
      </c>
      <c r="AF315" s="78" t="s">
        <v>111</v>
      </c>
      <c r="AG315" s="78" t="s">
        <v>111</v>
      </c>
      <c r="AH315" s="78" t="s">
        <v>111</v>
      </c>
      <c r="AI315" s="78" t="s">
        <v>111</v>
      </c>
      <c r="AJ315" s="78" t="s">
        <v>111</v>
      </c>
      <c r="AK315" s="286" t="s">
        <v>124</v>
      </c>
      <c r="AL315" s="286" t="s">
        <v>125</v>
      </c>
      <c r="AM315" s="287" t="s">
        <v>280</v>
      </c>
      <c r="AN315" s="289" t="s">
        <v>281</v>
      </c>
    </row>
    <row r="316" spans="1:40" s="279" customFormat="1" ht="40.049999999999997" customHeight="1">
      <c r="A316" s="262">
        <v>10</v>
      </c>
      <c r="B316" s="275" t="s">
        <v>105</v>
      </c>
      <c r="C316" s="275" t="s">
        <v>1292</v>
      </c>
      <c r="D316" s="275" t="s">
        <v>258</v>
      </c>
      <c r="E316" s="275" t="s">
        <v>1292</v>
      </c>
      <c r="F316" s="270">
        <v>71100</v>
      </c>
      <c r="G316" s="270" t="s">
        <v>130</v>
      </c>
      <c r="H316" s="275" t="s">
        <v>2704</v>
      </c>
      <c r="I316" s="270" t="s">
        <v>169</v>
      </c>
      <c r="J316" s="270" t="s">
        <v>110</v>
      </c>
      <c r="K316" s="270" t="s">
        <v>769</v>
      </c>
      <c r="L316" s="275" t="s">
        <v>1111</v>
      </c>
      <c r="M316" s="275" t="s">
        <v>1113</v>
      </c>
      <c r="N316" s="275" t="s">
        <v>2683</v>
      </c>
      <c r="O316" s="275" t="s">
        <v>1113</v>
      </c>
      <c r="P316" s="76" t="s">
        <v>2705</v>
      </c>
      <c r="Q316" s="275" t="s">
        <v>1114</v>
      </c>
      <c r="R316" s="275" t="s">
        <v>116</v>
      </c>
      <c r="S316" s="275" t="s">
        <v>117</v>
      </c>
      <c r="T316" s="275" t="s">
        <v>118</v>
      </c>
      <c r="U316" s="270" t="s">
        <v>2706</v>
      </c>
      <c r="V316" s="275" t="s">
        <v>2686</v>
      </c>
      <c r="W316" s="76" t="s">
        <v>120</v>
      </c>
      <c r="X316" s="270" t="s">
        <v>111</v>
      </c>
      <c r="Y316" s="274" t="s">
        <v>173</v>
      </c>
      <c r="Z316" s="270" t="s">
        <v>173</v>
      </c>
      <c r="AA316" s="270" t="s">
        <v>173</v>
      </c>
      <c r="AB316" s="270" t="s">
        <v>173</v>
      </c>
      <c r="AC316" s="270" t="s">
        <v>173</v>
      </c>
      <c r="AD316" s="270" t="s">
        <v>173</v>
      </c>
      <c r="AE316" s="270" t="s">
        <v>111</v>
      </c>
      <c r="AF316" s="270" t="s">
        <v>111</v>
      </c>
      <c r="AG316" s="270" t="s">
        <v>111</v>
      </c>
      <c r="AH316" s="270" t="s">
        <v>111</v>
      </c>
      <c r="AI316" s="270" t="s">
        <v>111</v>
      </c>
      <c r="AJ316" s="270" t="s">
        <v>111</v>
      </c>
      <c r="AK316" s="270" t="s">
        <v>124</v>
      </c>
      <c r="AL316" s="270" t="s">
        <v>125</v>
      </c>
      <c r="AM316" s="270" t="s">
        <v>137</v>
      </c>
      <c r="AN316" s="289" t="s">
        <v>126</v>
      </c>
    </row>
    <row r="317" spans="1:40" s="279" customFormat="1" ht="40.049999999999997" customHeight="1">
      <c r="A317" s="262">
        <v>11</v>
      </c>
      <c r="B317" s="275" t="s">
        <v>105</v>
      </c>
      <c r="C317" s="275" t="s">
        <v>2707</v>
      </c>
      <c r="D317" s="275" t="s">
        <v>258</v>
      </c>
      <c r="E317" s="275" t="s">
        <v>2707</v>
      </c>
      <c r="F317" s="270">
        <v>71110</v>
      </c>
      <c r="G317" s="270" t="s">
        <v>130</v>
      </c>
      <c r="H317" s="275" t="s">
        <v>2708</v>
      </c>
      <c r="I317" s="270" t="s">
        <v>169</v>
      </c>
      <c r="J317" s="270" t="s">
        <v>110</v>
      </c>
      <c r="K317" s="270" t="s">
        <v>769</v>
      </c>
      <c r="L317" s="275" t="s">
        <v>1111</v>
      </c>
      <c r="M317" s="275" t="s">
        <v>1113</v>
      </c>
      <c r="N317" s="275" t="s">
        <v>2683</v>
      </c>
      <c r="O317" s="275" t="s">
        <v>1113</v>
      </c>
      <c r="P317" s="76" t="s">
        <v>2709</v>
      </c>
      <c r="Q317" s="275" t="s">
        <v>1114</v>
      </c>
      <c r="R317" s="275" t="s">
        <v>116</v>
      </c>
      <c r="S317" s="275" t="s">
        <v>117</v>
      </c>
      <c r="T317" s="275" t="s">
        <v>118</v>
      </c>
      <c r="U317" s="270" t="s">
        <v>2706</v>
      </c>
      <c r="V317" s="275" t="s">
        <v>2686</v>
      </c>
      <c r="W317" s="76" t="s">
        <v>120</v>
      </c>
      <c r="X317" s="270" t="s">
        <v>111</v>
      </c>
      <c r="Y317" s="274" t="s">
        <v>173</v>
      </c>
      <c r="Z317" s="270" t="s">
        <v>173</v>
      </c>
      <c r="AA317" s="270" t="s">
        <v>173</v>
      </c>
      <c r="AB317" s="270" t="s">
        <v>173</v>
      </c>
      <c r="AC317" s="270" t="s">
        <v>173</v>
      </c>
      <c r="AD317" s="270" t="s">
        <v>173</v>
      </c>
      <c r="AE317" s="270" t="s">
        <v>111</v>
      </c>
      <c r="AF317" s="270" t="s">
        <v>111</v>
      </c>
      <c r="AG317" s="270" t="s">
        <v>111</v>
      </c>
      <c r="AH317" s="270" t="s">
        <v>111</v>
      </c>
      <c r="AI317" s="270" t="s">
        <v>111</v>
      </c>
      <c r="AJ317" s="270" t="s">
        <v>111</v>
      </c>
      <c r="AK317" s="270" t="s">
        <v>124</v>
      </c>
      <c r="AL317" s="270" t="s">
        <v>125</v>
      </c>
      <c r="AM317" s="270" t="s">
        <v>137</v>
      </c>
      <c r="AN317" s="289" t="s">
        <v>126</v>
      </c>
    </row>
    <row r="318" spans="1:40" s="279" customFormat="1" ht="40.049999999999997" customHeight="1">
      <c r="A318" s="262">
        <v>12</v>
      </c>
      <c r="B318" s="270" t="s">
        <v>105</v>
      </c>
      <c r="C318" s="270" t="s">
        <v>2710</v>
      </c>
      <c r="D318" s="270" t="s">
        <v>258</v>
      </c>
      <c r="E318" s="270" t="s">
        <v>2710</v>
      </c>
      <c r="F318" s="270" t="s">
        <v>2711</v>
      </c>
      <c r="G318" s="270" t="s">
        <v>130</v>
      </c>
      <c r="H318" s="273" t="s">
        <v>2712</v>
      </c>
      <c r="I318" s="270" t="s">
        <v>169</v>
      </c>
      <c r="J318" s="270" t="s">
        <v>110</v>
      </c>
      <c r="K318" s="270" t="s">
        <v>769</v>
      </c>
      <c r="L318" s="270" t="s">
        <v>1111</v>
      </c>
      <c r="M318" s="270" t="s">
        <v>1113</v>
      </c>
      <c r="N318" s="270" t="s">
        <v>2683</v>
      </c>
      <c r="O318" s="270" t="s">
        <v>1113</v>
      </c>
      <c r="P318" s="76" t="s">
        <v>2713</v>
      </c>
      <c r="Q318" s="270" t="s">
        <v>1114</v>
      </c>
      <c r="R318" s="270" t="s">
        <v>116</v>
      </c>
      <c r="S318" s="270" t="s">
        <v>117</v>
      </c>
      <c r="T318" s="270" t="s">
        <v>118</v>
      </c>
      <c r="U318" s="270" t="s">
        <v>2706</v>
      </c>
      <c r="V318" s="270" t="s">
        <v>2686</v>
      </c>
      <c r="W318" s="76" t="s">
        <v>120</v>
      </c>
      <c r="X318" s="270" t="s">
        <v>111</v>
      </c>
      <c r="Y318" s="274" t="s">
        <v>173</v>
      </c>
      <c r="Z318" s="270" t="s">
        <v>173</v>
      </c>
      <c r="AA318" s="270" t="s">
        <v>173</v>
      </c>
      <c r="AB318" s="270" t="s">
        <v>173</v>
      </c>
      <c r="AC318" s="270" t="s">
        <v>173</v>
      </c>
      <c r="AD318" s="270" t="s">
        <v>173</v>
      </c>
      <c r="AE318" s="270" t="s">
        <v>111</v>
      </c>
      <c r="AF318" s="270" t="s">
        <v>111</v>
      </c>
      <c r="AG318" s="270" t="s">
        <v>111</v>
      </c>
      <c r="AH318" s="270" t="s">
        <v>111</v>
      </c>
      <c r="AI318" s="270" t="s">
        <v>111</v>
      </c>
      <c r="AJ318" s="270" t="s">
        <v>111</v>
      </c>
      <c r="AK318" s="270" t="s">
        <v>124</v>
      </c>
      <c r="AL318" s="270" t="s">
        <v>125</v>
      </c>
      <c r="AM318" s="270" t="s">
        <v>137</v>
      </c>
      <c r="AN318" s="289" t="s">
        <v>126</v>
      </c>
    </row>
    <row r="319" spans="1:40" s="279" customFormat="1" ht="40.049999999999997" customHeight="1">
      <c r="A319" s="262">
        <v>13</v>
      </c>
      <c r="B319" s="270" t="s">
        <v>105</v>
      </c>
      <c r="C319" s="270" t="s">
        <v>258</v>
      </c>
      <c r="D319" s="270" t="s">
        <v>2714</v>
      </c>
      <c r="E319" s="270" t="s">
        <v>258</v>
      </c>
      <c r="F319" s="270" t="s">
        <v>258</v>
      </c>
      <c r="G319" s="270" t="s">
        <v>107</v>
      </c>
      <c r="H319" s="273" t="s">
        <v>2714</v>
      </c>
      <c r="I319" s="270" t="s">
        <v>132</v>
      </c>
      <c r="J319" s="270" t="s">
        <v>110</v>
      </c>
      <c r="K319" s="270" t="s">
        <v>769</v>
      </c>
      <c r="L319" s="270" t="s">
        <v>1111</v>
      </c>
      <c r="M319" s="270" t="s">
        <v>1113</v>
      </c>
      <c r="N319" s="270" t="s">
        <v>2683</v>
      </c>
      <c r="O319" s="270" t="s">
        <v>1113</v>
      </c>
      <c r="P319" s="76" t="s">
        <v>2715</v>
      </c>
      <c r="Q319" s="270" t="s">
        <v>1114</v>
      </c>
      <c r="R319" s="270" t="s">
        <v>116</v>
      </c>
      <c r="S319" s="270" t="s">
        <v>117</v>
      </c>
      <c r="T319" s="270" t="s">
        <v>118</v>
      </c>
      <c r="U319" s="270" t="s">
        <v>111</v>
      </c>
      <c r="V319" s="270" t="s">
        <v>2686</v>
      </c>
      <c r="W319" s="76" t="s">
        <v>120</v>
      </c>
      <c r="X319" s="270" t="s">
        <v>111</v>
      </c>
      <c r="Y319" s="274" t="s">
        <v>173</v>
      </c>
      <c r="Z319" s="270" t="s">
        <v>173</v>
      </c>
      <c r="AA319" s="270" t="s">
        <v>173</v>
      </c>
      <c r="AB319" s="270" t="s">
        <v>173</v>
      </c>
      <c r="AC319" s="270" t="s">
        <v>173</v>
      </c>
      <c r="AD319" s="270" t="s">
        <v>173</v>
      </c>
      <c r="AE319" s="270" t="s">
        <v>111</v>
      </c>
      <c r="AF319" s="270" t="s">
        <v>111</v>
      </c>
      <c r="AG319" s="270" t="s">
        <v>111</v>
      </c>
      <c r="AH319" s="270" t="s">
        <v>111</v>
      </c>
      <c r="AI319" s="270" t="s">
        <v>111</v>
      </c>
      <c r="AJ319" s="270" t="s">
        <v>111</v>
      </c>
      <c r="AK319" s="270" t="s">
        <v>124</v>
      </c>
      <c r="AL319" s="270" t="s">
        <v>125</v>
      </c>
      <c r="AM319" s="270" t="s">
        <v>137</v>
      </c>
      <c r="AN319" s="289" t="s">
        <v>126</v>
      </c>
    </row>
    <row r="320" spans="1:40" s="279" customFormat="1" ht="40.049999999999997" customHeight="1">
      <c r="A320" s="262">
        <v>14</v>
      </c>
      <c r="B320" s="275" t="s">
        <v>105</v>
      </c>
      <c r="C320" s="275" t="s">
        <v>2716</v>
      </c>
      <c r="D320" s="275" t="s">
        <v>2717</v>
      </c>
      <c r="E320" s="275" t="s">
        <v>1852</v>
      </c>
      <c r="F320" s="270" t="s">
        <v>2718</v>
      </c>
      <c r="G320" s="270" t="s">
        <v>130</v>
      </c>
      <c r="H320" s="275" t="s">
        <v>2719</v>
      </c>
      <c r="I320" s="270" t="s">
        <v>132</v>
      </c>
      <c r="J320" s="270" t="s">
        <v>110</v>
      </c>
      <c r="K320" s="270" t="s">
        <v>641</v>
      </c>
      <c r="L320" s="275" t="s">
        <v>1111</v>
      </c>
      <c r="M320" s="275" t="s">
        <v>1113</v>
      </c>
      <c r="N320" s="275" t="s">
        <v>2683</v>
      </c>
      <c r="O320" s="275" t="s">
        <v>1113</v>
      </c>
      <c r="P320" s="76" t="s">
        <v>2720</v>
      </c>
      <c r="Q320" s="275" t="s">
        <v>1114</v>
      </c>
      <c r="R320" s="275" t="s">
        <v>116</v>
      </c>
      <c r="S320" s="275" t="s">
        <v>117</v>
      </c>
      <c r="T320" s="275" t="s">
        <v>118</v>
      </c>
      <c r="U320" s="275" t="s">
        <v>1196</v>
      </c>
      <c r="V320" s="275" t="s">
        <v>2686</v>
      </c>
      <c r="W320" s="76" t="s">
        <v>120</v>
      </c>
      <c r="X320" s="270" t="s">
        <v>111</v>
      </c>
      <c r="Y320" s="274" t="s">
        <v>152</v>
      </c>
      <c r="Z320" s="270" t="s">
        <v>173</v>
      </c>
      <c r="AA320" s="271">
        <v>38548</v>
      </c>
      <c r="AB320" s="270" t="s">
        <v>446</v>
      </c>
      <c r="AC320" s="270" t="s">
        <v>173</v>
      </c>
      <c r="AD320" s="270" t="s">
        <v>173</v>
      </c>
      <c r="AE320" s="270" t="s">
        <v>111</v>
      </c>
      <c r="AF320" s="270" t="s">
        <v>111</v>
      </c>
      <c r="AG320" s="270" t="s">
        <v>111</v>
      </c>
      <c r="AH320" s="270" t="s">
        <v>111</v>
      </c>
      <c r="AI320" s="270" t="s">
        <v>111</v>
      </c>
      <c r="AJ320" s="270" t="s">
        <v>111</v>
      </c>
      <c r="AK320" s="270" t="s">
        <v>124</v>
      </c>
      <c r="AL320" s="270" t="s">
        <v>125</v>
      </c>
      <c r="AM320" s="270" t="s">
        <v>137</v>
      </c>
      <c r="AN320" s="289" t="s">
        <v>138</v>
      </c>
    </row>
    <row r="321" spans="1:40" s="279" customFormat="1" ht="40.049999999999997" customHeight="1">
      <c r="A321" s="262">
        <v>15</v>
      </c>
      <c r="B321" s="270" t="s">
        <v>105</v>
      </c>
      <c r="C321" s="274" t="s">
        <v>2721</v>
      </c>
      <c r="D321" s="270" t="s">
        <v>258</v>
      </c>
      <c r="E321" s="270" t="s">
        <v>2716</v>
      </c>
      <c r="F321" s="270" t="s">
        <v>2722</v>
      </c>
      <c r="G321" s="270" t="s">
        <v>107</v>
      </c>
      <c r="H321" s="273" t="s">
        <v>2723</v>
      </c>
      <c r="I321" s="270" t="s">
        <v>132</v>
      </c>
      <c r="J321" s="270" t="s">
        <v>110</v>
      </c>
      <c r="K321" s="270" t="s">
        <v>173</v>
      </c>
      <c r="L321" s="270" t="s">
        <v>1111</v>
      </c>
      <c r="M321" s="270" t="s">
        <v>1113</v>
      </c>
      <c r="N321" s="270" t="s">
        <v>2683</v>
      </c>
      <c r="O321" s="270" t="s">
        <v>1113</v>
      </c>
      <c r="P321" s="76" t="s">
        <v>111</v>
      </c>
      <c r="Q321" s="270" t="s">
        <v>1114</v>
      </c>
      <c r="R321" s="270" t="s">
        <v>116</v>
      </c>
      <c r="S321" s="270" t="s">
        <v>117</v>
      </c>
      <c r="T321" s="270" t="s">
        <v>118</v>
      </c>
      <c r="U321" s="270" t="s">
        <v>111</v>
      </c>
      <c r="V321" s="270" t="s">
        <v>2686</v>
      </c>
      <c r="W321" s="76" t="s">
        <v>120</v>
      </c>
      <c r="X321" s="270" t="s">
        <v>111</v>
      </c>
      <c r="Y321" s="274" t="s">
        <v>152</v>
      </c>
      <c r="Z321" s="270" t="s">
        <v>173</v>
      </c>
      <c r="AA321" s="271">
        <v>38548</v>
      </c>
      <c r="AB321" s="270" t="s">
        <v>446</v>
      </c>
      <c r="AC321" s="270" t="s">
        <v>173</v>
      </c>
      <c r="AD321" s="270" t="s">
        <v>173</v>
      </c>
      <c r="AE321" s="270" t="s">
        <v>111</v>
      </c>
      <c r="AF321" s="270" t="s">
        <v>111</v>
      </c>
      <c r="AG321" s="270" t="s">
        <v>111</v>
      </c>
      <c r="AH321" s="270" t="s">
        <v>111</v>
      </c>
      <c r="AI321" s="270" t="s">
        <v>111</v>
      </c>
      <c r="AJ321" s="270" t="s">
        <v>111</v>
      </c>
      <c r="AK321" s="270" t="s">
        <v>124</v>
      </c>
      <c r="AL321" s="270" t="s">
        <v>125</v>
      </c>
      <c r="AM321" s="270" t="s">
        <v>137</v>
      </c>
      <c r="AN321" s="289" t="s">
        <v>138</v>
      </c>
    </row>
    <row r="322" spans="1:40" s="279" customFormat="1" ht="40.049999999999997" customHeight="1">
      <c r="A322" s="262">
        <v>16</v>
      </c>
      <c r="B322" s="270" t="s">
        <v>105</v>
      </c>
      <c r="C322" s="274" t="s">
        <v>2721</v>
      </c>
      <c r="D322" s="270" t="s">
        <v>2724</v>
      </c>
      <c r="E322" s="270" t="s">
        <v>2721</v>
      </c>
      <c r="F322" s="270" t="s">
        <v>2725</v>
      </c>
      <c r="G322" s="270" t="s">
        <v>107</v>
      </c>
      <c r="H322" s="273" t="s">
        <v>2723</v>
      </c>
      <c r="I322" s="270" t="s">
        <v>132</v>
      </c>
      <c r="J322" s="270" t="s">
        <v>110</v>
      </c>
      <c r="K322" s="270" t="s">
        <v>173</v>
      </c>
      <c r="L322" s="270" t="s">
        <v>1111</v>
      </c>
      <c r="M322" s="270" t="s">
        <v>1113</v>
      </c>
      <c r="N322" s="270" t="s">
        <v>2683</v>
      </c>
      <c r="O322" s="270" t="s">
        <v>1113</v>
      </c>
      <c r="P322" s="76" t="s">
        <v>111</v>
      </c>
      <c r="Q322" s="270" t="s">
        <v>1114</v>
      </c>
      <c r="R322" s="270" t="s">
        <v>116</v>
      </c>
      <c r="S322" s="270" t="s">
        <v>117</v>
      </c>
      <c r="T322" s="270" t="s">
        <v>118</v>
      </c>
      <c r="U322" s="270" t="s">
        <v>111</v>
      </c>
      <c r="V322" s="270" t="s">
        <v>2686</v>
      </c>
      <c r="W322" s="76" t="s">
        <v>120</v>
      </c>
      <c r="X322" s="270" t="s">
        <v>111</v>
      </c>
      <c r="Y322" s="274" t="s">
        <v>152</v>
      </c>
      <c r="Z322" s="270" t="s">
        <v>173</v>
      </c>
      <c r="AA322" s="271">
        <v>38548</v>
      </c>
      <c r="AB322" s="270" t="s">
        <v>446</v>
      </c>
      <c r="AC322" s="270" t="s">
        <v>173</v>
      </c>
      <c r="AD322" s="270" t="s">
        <v>173</v>
      </c>
      <c r="AE322" s="270" t="s">
        <v>111</v>
      </c>
      <c r="AF322" s="270" t="s">
        <v>111</v>
      </c>
      <c r="AG322" s="270" t="s">
        <v>111</v>
      </c>
      <c r="AH322" s="270" t="s">
        <v>111</v>
      </c>
      <c r="AI322" s="270" t="s">
        <v>111</v>
      </c>
      <c r="AJ322" s="270" t="s">
        <v>111</v>
      </c>
      <c r="AK322" s="270" t="s">
        <v>124</v>
      </c>
      <c r="AL322" s="270" t="s">
        <v>125</v>
      </c>
      <c r="AM322" s="270" t="s">
        <v>137</v>
      </c>
      <c r="AN322" s="289" t="s">
        <v>138</v>
      </c>
    </row>
    <row r="323" spans="1:40" s="279" customFormat="1" ht="40.049999999999997" customHeight="1">
      <c r="A323" s="262">
        <v>9</v>
      </c>
      <c r="B323" s="76" t="s">
        <v>1161</v>
      </c>
      <c r="C323" s="76"/>
      <c r="D323" s="76" t="s">
        <v>1257</v>
      </c>
      <c r="E323" s="76" t="s">
        <v>1257</v>
      </c>
      <c r="F323" s="76" t="e">
        <v>#N/A</v>
      </c>
      <c r="G323" s="76" t="s">
        <v>79</v>
      </c>
      <c r="H323" s="76" t="s">
        <v>1257</v>
      </c>
      <c r="I323" s="76" t="s">
        <v>173</v>
      </c>
      <c r="J323" s="76" t="s">
        <v>110</v>
      </c>
      <c r="K323" s="76" t="s">
        <v>173</v>
      </c>
      <c r="L323" s="76" t="s">
        <v>726</v>
      </c>
      <c r="M323" s="76" t="s">
        <v>1258</v>
      </c>
      <c r="N323" s="76" t="s">
        <v>952</v>
      </c>
      <c r="O323" s="76" t="s">
        <v>1258</v>
      </c>
      <c r="P323" s="76" t="s">
        <v>173</v>
      </c>
      <c r="Q323" s="76"/>
      <c r="R323" s="76" t="s">
        <v>116</v>
      </c>
      <c r="S323" s="76" t="s">
        <v>117</v>
      </c>
      <c r="T323" s="76" t="s">
        <v>120</v>
      </c>
      <c r="U323" s="76" t="s">
        <v>1185</v>
      </c>
      <c r="V323" s="76" t="s">
        <v>173</v>
      </c>
      <c r="W323" s="76" t="s">
        <v>120</v>
      </c>
      <c r="X323" s="76" t="s">
        <v>173</v>
      </c>
      <c r="Y323" s="78" t="s">
        <v>173</v>
      </c>
      <c r="Z323" s="285" t="s">
        <v>173</v>
      </c>
      <c r="AA323" s="78" t="s">
        <v>173</v>
      </c>
      <c r="AB323" s="285" t="s">
        <v>173</v>
      </c>
      <c r="AC323" s="285" t="s">
        <v>173</v>
      </c>
      <c r="AD323" s="78" t="s">
        <v>173</v>
      </c>
      <c r="AE323" s="78" t="s">
        <v>111</v>
      </c>
      <c r="AF323" s="78" t="s">
        <v>111</v>
      </c>
      <c r="AG323" s="78" t="s">
        <v>111</v>
      </c>
      <c r="AH323" s="78" t="s">
        <v>111</v>
      </c>
      <c r="AI323" s="78" t="s">
        <v>111</v>
      </c>
      <c r="AJ323" s="78" t="s">
        <v>111</v>
      </c>
      <c r="AK323" s="286" t="s">
        <v>158</v>
      </c>
      <c r="AL323" s="286" t="s">
        <v>149</v>
      </c>
      <c r="AM323" s="287" t="s">
        <v>149</v>
      </c>
      <c r="AN323" s="289" t="s">
        <v>281</v>
      </c>
    </row>
    <row r="324" spans="1:40" s="279" customFormat="1" ht="40.049999999999997" customHeight="1">
      <c r="A324" s="262">
        <v>1</v>
      </c>
      <c r="B324" s="76" t="s">
        <v>105</v>
      </c>
      <c r="C324" s="76" t="s">
        <v>605</v>
      </c>
      <c r="D324" s="76"/>
      <c r="E324" s="76" t="s">
        <v>605</v>
      </c>
      <c r="F324" s="76" t="s">
        <v>607</v>
      </c>
      <c r="G324" s="76" t="s">
        <v>130</v>
      </c>
      <c r="H324" s="76" t="s">
        <v>608</v>
      </c>
      <c r="I324" s="76" t="s">
        <v>194</v>
      </c>
      <c r="J324" s="76" t="s">
        <v>609</v>
      </c>
      <c r="K324" s="76" t="s">
        <v>111</v>
      </c>
      <c r="L324" s="76" t="s">
        <v>610</v>
      </c>
      <c r="M324" s="76" t="s">
        <v>603</v>
      </c>
      <c r="N324" s="76" t="s">
        <v>2795</v>
      </c>
      <c r="O324" s="76" t="s">
        <v>603</v>
      </c>
      <c r="P324" s="76" t="s">
        <v>612</v>
      </c>
      <c r="Q324" s="76" t="s">
        <v>613</v>
      </c>
      <c r="R324" s="76" t="s">
        <v>196</v>
      </c>
      <c r="S324" s="76" t="s">
        <v>117</v>
      </c>
      <c r="T324" s="76" t="s">
        <v>118</v>
      </c>
      <c r="U324" s="76" t="s">
        <v>614</v>
      </c>
      <c r="V324" s="76" t="s">
        <v>2796</v>
      </c>
      <c r="W324" s="76" t="s">
        <v>120</v>
      </c>
      <c r="X324" s="76" t="s">
        <v>111</v>
      </c>
      <c r="Y324" s="78" t="s">
        <v>152</v>
      </c>
      <c r="Z324" s="285">
        <v>43101</v>
      </c>
      <c r="AA324" s="285" t="s">
        <v>183</v>
      </c>
      <c r="AB324" s="285" t="s">
        <v>146</v>
      </c>
      <c r="AC324" s="285" t="s">
        <v>243</v>
      </c>
      <c r="AD324" s="78" t="s">
        <v>123</v>
      </c>
      <c r="AE324" s="78" t="s">
        <v>111</v>
      </c>
      <c r="AF324" s="78" t="s">
        <v>111</v>
      </c>
      <c r="AG324" s="78" t="s">
        <v>111</v>
      </c>
      <c r="AH324" s="78" t="s">
        <v>111</v>
      </c>
      <c r="AI324" s="78" t="s">
        <v>111</v>
      </c>
      <c r="AJ324" s="78" t="s">
        <v>111</v>
      </c>
      <c r="AK324" s="286" t="s">
        <v>124</v>
      </c>
      <c r="AL324" s="286" t="s">
        <v>137</v>
      </c>
      <c r="AM324" s="287" t="s">
        <v>149</v>
      </c>
      <c r="AN324" s="288" t="s">
        <v>126</v>
      </c>
    </row>
    <row r="325" spans="1:40" s="279" customFormat="1" ht="40.049999999999997" customHeight="1">
      <c r="A325" s="262">
        <v>2</v>
      </c>
      <c r="B325" s="76" t="s">
        <v>105</v>
      </c>
      <c r="C325" s="76" t="s">
        <v>616</v>
      </c>
      <c r="D325" s="76"/>
      <c r="E325" s="76" t="s">
        <v>616</v>
      </c>
      <c r="F325" s="76" t="s">
        <v>618</v>
      </c>
      <c r="G325" s="76" t="s">
        <v>130</v>
      </c>
      <c r="H325" s="76" t="s">
        <v>619</v>
      </c>
      <c r="I325" s="76" t="s">
        <v>194</v>
      </c>
      <c r="J325" s="76" t="s">
        <v>110</v>
      </c>
      <c r="K325" s="76" t="s">
        <v>111</v>
      </c>
      <c r="L325" s="76" t="s">
        <v>610</v>
      </c>
      <c r="M325" s="76" t="s">
        <v>603</v>
      </c>
      <c r="N325" s="76" t="s">
        <v>2795</v>
      </c>
      <c r="O325" s="76" t="s">
        <v>603</v>
      </c>
      <c r="P325" s="76" t="s">
        <v>612</v>
      </c>
      <c r="Q325" s="76" t="s">
        <v>613</v>
      </c>
      <c r="R325" s="76" t="s">
        <v>196</v>
      </c>
      <c r="S325" s="76" t="s">
        <v>117</v>
      </c>
      <c r="T325" s="76" t="s">
        <v>118</v>
      </c>
      <c r="U325" s="76" t="s">
        <v>614</v>
      </c>
      <c r="V325" s="76" t="s">
        <v>2796</v>
      </c>
      <c r="W325" s="76" t="s">
        <v>120</v>
      </c>
      <c r="X325" s="76" t="s">
        <v>111</v>
      </c>
      <c r="Y325" s="78" t="s">
        <v>152</v>
      </c>
      <c r="Z325" s="285">
        <v>43101</v>
      </c>
      <c r="AA325" s="285">
        <v>45034</v>
      </c>
      <c r="AB325" s="285" t="s">
        <v>146</v>
      </c>
      <c r="AC325" s="285" t="s">
        <v>243</v>
      </c>
      <c r="AD325" s="78" t="s">
        <v>123</v>
      </c>
      <c r="AE325" s="78" t="s">
        <v>111</v>
      </c>
      <c r="AF325" s="78" t="s">
        <v>111</v>
      </c>
      <c r="AG325" s="78" t="s">
        <v>111</v>
      </c>
      <c r="AH325" s="78" t="s">
        <v>111</v>
      </c>
      <c r="AI325" s="78" t="s">
        <v>111</v>
      </c>
      <c r="AJ325" s="78" t="s">
        <v>111</v>
      </c>
      <c r="AK325" s="286" t="s">
        <v>124</v>
      </c>
      <c r="AL325" s="286" t="s">
        <v>137</v>
      </c>
      <c r="AM325" s="287" t="s">
        <v>149</v>
      </c>
      <c r="AN325" s="288" t="s">
        <v>126</v>
      </c>
    </row>
    <row r="326" spans="1:40" s="279" customFormat="1" ht="40.049999999999997" customHeight="1">
      <c r="A326" s="262">
        <v>3</v>
      </c>
      <c r="B326" s="76" t="s">
        <v>105</v>
      </c>
      <c r="C326" s="76" t="s">
        <v>605</v>
      </c>
      <c r="D326" s="76" t="s">
        <v>621</v>
      </c>
      <c r="E326" s="76" t="s">
        <v>605</v>
      </c>
      <c r="F326" s="76" t="s">
        <v>607</v>
      </c>
      <c r="G326" s="76" t="s">
        <v>130</v>
      </c>
      <c r="H326" s="76" t="s">
        <v>622</v>
      </c>
      <c r="I326" s="76" t="s">
        <v>194</v>
      </c>
      <c r="J326" s="76" t="s">
        <v>110</v>
      </c>
      <c r="K326" s="76" t="s">
        <v>111</v>
      </c>
      <c r="L326" s="76" t="s">
        <v>610</v>
      </c>
      <c r="M326" s="76" t="s">
        <v>603</v>
      </c>
      <c r="N326" s="76" t="s">
        <v>2795</v>
      </c>
      <c r="O326" s="76" t="s">
        <v>603</v>
      </c>
      <c r="P326" s="76" t="s">
        <v>612</v>
      </c>
      <c r="Q326" s="76" t="s">
        <v>613</v>
      </c>
      <c r="R326" s="76" t="s">
        <v>196</v>
      </c>
      <c r="S326" s="76" t="s">
        <v>117</v>
      </c>
      <c r="T326" s="76" t="s">
        <v>118</v>
      </c>
      <c r="U326" s="76" t="s">
        <v>614</v>
      </c>
      <c r="V326" s="76" t="s">
        <v>2796</v>
      </c>
      <c r="W326" s="76" t="s">
        <v>120</v>
      </c>
      <c r="X326" s="76" t="s">
        <v>111</v>
      </c>
      <c r="Y326" s="78" t="s">
        <v>152</v>
      </c>
      <c r="Z326" s="285">
        <v>43101</v>
      </c>
      <c r="AA326" s="285">
        <v>44972</v>
      </c>
      <c r="AB326" s="285" t="s">
        <v>146</v>
      </c>
      <c r="AC326" s="285" t="s">
        <v>243</v>
      </c>
      <c r="AD326" s="78" t="s">
        <v>123</v>
      </c>
      <c r="AE326" s="78" t="s">
        <v>111</v>
      </c>
      <c r="AF326" s="78" t="s">
        <v>111</v>
      </c>
      <c r="AG326" s="78" t="s">
        <v>111</v>
      </c>
      <c r="AH326" s="78" t="s">
        <v>111</v>
      </c>
      <c r="AI326" s="78" t="s">
        <v>111</v>
      </c>
      <c r="AJ326" s="78" t="s">
        <v>111</v>
      </c>
      <c r="AK326" s="286" t="s">
        <v>124</v>
      </c>
      <c r="AL326" s="286" t="s">
        <v>137</v>
      </c>
      <c r="AM326" s="287" t="s">
        <v>149</v>
      </c>
      <c r="AN326" s="288" t="s">
        <v>126</v>
      </c>
    </row>
    <row r="327" spans="1:40" s="279" customFormat="1" ht="40.049999999999997" customHeight="1">
      <c r="A327" s="262">
        <v>4</v>
      </c>
      <c r="B327" s="76" t="s">
        <v>105</v>
      </c>
      <c r="C327" s="76"/>
      <c r="D327" s="76" t="s">
        <v>624</v>
      </c>
      <c r="E327" s="76" t="s">
        <v>624</v>
      </c>
      <c r="F327" s="76" t="e">
        <v>#N/A</v>
      </c>
      <c r="G327" s="76" t="s">
        <v>107</v>
      </c>
      <c r="H327" s="76" t="s">
        <v>625</v>
      </c>
      <c r="I327" s="76" t="s">
        <v>194</v>
      </c>
      <c r="J327" s="76" t="s">
        <v>110</v>
      </c>
      <c r="K327" s="76" t="s">
        <v>111</v>
      </c>
      <c r="L327" s="76" t="s">
        <v>610</v>
      </c>
      <c r="M327" s="76" t="s">
        <v>603</v>
      </c>
      <c r="N327" s="76" t="s">
        <v>2797</v>
      </c>
      <c r="O327" s="76" t="s">
        <v>603</v>
      </c>
      <c r="P327" s="76" t="s">
        <v>612</v>
      </c>
      <c r="Q327" s="76" t="s">
        <v>613</v>
      </c>
      <c r="R327" s="76" t="s">
        <v>196</v>
      </c>
      <c r="S327" s="76" t="s">
        <v>117</v>
      </c>
      <c r="T327" s="76" t="s">
        <v>118</v>
      </c>
      <c r="U327" s="76" t="s">
        <v>173</v>
      </c>
      <c r="V327" s="76"/>
      <c r="W327" s="76" t="s">
        <v>120</v>
      </c>
      <c r="X327" s="76" t="s">
        <v>111</v>
      </c>
      <c r="Y327" s="78" t="s">
        <v>152</v>
      </c>
      <c r="Z327" s="285">
        <v>43350</v>
      </c>
      <c r="AA327" s="285">
        <v>44323</v>
      </c>
      <c r="AB327" s="285" t="s">
        <v>146</v>
      </c>
      <c r="AC327" s="285" t="s">
        <v>243</v>
      </c>
      <c r="AD327" s="78" t="s">
        <v>123</v>
      </c>
      <c r="AE327" s="78" t="s">
        <v>111</v>
      </c>
      <c r="AF327" s="78" t="s">
        <v>111</v>
      </c>
      <c r="AG327" s="78" t="s">
        <v>111</v>
      </c>
      <c r="AH327" s="78" t="s">
        <v>111</v>
      </c>
      <c r="AI327" s="78" t="s">
        <v>111</v>
      </c>
      <c r="AJ327" s="78" t="s">
        <v>111</v>
      </c>
      <c r="AK327" s="286" t="s">
        <v>124</v>
      </c>
      <c r="AL327" s="286" t="s">
        <v>137</v>
      </c>
      <c r="AM327" s="287" t="s">
        <v>125</v>
      </c>
      <c r="AN327" s="288" t="s">
        <v>126</v>
      </c>
    </row>
    <row r="328" spans="1:40" s="279" customFormat="1" ht="40.049999999999997" customHeight="1">
      <c r="A328" s="262">
        <v>5</v>
      </c>
      <c r="B328" s="76" t="s">
        <v>105</v>
      </c>
      <c r="C328" s="76"/>
      <c r="D328" s="76" t="s">
        <v>627</v>
      </c>
      <c r="E328" s="76" t="s">
        <v>627</v>
      </c>
      <c r="F328" s="76" t="e">
        <v>#N/A</v>
      </c>
      <c r="G328" s="76" t="s">
        <v>130</v>
      </c>
      <c r="H328" s="76" t="s">
        <v>628</v>
      </c>
      <c r="I328" s="76" t="s">
        <v>194</v>
      </c>
      <c r="J328" s="76" t="s">
        <v>110</v>
      </c>
      <c r="K328" s="76" t="s">
        <v>111</v>
      </c>
      <c r="L328" s="76" t="s">
        <v>610</v>
      </c>
      <c r="M328" s="76" t="s">
        <v>603</v>
      </c>
      <c r="N328" s="76" t="s">
        <v>2797</v>
      </c>
      <c r="O328" s="76" t="s">
        <v>603</v>
      </c>
      <c r="P328" s="76" t="s">
        <v>629</v>
      </c>
      <c r="Q328" s="76" t="s">
        <v>613</v>
      </c>
      <c r="R328" s="76" t="s">
        <v>196</v>
      </c>
      <c r="S328" s="76" t="s">
        <v>117</v>
      </c>
      <c r="T328" s="76" t="s">
        <v>118</v>
      </c>
      <c r="U328" s="76" t="s">
        <v>630</v>
      </c>
      <c r="V328" s="76"/>
      <c r="W328" s="76" t="s">
        <v>120</v>
      </c>
      <c r="X328" s="76" t="s">
        <v>111</v>
      </c>
      <c r="Y328" s="78" t="s">
        <v>152</v>
      </c>
      <c r="Z328" s="285">
        <v>43350</v>
      </c>
      <c r="AA328" s="285" t="s">
        <v>183</v>
      </c>
      <c r="AB328" s="285" t="s">
        <v>146</v>
      </c>
      <c r="AC328" s="285" t="s">
        <v>243</v>
      </c>
      <c r="AD328" s="78" t="s">
        <v>123</v>
      </c>
      <c r="AE328" s="78" t="s">
        <v>111</v>
      </c>
      <c r="AF328" s="78" t="s">
        <v>111</v>
      </c>
      <c r="AG328" s="78" t="s">
        <v>111</v>
      </c>
      <c r="AH328" s="78" t="s">
        <v>111</v>
      </c>
      <c r="AI328" s="78" t="s">
        <v>111</v>
      </c>
      <c r="AJ328" s="78" t="s">
        <v>111</v>
      </c>
      <c r="AK328" s="286" t="s">
        <v>124</v>
      </c>
      <c r="AL328" s="286" t="s">
        <v>137</v>
      </c>
      <c r="AM328" s="287" t="s">
        <v>125</v>
      </c>
      <c r="AN328" s="288" t="s">
        <v>126</v>
      </c>
    </row>
    <row r="329" spans="1:40" s="279" customFormat="1" ht="40.049999999999997" customHeight="1">
      <c r="A329" s="262">
        <v>6</v>
      </c>
      <c r="B329" s="76" t="s">
        <v>105</v>
      </c>
      <c r="C329" s="76"/>
      <c r="D329" s="76" t="s">
        <v>632</v>
      </c>
      <c r="E329" s="76" t="s">
        <v>632</v>
      </c>
      <c r="F329" s="76" t="e">
        <v>#N/A</v>
      </c>
      <c r="G329" s="76" t="s">
        <v>130</v>
      </c>
      <c r="H329" s="76" t="s">
        <v>633</v>
      </c>
      <c r="I329" s="76" t="s">
        <v>194</v>
      </c>
      <c r="J329" s="76" t="s">
        <v>110</v>
      </c>
      <c r="K329" s="76" t="s">
        <v>111</v>
      </c>
      <c r="L329" s="76" t="s">
        <v>610</v>
      </c>
      <c r="M329" s="76" t="s">
        <v>603</v>
      </c>
      <c r="N329" s="76" t="s">
        <v>2797</v>
      </c>
      <c r="O329" s="76" t="s">
        <v>603</v>
      </c>
      <c r="P329" s="76" t="s">
        <v>629</v>
      </c>
      <c r="Q329" s="76" t="s">
        <v>613</v>
      </c>
      <c r="R329" s="76" t="s">
        <v>196</v>
      </c>
      <c r="S329" s="76" t="s">
        <v>117</v>
      </c>
      <c r="T329" s="76" t="s">
        <v>118</v>
      </c>
      <c r="U329" s="76" t="s">
        <v>634</v>
      </c>
      <c r="V329" s="76"/>
      <c r="W329" s="76" t="s">
        <v>144</v>
      </c>
      <c r="X329" s="76" t="s">
        <v>636</v>
      </c>
      <c r="Y329" s="78" t="s">
        <v>152</v>
      </c>
      <c r="Z329" s="285">
        <v>43350</v>
      </c>
      <c r="AA329" s="285">
        <v>44907</v>
      </c>
      <c r="AB329" s="285" t="s">
        <v>146</v>
      </c>
      <c r="AC329" s="285" t="s">
        <v>243</v>
      </c>
      <c r="AD329" s="78" t="s">
        <v>123</v>
      </c>
      <c r="AE329" s="78" t="s">
        <v>111</v>
      </c>
      <c r="AF329" s="78" t="s">
        <v>111</v>
      </c>
      <c r="AG329" s="78" t="s">
        <v>111</v>
      </c>
      <c r="AH329" s="78" t="s">
        <v>111</v>
      </c>
      <c r="AI329" s="78" t="s">
        <v>111</v>
      </c>
      <c r="AJ329" s="78" t="s">
        <v>111</v>
      </c>
      <c r="AK329" s="286" t="s">
        <v>124</v>
      </c>
      <c r="AL329" s="286" t="s">
        <v>125</v>
      </c>
      <c r="AM329" s="287" t="s">
        <v>125</v>
      </c>
      <c r="AN329" s="289" t="s">
        <v>126</v>
      </c>
    </row>
    <row r="330" spans="1:40" s="279" customFormat="1" ht="40.049999999999997" customHeight="1">
      <c r="A330" s="262">
        <v>7</v>
      </c>
      <c r="B330" s="76" t="s">
        <v>1161</v>
      </c>
      <c r="C330" s="76"/>
      <c r="D330" s="76" t="s">
        <v>614</v>
      </c>
      <c r="E330" s="76" t="s">
        <v>614</v>
      </c>
      <c r="F330" s="76" t="e">
        <v>#N/A</v>
      </c>
      <c r="G330" s="76" t="s">
        <v>79</v>
      </c>
      <c r="H330" s="76" t="s">
        <v>2798</v>
      </c>
      <c r="I330" s="76" t="s">
        <v>173</v>
      </c>
      <c r="J330" s="76" t="s">
        <v>110</v>
      </c>
      <c r="K330" s="76" t="s">
        <v>173</v>
      </c>
      <c r="L330" s="76" t="s">
        <v>610</v>
      </c>
      <c r="M330" s="76" t="s">
        <v>603</v>
      </c>
      <c r="N330" s="76" t="s">
        <v>2799</v>
      </c>
      <c r="O330" s="76" t="s">
        <v>603</v>
      </c>
      <c r="P330" s="76" t="s">
        <v>173</v>
      </c>
      <c r="Q330" s="76" t="s">
        <v>2800</v>
      </c>
      <c r="R330" s="76" t="s">
        <v>116</v>
      </c>
      <c r="S330" s="76" t="s">
        <v>117</v>
      </c>
      <c r="T330" s="76" t="s">
        <v>118</v>
      </c>
      <c r="U330" s="76" t="s">
        <v>1224</v>
      </c>
      <c r="V330" s="76" t="s">
        <v>173</v>
      </c>
      <c r="W330" s="76" t="s">
        <v>120</v>
      </c>
      <c r="X330" s="76" t="s">
        <v>173</v>
      </c>
      <c r="Y330" s="78" t="s">
        <v>173</v>
      </c>
      <c r="Z330" s="285" t="s">
        <v>173</v>
      </c>
      <c r="AA330" s="78" t="s">
        <v>173</v>
      </c>
      <c r="AB330" s="285" t="s">
        <v>173</v>
      </c>
      <c r="AC330" s="285" t="s">
        <v>173</v>
      </c>
      <c r="AD330" s="78" t="s">
        <v>173</v>
      </c>
      <c r="AE330" s="78" t="s">
        <v>111</v>
      </c>
      <c r="AF330" s="78" t="s">
        <v>111</v>
      </c>
      <c r="AG330" s="78" t="s">
        <v>111</v>
      </c>
      <c r="AH330" s="78" t="s">
        <v>111</v>
      </c>
      <c r="AI330" s="78" t="s">
        <v>111</v>
      </c>
      <c r="AJ330" s="78" t="s">
        <v>111</v>
      </c>
      <c r="AK330" s="286" t="s">
        <v>124</v>
      </c>
      <c r="AL330" s="286" t="s">
        <v>149</v>
      </c>
      <c r="AM330" s="287" t="s">
        <v>149</v>
      </c>
      <c r="AN330" s="289" t="s">
        <v>281</v>
      </c>
    </row>
    <row r="331" spans="1:40" s="279" customFormat="1" ht="40.049999999999997" customHeight="1">
      <c r="A331" s="262">
        <v>8</v>
      </c>
      <c r="B331" s="76" t="s">
        <v>1161</v>
      </c>
      <c r="C331" s="76"/>
      <c r="D331" s="76" t="s">
        <v>603</v>
      </c>
      <c r="E331" s="76" t="s">
        <v>603</v>
      </c>
      <c r="F331" s="76" t="e">
        <v>#N/A</v>
      </c>
      <c r="G331" s="76" t="s">
        <v>79</v>
      </c>
      <c r="H331" s="76" t="s">
        <v>1224</v>
      </c>
      <c r="I331" s="76" t="s">
        <v>173</v>
      </c>
      <c r="J331" s="76" t="s">
        <v>110</v>
      </c>
      <c r="K331" s="76" t="s">
        <v>173</v>
      </c>
      <c r="L331" s="76" t="s">
        <v>610</v>
      </c>
      <c r="M331" s="76" t="s">
        <v>603</v>
      </c>
      <c r="N331" s="76" t="s">
        <v>2799</v>
      </c>
      <c r="O331" s="76" t="s">
        <v>603</v>
      </c>
      <c r="P331" s="76" t="s">
        <v>173</v>
      </c>
      <c r="Q331" s="76" t="s">
        <v>2800</v>
      </c>
      <c r="R331" s="76" t="s">
        <v>116</v>
      </c>
      <c r="S331" s="76" t="s">
        <v>117</v>
      </c>
      <c r="T331" s="76" t="s">
        <v>118</v>
      </c>
      <c r="U331" s="76" t="s">
        <v>1224</v>
      </c>
      <c r="V331" s="76" t="s">
        <v>173</v>
      </c>
      <c r="W331" s="76" t="s">
        <v>120</v>
      </c>
      <c r="X331" s="76" t="s">
        <v>173</v>
      </c>
      <c r="Y331" s="78" t="s">
        <v>173</v>
      </c>
      <c r="Z331" s="285" t="s">
        <v>173</v>
      </c>
      <c r="AA331" s="78" t="s">
        <v>173</v>
      </c>
      <c r="AB331" s="285" t="s">
        <v>173</v>
      </c>
      <c r="AC331" s="285" t="s">
        <v>173</v>
      </c>
      <c r="AD331" s="78" t="s">
        <v>173</v>
      </c>
      <c r="AE331" s="78" t="s">
        <v>111</v>
      </c>
      <c r="AF331" s="78" t="s">
        <v>111</v>
      </c>
      <c r="AG331" s="78" t="s">
        <v>111</v>
      </c>
      <c r="AH331" s="78" t="s">
        <v>111</v>
      </c>
      <c r="AI331" s="78" t="s">
        <v>111</v>
      </c>
      <c r="AJ331" s="78" t="s">
        <v>111</v>
      </c>
      <c r="AK331" s="286" t="s">
        <v>124</v>
      </c>
      <c r="AL331" s="286" t="s">
        <v>149</v>
      </c>
      <c r="AM331" s="287" t="s">
        <v>149</v>
      </c>
      <c r="AN331" s="289" t="s">
        <v>281</v>
      </c>
    </row>
  </sheetData>
  <sheetProtection formatCells="0" formatRows="0" insertColumns="0" insertRows="0" insertHyperlinks="0" deleteRows="0" sort="0" autoFilter="0" pivotTables="0"/>
  <autoFilter ref="A8:AN331" xr:uid="{00000000-0001-0000-0000-000000000000}">
    <sortState xmlns:xlrd2="http://schemas.microsoft.com/office/spreadsheetml/2017/richdata2" ref="A9:AN331">
      <sortCondition descending="1" ref="M8:M331"/>
    </sortState>
  </autoFilter>
  <dataConsolidate/>
  <mergeCells count="17">
    <mergeCell ref="Y7:AA7"/>
    <mergeCell ref="AB7:AC7"/>
    <mergeCell ref="AD7:AJ7"/>
    <mergeCell ref="AK7:AN7"/>
    <mergeCell ref="A7:H7"/>
    <mergeCell ref="I7:P7"/>
    <mergeCell ref="Q7:R7"/>
    <mergeCell ref="S7:T7"/>
    <mergeCell ref="U7:V7"/>
    <mergeCell ref="W7:X7"/>
    <mergeCell ref="A2:H4"/>
    <mergeCell ref="I2:AL4"/>
    <mergeCell ref="AM2:AN4"/>
    <mergeCell ref="A5:AJ5"/>
    <mergeCell ref="AK5:AN6"/>
    <mergeCell ref="A6:AA6"/>
    <mergeCell ref="AB6:AJ6"/>
  </mergeCells>
  <conditionalFormatting sqref="S9:T9 AN9:AN141 AN154:AN1551">
    <cfRule type="cellIs" dxfId="34" priority="5" operator="equal">
      <formula>"Muy Alto"</formula>
    </cfRule>
    <cfRule type="cellIs" dxfId="33" priority="6" operator="equal">
      <formula>"Alto"</formula>
    </cfRule>
    <cfRule type="cellIs" dxfId="32" priority="7" operator="equal">
      <formula>"Medio"</formula>
    </cfRule>
    <cfRule type="cellIs" dxfId="31" priority="8" operator="equal">
      <formula>"Bajo"</formula>
    </cfRule>
  </conditionalFormatting>
  <dataValidations count="8">
    <dataValidation type="list" allowBlank="1" showInputMessage="1" showErrorMessage="1" sqref="AC9" xr:uid="{737EB6F2-5A97-4D0D-B0A6-852087955E01}">
      <formula1>INDIRECT(#REF!)</formula1>
    </dataValidation>
    <dataValidation type="list" allowBlank="1" showInputMessage="1" showErrorMessage="1" sqref="J9" xr:uid="{89D98BA8-84A1-4CD5-9993-3FCCF7AF8221}">
      <formula1>idioma</formula1>
    </dataValidation>
    <dataValidation type="list" allowBlank="1" showInputMessage="1" showErrorMessage="1" sqref="W9" xr:uid="{A83E3D68-79C2-4BDD-8F66-83EA612C7593}">
      <formula1>SINO</formula1>
    </dataValidation>
    <dataValidation type="list" allowBlank="1" showInputMessage="1" showErrorMessage="1" sqref="K9" xr:uid="{07F77944-12D6-46D2-B5E6-0C0317AD6647}">
      <formula1>geo</formula1>
    </dataValidation>
    <dataValidation type="list" allowBlank="1" showInputMessage="1" showErrorMessage="1" sqref="I9" xr:uid="{2FCA1FCA-3E76-4E6E-A495-5E76881CA758}">
      <formula1>FORMATO</formula1>
    </dataValidation>
    <dataValidation type="list" allowBlank="1" showInputMessage="1" showErrorMessage="1" sqref="G9" xr:uid="{6A5DDB5D-0C87-442D-B246-F4D0AC494BDA}">
      <formula1>FORMATO1</formula1>
    </dataValidation>
    <dataValidation operator="notBetween" allowBlank="1" showInputMessage="1" showErrorMessage="1" sqref="Z9:AA9" xr:uid="{3607BA90-3B67-4503-84CF-C64B8959FFFA}"/>
    <dataValidation type="list" allowBlank="1" showInputMessage="1" showErrorMessage="1" sqref="C9" xr:uid="{1BED5E06-399F-4AB4-98BD-5671F3D38909}">
      <formula1>IF(B9&lt;&gt;"Información","ddddd",INDIRECT(#REF!))</formula1>
    </dataValidation>
  </dataValidations>
  <hyperlinks>
    <hyperlink ref="P69" r:id="rId1" display="https://minviviendagovco.sharepoint.com/sites/ArchivoDigitalDEUT/Documentos compartidos/Forms/AllItems.aspx?id=%2Fsites%2FArchivoDigitalDEUT%2FDocumentos%20compartidos%2F2023%2F71120%20%2D%20SUBDIRECCI%C3%93N%20DE%20POL%C3%8DTICAS%20DE%20DESARROLLO%20URBANO%20Y%20TERRITORIAL%2F71120%20%2D%2019%20ESTUDIOS&amp;viewid=0dde787f%2D7c9a%2D4142%2D9f21%2Da7b148bfd908" xr:uid="{0FF0918A-D1D5-4DD8-BA1B-82DE89366679}"/>
    <hyperlink ref="P70" r:id="rId2" display="https://minviviendagovco.sharepoint.com/sites/ArchivoDigitalDEUT/Documentos compartidos/Forms/AllItems.aspx?id=%2Fsites%2FArchivoDigitalDEUT%2FDocumentos%20compartidos%2F2023%2F71120%20%2D%20SUBDIRECCI%C3%93N%20DE%20POL%C3%8DTICAS%20DE%20DESARROLLO%20URBANO%20Y%20TERRITORIAL%2F71120%20%2D%2024%20INFORMES%2F71120%20%2D%2024%20%2D%2011%20INFORMES%20DE%20FUNCIONAMIENTO%20CURADUR%C3%8DAS%20URBANAS&amp;viewid=0dde787f%2D7c9a%2D4142%2D9f21%2Da7b148bfd908" xr:uid="{E29A3EC3-79F2-4141-9A09-B8316A04CC08}"/>
    <hyperlink ref="P71" r:id="rId3" display="https://minviviendagovco.sharepoint.com/sites/ArchivoDigitalDEUT/Documentos compartidos/Forms/AllItems.aspx?id=%2Fsites%2FArchivoDigitalDEUT%2FDocumentos%20compartidos%2F2023%2F71120%20%2D%20SUBDIRECCI%C3%93N%20DE%20POL%C3%8DTICAS%20DE%20DESARROLLO%20URBANO%20Y%20TERRITORIAL%2F71120%20%2D%2042%20PROYECTOS&amp;viewid=0dde787f%2D7c9a%2D4142%2D9f21%2Da7b148bfd908" xr:uid="{CD68EF1A-F543-44B8-A731-653930DEAC76}"/>
    <hyperlink ref="X71" r:id="rId4" xr:uid="{EEC2B0D2-ED65-4EAC-84AF-5F63C1CB72EC}"/>
    <hyperlink ref="P86" r:id="rId5" display="https://minviviendagovco.sharepoint.com/sites/Gestindesuelo/Documentos compartidos/Forms/AllItems.aspx?newTargetListUrl=%2Fsites%2FGestindesuelo%2FDocumentos%20compartidos&amp;viewpath=%2Fsites%2FGestindesuelo%2FDocumentos%20compartidos%2FForms%2FAllItems%2Easpx&amp;id=%2Fsites%2FGestindesuelo%2FDocumentos%20compartidos%2FEQUIPO%20INSTRUMENTOS%20DE%20GESTI%C3%93N%2F000%5FMISN&amp;viewid=1b0f2317%2D8fb5%2D4581%2Da132%2D6261bed37b66" xr:uid="{3E9C7E90-08E4-4A2E-AA84-99395CE892C6}"/>
    <hyperlink ref="X86" r:id="rId6" xr:uid="{EC20B185-32E8-4DC3-B2E5-68494A6B381B}"/>
    <hyperlink ref="X87" r:id="rId7" xr:uid="{D9C57202-8175-457B-BCF7-986B177BC6B9}"/>
    <hyperlink ref="X88" r:id="rId8" xr:uid="{83A6B0CC-2BF6-4F4E-8F42-71CE786FC3E2}"/>
    <hyperlink ref="P316" r:id="rId9" display="https://minviviendagovco.sharepoint.com/sites/ArchivoDigitalDEUT/Documentos compartidos/Forms/AllItems.aspx?id=%2Fsites%2FArchivoDigitalDEUT%2FDocumentos%20compartidos%2F2024%2F71100%20%2D%20DIRECCI%C3%93N%20DE%20ESPACIO%20URBANO%20Y%20TERRITORIAL&amp;viewid=0dde787f%2D7c9a%2D4142%2D9f21%2Da7b148bfd908" xr:uid="{33200DC0-4951-4D00-B50B-769CAEAF1E72}"/>
    <hyperlink ref="P317" r:id="rId10" display="https://minviviendagovco.sharepoint.com/sites/ArchivoDigitalDEUT/Documentos compartidos/Forms/AllItems.aspx?id=%2Fsites%2FArchivoDigitalDEUT%2FDocumentos%20compartidos%2F2024%2F71110%20%2D%20SUBDIRECCI%C3%93N%20DE%20ASISTENCIA%20T%C3%89CNICA%20Y%20OPERACIONES%20URBANAS%20INTEGRALES&amp;viewid=0dde787f%2D7c9a%2D4142%2D9f21%2Da7b148bfd908" xr:uid="{3535F93A-FBAA-4E03-9D18-A8A98087D054}"/>
    <hyperlink ref="P318" r:id="rId11" display="https://minviviendagovco.sharepoint.com/sites/ArchivoDigitalDEUT/Documentos compartidos/Forms/AllItems.aspx?id=%2Fsites%2FArchivoDigitalDEUT%2FDocumentos%20compartidos%2F2024%2F71120%20%2D%20SUBDIRECCI%C3%93N%20DE%20POL%C3%8DTICAS%20DE%20DESARROLLO%20URBANO%20Y%20TERRITORIAL&amp;viewid=0dde787f%2D7c9a%2D4142%2D9f21%2Da7b148bfd908" xr:uid="{DDF03572-CE2A-4B11-8515-BEDC2DBA7303}"/>
    <hyperlink ref="P319" r:id="rId12" display="https://minviviendagovco.sharepoint.com/sites/Grp_DIRECCIONDEESPACIOURBANOYTERRITORIAL_Tablero/Documentos compartidos/Forms/AllItems.aspx?id=%2Fsites%2FGrp%5FDIRECCIONDEESPACIOURBANOYTERRITORIAL%5FTablero%2FDocumentos%20compartidos%2FRepositorio%20de%20Reportes%20e%20Indicadores&amp;viewid=cb4be723%2Ddd32%2D4886%2Da776%2D47c01c83c3dc" xr:uid="{1B3CD153-F543-4695-8AC0-F94A837FD4AA}"/>
    <hyperlink ref="P320" r:id="rId13" display="https://minviviendagovco.sharepoint.com/:f:/r/sites/Grp_DIRECCIONDEESPACIOURBANOYTERRITORIAL_MIB/Documentos compartidos/00. MEJORAMIENTO INTEGRAL DE BARRIOS - MIB?csf=1&amp;web=1&amp;e=EjqwiE" xr:uid="{2E06ADEE-D027-45FC-A5AC-F98692A02648}"/>
    <hyperlink ref="V241" r:id="rId14" xr:uid="{1E82D548-DE79-4125-B811-7FA0035F4BC0}"/>
    <hyperlink ref="X284" r:id="rId15" display="https://minvivienda.gov.co/ministerio/gestion-institucional/grupo-atencion-al-usuario" xr:uid="{C0CE1F8F-AB2A-44A0-AB64-F3E9D2FA7F92}"/>
    <hyperlink ref="X286" r:id="rId16" display="https://minvivienda.gov.co/tramites-y-servicios/formulario-de-movilizaciones" xr:uid="{E3AC5501-55EF-4CC3-A6B5-DDBFAC774664}"/>
  </hyperlinks>
  <pageMargins left="0.35" right="0.2" top="0.92" bottom="0.36" header="0.3" footer="0.3"/>
  <pageSetup paperSize="14" scale="18" fitToHeight="0" orientation="landscape" r:id="rId17"/>
  <drawing r:id="rId18"/>
  <legacyDrawing r:id="rId19"/>
  <extLst>
    <ext xmlns:x14="http://schemas.microsoft.com/office/spreadsheetml/2009/9/main" uri="{CCE6A557-97BC-4b89-ADB6-D9C93CAAB3DF}">
      <x14:dataValidations xmlns:xm="http://schemas.microsoft.com/office/excel/2006/main" count="10">
        <x14:dataValidation type="list" allowBlank="1" showInputMessage="1" showErrorMessage="1" xr:uid="{FB8EE35E-2F08-4001-A629-D4249FB7265A}">
          <x14:formula1>
            <xm:f>Indice!$B$33:$B$36</xm:f>
          </x14:formula1>
          <xm:sqref>R10:T56 R58:T72</xm:sqref>
        </x14:dataValidation>
        <x14:dataValidation type="list" allowBlank="1" showInputMessage="1" showErrorMessage="1" xr:uid="{A53ED31F-1FC1-4035-9224-99F5A23FB150}">
          <x14:formula1>
            <xm:f>Indice!$A$36:$A$37</xm:f>
          </x14:formula1>
          <xm:sqref>S9</xm:sqref>
        </x14:dataValidation>
        <x14:dataValidation type="list" allowBlank="1" showInputMessage="1" showErrorMessage="1" xr:uid="{9430B9A1-C7AF-4D65-83A4-8C6B2AEEA884}">
          <x14:formula1>
            <xm:f>dependencas!$A$63:$A$113</xm:f>
          </x14:formula1>
          <xm:sqref>O9</xm:sqref>
        </x14:dataValidation>
        <x14:dataValidation type="list" allowBlank="1" showInputMessage="1" showErrorMessage="1" xr:uid="{BA60F708-6252-435E-BACB-681B44084440}">
          <x14:formula1>
            <xm:f>Indice!$C$33:$C$41</xm:f>
          </x14:formula1>
          <xm:sqref>Y9</xm:sqref>
        </x14:dataValidation>
        <x14:dataValidation type="list" allowBlank="1" showInputMessage="1" showErrorMessage="1" xr:uid="{B252E10B-53B4-491F-B3A8-0AC006E0879C}">
          <x14:formula1>
            <xm:f>Indice!$B$40:$B$43</xm:f>
          </x14:formula1>
          <xm:sqref>AD9</xm:sqref>
        </x14:dataValidation>
        <x14:dataValidation type="list" allowBlank="1" showInputMessage="1" showErrorMessage="1" xr:uid="{EC709E58-6228-4F7F-BF7F-97D5DDD449A5}">
          <x14:formula1>
            <xm:f>Indice!$B$33:$B$37</xm:f>
          </x14:formula1>
          <xm:sqref>R9</xm:sqref>
        </x14:dataValidation>
        <x14:dataValidation type="list" allowBlank="1" showInputMessage="1" showErrorMessage="1" xr:uid="{2C1E00A7-338E-4303-ACBE-62B1E3C728BF}">
          <x14:formula1>
            <xm:f>Indice!$A$33:$A$34</xm:f>
          </x14:formula1>
          <xm:sqref>AB9 T9</xm:sqref>
        </x14:dataValidation>
        <x14:dataValidation type="list" allowBlank="1" showInputMessage="1" showErrorMessage="1" xr:uid="{38B84C06-16C9-4BA7-9D17-6D11B96E4C97}">
          <x14:formula1>
            <xm:f>Indice!$B$2:$B$5</xm:f>
          </x14:formula1>
          <xm:sqref>AL9:AM9</xm:sqref>
        </x14:dataValidation>
        <x14:dataValidation type="list" allowBlank="1" showInputMessage="1" showErrorMessage="1" xr:uid="{5D17DA34-36DF-4100-B6C3-ECDFFD738F1C}">
          <x14:formula1>
            <xm:f>Indice!$C$17:$C$21</xm:f>
          </x14:formula1>
          <xm:sqref>AK9</xm:sqref>
        </x14:dataValidation>
        <x14:dataValidation type="list" allowBlank="1" showInputMessage="1" showErrorMessage="1" xr:uid="{B0CBCBD8-5522-47F6-8245-932F16342CEA}">
          <x14:formula1>
            <xm:f>Indice!$A$2:$A$7</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23"/>
  <sheetViews>
    <sheetView topLeftCell="J413" zoomScale="130" zoomScaleNormal="130" workbookViewId="0">
      <selection activeCell="T143" sqref="T143"/>
    </sheetView>
  </sheetViews>
  <sheetFormatPr baseColWidth="10" defaultColWidth="39.77734375" defaultRowHeight="40.049999999999997" customHeight="1"/>
  <cols>
    <col min="1" max="1" width="27.21875" style="187" customWidth="1"/>
    <col min="2" max="2" width="39.77734375" style="134"/>
    <col min="3" max="3" width="12.77734375" style="203" customWidth="1"/>
    <col min="4" max="4" width="7" style="203" bestFit="1" customWidth="1"/>
    <col min="5" max="5" width="39.77734375" style="204"/>
    <col min="6" max="6" width="9.77734375" style="187" bestFit="1" customWidth="1"/>
    <col min="7" max="8" width="15" style="203" bestFit="1" customWidth="1"/>
    <col min="9" max="10" width="15.5546875" style="203" bestFit="1" customWidth="1"/>
    <col min="11" max="11" width="3.21875" style="203" bestFit="1" customWidth="1"/>
    <col min="12" max="12" width="1.77734375" style="203" bestFit="1" customWidth="1"/>
    <col min="13" max="13" width="3" style="203" bestFit="1" customWidth="1"/>
    <col min="14" max="14" width="2" style="203" bestFit="1" customWidth="1"/>
    <col min="15" max="15" width="20.5546875" style="203" bestFit="1" customWidth="1"/>
    <col min="16" max="17" width="2.77734375" style="203" bestFit="1" customWidth="1"/>
    <col min="18" max="18" width="21.44140625" style="203" bestFit="1" customWidth="1"/>
    <col min="19" max="19" width="6" style="203" bestFit="1" customWidth="1"/>
    <col min="20" max="20" width="16.5546875" style="203" customWidth="1"/>
    <col min="21" max="16384" width="39.77734375" style="133"/>
  </cols>
  <sheetData>
    <row r="1" spans="1:20" s="181" customFormat="1" ht="40.049999999999997" customHeight="1">
      <c r="A1" s="379" t="s">
        <v>1333</v>
      </c>
      <c r="B1" s="180"/>
      <c r="C1" s="380" t="s">
        <v>1334</v>
      </c>
      <c r="D1" s="381" t="s">
        <v>1335</v>
      </c>
      <c r="E1" s="381" t="s">
        <v>1336</v>
      </c>
      <c r="F1" s="179"/>
      <c r="G1" s="132" t="s">
        <v>1337</v>
      </c>
      <c r="H1" s="371" t="s">
        <v>1337</v>
      </c>
      <c r="I1" s="371"/>
      <c r="J1" s="376" t="s">
        <v>1338</v>
      </c>
      <c r="K1" s="371" t="s">
        <v>1338</v>
      </c>
      <c r="L1" s="371"/>
      <c r="M1" s="371"/>
      <c r="N1" s="371"/>
      <c r="O1" s="164" t="s">
        <v>1339</v>
      </c>
      <c r="P1" s="369" t="s">
        <v>1339</v>
      </c>
      <c r="Q1" s="369"/>
      <c r="R1" s="373" t="s">
        <v>1340</v>
      </c>
      <c r="S1" s="370" t="s">
        <v>1340</v>
      </c>
      <c r="T1" s="370"/>
    </row>
    <row r="2" spans="1:20" s="181" customFormat="1" ht="40.049999999999997" customHeight="1">
      <c r="A2" s="379"/>
      <c r="B2" s="180"/>
      <c r="C2" s="380"/>
      <c r="D2" s="381"/>
      <c r="E2" s="380"/>
      <c r="F2" s="178"/>
      <c r="G2" s="176"/>
      <c r="H2" s="371" t="s">
        <v>1341</v>
      </c>
      <c r="I2" s="371" t="s">
        <v>1342</v>
      </c>
      <c r="J2" s="377"/>
      <c r="K2" s="371" t="s">
        <v>1343</v>
      </c>
      <c r="L2" s="371" t="s">
        <v>1344</v>
      </c>
      <c r="M2" s="371" t="s">
        <v>1345</v>
      </c>
      <c r="N2" s="371" t="s">
        <v>1346</v>
      </c>
      <c r="O2" s="164"/>
      <c r="P2" s="369"/>
      <c r="Q2" s="369"/>
      <c r="R2" s="374"/>
      <c r="S2" s="370"/>
      <c r="T2" s="370"/>
    </row>
    <row r="3" spans="1:20" s="181" customFormat="1" ht="40.049999999999997" customHeight="1">
      <c r="A3" s="379"/>
      <c r="B3" s="180"/>
      <c r="C3" s="380"/>
      <c r="D3" s="381"/>
      <c r="E3" s="380"/>
      <c r="F3" s="178"/>
      <c r="G3" s="176"/>
      <c r="H3" s="372"/>
      <c r="I3" s="372"/>
      <c r="J3" s="378"/>
      <c r="K3" s="372"/>
      <c r="L3" s="372"/>
      <c r="M3" s="372"/>
      <c r="N3" s="372"/>
      <c r="O3" s="177"/>
      <c r="P3" s="165" t="s">
        <v>1347</v>
      </c>
      <c r="Q3" s="165" t="s">
        <v>1348</v>
      </c>
      <c r="R3" s="375"/>
      <c r="S3" s="156" t="s">
        <v>1349</v>
      </c>
      <c r="T3" s="156" t="s">
        <v>1350</v>
      </c>
    </row>
    <row r="4" spans="1:20" ht="40.049999999999997" customHeight="1">
      <c r="A4" s="168"/>
      <c r="B4" s="161"/>
      <c r="C4" s="162"/>
      <c r="D4" s="162"/>
      <c r="E4" s="145"/>
      <c r="F4" s="168">
        <v>1</v>
      </c>
      <c r="G4" s="162">
        <v>2</v>
      </c>
      <c r="H4" s="162">
        <v>3</v>
      </c>
      <c r="I4" s="162">
        <v>4</v>
      </c>
      <c r="J4" s="162">
        <v>5</v>
      </c>
      <c r="K4" s="162">
        <v>6</v>
      </c>
      <c r="L4" s="162">
        <v>7</v>
      </c>
      <c r="M4" s="162">
        <v>8</v>
      </c>
      <c r="N4" s="162">
        <v>9</v>
      </c>
      <c r="O4" s="162">
        <v>10</v>
      </c>
      <c r="P4" s="162">
        <v>11</v>
      </c>
      <c r="Q4" s="162">
        <v>12</v>
      </c>
      <c r="R4" s="162">
        <v>13</v>
      </c>
      <c r="S4" s="162">
        <v>14</v>
      </c>
      <c r="T4" s="162">
        <v>15</v>
      </c>
    </row>
    <row r="5" spans="1:20" s="146" customFormat="1" ht="40.049999999999997" customHeight="1">
      <c r="A5" s="212" t="s">
        <v>603</v>
      </c>
      <c r="B5" s="213" t="str">
        <f>CONCATENATE(A5,E5)</f>
        <v>Despacho del MinistroINFORMES A ENTES DE CONTROL</v>
      </c>
      <c r="C5" s="214">
        <v>7000</v>
      </c>
      <c r="D5" s="218">
        <v>24.1</v>
      </c>
      <c r="E5" s="209" t="s">
        <v>1229</v>
      </c>
      <c r="F5" s="205" t="str">
        <f>CONCATENATE(C5,"-",D5)</f>
        <v>7000-24,1</v>
      </c>
      <c r="G5" s="206" t="str">
        <f t="shared" ref="G5:G68" si="0">CONCATENATE("AG"," -", H5,"--","AC -", I5)</f>
        <v>AG -4--AC -8</v>
      </c>
      <c r="H5" s="218">
        <v>4</v>
      </c>
      <c r="I5" s="218">
        <v>8</v>
      </c>
      <c r="J5" s="206" t="str">
        <f>CONCATENATE(K5,"- ",L5,"- ",M5,"- ",N5,)</f>
        <v xml:space="preserve">- E- - </v>
      </c>
      <c r="K5" s="218"/>
      <c r="L5" s="218" t="s">
        <v>1344</v>
      </c>
      <c r="M5" s="218"/>
      <c r="N5" s="206"/>
      <c r="O5" s="206" t="str">
        <f>CONCATENATE(P5,"  ",Q5)</f>
        <v xml:space="preserve">  </v>
      </c>
      <c r="P5" s="206"/>
      <c r="Q5" s="206"/>
      <c r="R5" s="206" t="str">
        <f>CONCATENATE(S5,"  -  ",T5)</f>
        <v>F/E  -  PDF</v>
      </c>
      <c r="S5" s="206" t="s">
        <v>1351</v>
      </c>
      <c r="T5" s="218" t="s">
        <v>169</v>
      </c>
    </row>
    <row r="6" spans="1:20" s="146" customFormat="1" ht="40.049999999999997" customHeight="1">
      <c r="A6" s="212" t="s">
        <v>603</v>
      </c>
      <c r="B6" s="213" t="str">
        <f t="shared" ref="B6:B69" si="1">CONCATENATE(A6,E6)</f>
        <v>Despacho del MinistroPONENCIAS DE CONTROL POLÍTICO</v>
      </c>
      <c r="C6" s="214">
        <v>7000</v>
      </c>
      <c r="D6" s="218">
        <v>37</v>
      </c>
      <c r="E6" s="209" t="s">
        <v>616</v>
      </c>
      <c r="F6" s="205" t="str">
        <f>CONCATENATE(C6,"-",D6)</f>
        <v>7000-37</v>
      </c>
      <c r="G6" s="206" t="str">
        <f t="shared" si="0"/>
        <v>AG -3--AC -8</v>
      </c>
      <c r="H6" s="218">
        <v>3</v>
      </c>
      <c r="I6" s="218">
        <v>8</v>
      </c>
      <c r="J6" s="206" t="str">
        <f t="shared" ref="J6:J69" si="2">CONCATENATE(K6,"- ",L6,"- ",M6,"- ",N6,)</f>
        <v xml:space="preserve">CT- - MT- </v>
      </c>
      <c r="K6" s="218" t="s">
        <v>1343</v>
      </c>
      <c r="L6" s="218"/>
      <c r="M6" s="218" t="s">
        <v>1352</v>
      </c>
      <c r="N6" s="206"/>
      <c r="O6" s="206" t="str">
        <f t="shared" ref="O6:O69" si="3">CONCATENATE(P6,"  ",Q6)</f>
        <v xml:space="preserve">  </v>
      </c>
      <c r="P6" s="206"/>
      <c r="Q6" s="206"/>
      <c r="R6" s="206" t="str">
        <f>CONCATENATE(S6,"  -  ",T6)</f>
        <v>F/E  -  PDF</v>
      </c>
      <c r="S6" s="206" t="s">
        <v>1351</v>
      </c>
      <c r="T6" s="218" t="s">
        <v>169</v>
      </c>
    </row>
    <row r="7" spans="1:20" s="146" customFormat="1" ht="40.049999999999997" customHeight="1">
      <c r="A7" s="212" t="s">
        <v>603</v>
      </c>
      <c r="B7" s="213" t="str">
        <f t="shared" si="1"/>
        <v xml:space="preserve">Despacho del MinistroPROCESOS DE ATENCIÓN LEGISLATIVA ESPECIALIZADA </v>
      </c>
      <c r="C7" s="214">
        <v>7000</v>
      </c>
      <c r="D7" s="218">
        <v>38.5</v>
      </c>
      <c r="E7" s="209" t="s">
        <v>605</v>
      </c>
      <c r="F7" s="205" t="str">
        <f>CONCATENATE(C7,"-",D7)</f>
        <v>7000-38,5</v>
      </c>
      <c r="G7" s="206" t="str">
        <f t="shared" si="0"/>
        <v>AG -3--AC -8</v>
      </c>
      <c r="H7" s="218">
        <v>3</v>
      </c>
      <c r="I7" s="218">
        <v>8</v>
      </c>
      <c r="J7" s="206" t="str">
        <f t="shared" si="2"/>
        <v xml:space="preserve">CT- - MT- </v>
      </c>
      <c r="K7" s="218" t="s">
        <v>1343</v>
      </c>
      <c r="L7" s="218"/>
      <c r="M7" s="218" t="s">
        <v>1352</v>
      </c>
      <c r="N7" s="206"/>
      <c r="O7" s="206" t="str">
        <f t="shared" si="3"/>
        <v xml:space="preserve">  </v>
      </c>
      <c r="P7" s="206"/>
      <c r="Q7" s="206"/>
      <c r="R7" s="206" t="str">
        <f>CONCATENATE(S7,"  -  ",T7)</f>
        <v>F/E  -  PDF</v>
      </c>
      <c r="S7" s="206" t="s">
        <v>1351</v>
      </c>
      <c r="T7" s="218" t="s">
        <v>169</v>
      </c>
    </row>
    <row r="8" spans="1:20" s="146" customFormat="1" ht="40.049999999999997" customHeight="1">
      <c r="A8" s="183"/>
      <c r="B8" s="175"/>
      <c r="C8" s="172"/>
      <c r="D8" s="170"/>
      <c r="E8" s="147"/>
      <c r="F8" s="167"/>
      <c r="G8" s="157"/>
      <c r="H8" s="157"/>
      <c r="I8" s="157"/>
      <c r="J8" s="157"/>
      <c r="K8" s="157"/>
      <c r="L8" s="157"/>
      <c r="M8" s="157"/>
      <c r="N8" s="157"/>
      <c r="O8" s="166"/>
      <c r="P8" s="166"/>
      <c r="Q8" s="166"/>
      <c r="R8" s="157"/>
      <c r="S8" s="157"/>
      <c r="T8" s="157"/>
    </row>
    <row r="9" spans="1:20" ht="40.049999999999997" customHeight="1">
      <c r="A9" s="184" t="s">
        <v>309</v>
      </c>
      <c r="B9" s="163" t="str">
        <f t="shared" si="1"/>
        <v>Grupo de Comunicaciones EstratégicasDERECHOS DE PETICIÓN</v>
      </c>
      <c r="C9" s="215">
        <v>70001</v>
      </c>
      <c r="D9" s="173">
        <v>17</v>
      </c>
      <c r="E9" s="124" t="s">
        <v>159</v>
      </c>
      <c r="F9" s="168" t="str">
        <f t="shared" ref="F9:F73" si="4">CONCATENATE(C9,"-",D9)</f>
        <v>70001-17</v>
      </c>
      <c r="G9" s="162" t="str">
        <f t="shared" si="0"/>
        <v>AG -3--AC -8</v>
      </c>
      <c r="H9" s="173">
        <v>3</v>
      </c>
      <c r="I9" s="173">
        <v>8</v>
      </c>
      <c r="J9" s="162" t="str">
        <f t="shared" si="2"/>
        <v>- - MT- S</v>
      </c>
      <c r="K9" s="173"/>
      <c r="L9" s="173"/>
      <c r="M9" s="173" t="s">
        <v>1352</v>
      </c>
      <c r="N9" s="173" t="s">
        <v>1346</v>
      </c>
      <c r="O9" s="162" t="str">
        <f t="shared" si="3"/>
        <v xml:space="preserve">  </v>
      </c>
      <c r="P9" s="162"/>
      <c r="Q9" s="162"/>
      <c r="R9" s="162" t="str">
        <f t="shared" ref="R9:R14" si="5">CONCATENATE(S9,"  -  ",T9)</f>
        <v>F/E  -  PDF</v>
      </c>
      <c r="S9" s="162" t="s">
        <v>1351</v>
      </c>
      <c r="T9" s="173" t="s">
        <v>169</v>
      </c>
    </row>
    <row r="10" spans="1:20" ht="40.049999999999997" customHeight="1">
      <c r="A10" s="184" t="s">
        <v>309</v>
      </c>
      <c r="B10" s="163" t="str">
        <f t="shared" si="1"/>
        <v>Grupo de Comunicaciones EstratégicasINFORMES DE GESTIÓN</v>
      </c>
      <c r="C10" s="215">
        <v>70001</v>
      </c>
      <c r="D10" s="173" t="s">
        <v>1353</v>
      </c>
      <c r="E10" s="124" t="s">
        <v>127</v>
      </c>
      <c r="F10" s="168" t="str">
        <f t="shared" si="4"/>
        <v>70001-24.12</v>
      </c>
      <c r="G10" s="162" t="str">
        <f t="shared" si="0"/>
        <v>AG -3--AC -8</v>
      </c>
      <c r="H10" s="173">
        <v>3</v>
      </c>
      <c r="I10" s="173">
        <v>8</v>
      </c>
      <c r="J10" s="162" t="str">
        <f t="shared" si="2"/>
        <v xml:space="preserve">- E- - </v>
      </c>
      <c r="K10" s="173"/>
      <c r="L10" s="173" t="s">
        <v>1344</v>
      </c>
      <c r="M10" s="173"/>
      <c r="N10" s="173"/>
      <c r="O10" s="162" t="str">
        <f t="shared" si="3"/>
        <v xml:space="preserve">  </v>
      </c>
      <c r="P10" s="162"/>
      <c r="Q10" s="162"/>
      <c r="R10" s="162" t="str">
        <f t="shared" si="5"/>
        <v>F/E  -  PDF</v>
      </c>
      <c r="S10" s="162" t="s">
        <v>1351</v>
      </c>
      <c r="T10" s="173" t="s">
        <v>169</v>
      </c>
    </row>
    <row r="11" spans="1:20" ht="40.049999999999997" customHeight="1">
      <c r="A11" s="184" t="s">
        <v>309</v>
      </c>
      <c r="B11" s="163" t="str">
        <f t="shared" si="1"/>
        <v>Grupo de Comunicaciones EstratégicasINFORMES DE SEGUIMIENTO A MEDIOS DE COMUNICACIÓN</v>
      </c>
      <c r="C11" s="215">
        <v>70001</v>
      </c>
      <c r="D11" s="173" t="s">
        <v>1354</v>
      </c>
      <c r="E11" s="124" t="s">
        <v>311</v>
      </c>
      <c r="F11" s="168" t="str">
        <f t="shared" si="4"/>
        <v>70001-24.19</v>
      </c>
      <c r="G11" s="162" t="str">
        <f t="shared" si="0"/>
        <v>AG -3--AC -8</v>
      </c>
      <c r="H11" s="173">
        <v>3</v>
      </c>
      <c r="I11" s="173">
        <v>8</v>
      </c>
      <c r="J11" s="162" t="str">
        <f t="shared" si="2"/>
        <v xml:space="preserve">- E- - </v>
      </c>
      <c r="K11" s="173"/>
      <c r="L11" s="173" t="s">
        <v>1344</v>
      </c>
      <c r="M11" s="173"/>
      <c r="N11" s="173"/>
      <c r="O11" s="162" t="str">
        <f t="shared" si="3"/>
        <v xml:space="preserve">  </v>
      </c>
      <c r="P11" s="162"/>
      <c r="Q11" s="162"/>
      <c r="R11" s="162" t="str">
        <f t="shared" si="5"/>
        <v>F/E  -  PDF</v>
      </c>
      <c r="S11" s="162" t="s">
        <v>1351</v>
      </c>
      <c r="T11" s="173" t="s">
        <v>169</v>
      </c>
    </row>
    <row r="12" spans="1:20" ht="40.049999999999997" customHeight="1">
      <c r="A12" s="184" t="s">
        <v>309</v>
      </c>
      <c r="B12" s="163" t="str">
        <f t="shared" si="1"/>
        <v>Grupo de Comunicaciones EstratégicasMANUALES DE IMAGEN CORPORATIVA</v>
      </c>
      <c r="C12" s="215">
        <v>70001</v>
      </c>
      <c r="D12" s="173" t="s">
        <v>1355</v>
      </c>
      <c r="E12" s="124" t="s">
        <v>1356</v>
      </c>
      <c r="F12" s="168" t="str">
        <f t="shared" si="4"/>
        <v>70001-32.4</v>
      </c>
      <c r="G12" s="162" t="str">
        <f t="shared" si="0"/>
        <v>AG -3--AC -8</v>
      </c>
      <c r="H12" s="173">
        <v>3</v>
      </c>
      <c r="I12" s="173">
        <v>8</v>
      </c>
      <c r="J12" s="162" t="str">
        <f t="shared" si="2"/>
        <v xml:space="preserve">CT- - MT- </v>
      </c>
      <c r="K12" s="173" t="s">
        <v>1343</v>
      </c>
      <c r="L12" s="173"/>
      <c r="M12" s="173" t="s">
        <v>1352</v>
      </c>
      <c r="N12" s="173"/>
      <c r="O12" s="162" t="str">
        <f t="shared" si="3"/>
        <v xml:space="preserve">  </v>
      </c>
      <c r="P12" s="162"/>
      <c r="Q12" s="162"/>
      <c r="R12" s="162" t="str">
        <f t="shared" si="5"/>
        <v xml:space="preserve">  -  PDF</v>
      </c>
      <c r="S12" s="173"/>
      <c r="T12" s="173" t="s">
        <v>169</v>
      </c>
    </row>
    <row r="13" spans="1:20" ht="40.049999999999997" customHeight="1">
      <c r="A13" s="184" t="s">
        <v>309</v>
      </c>
      <c r="B13" s="163" t="str">
        <f t="shared" si="1"/>
        <v>Grupo de Comunicaciones EstratégicasMANUALES ESTRATÉGICOS DE COMUNICACIONES INTERNAS Y EXTERNAS</v>
      </c>
      <c r="C13" s="215">
        <v>70001</v>
      </c>
      <c r="D13" s="173" t="s">
        <v>1357</v>
      </c>
      <c r="E13" s="124" t="s">
        <v>1358</v>
      </c>
      <c r="F13" s="168" t="str">
        <f t="shared" si="4"/>
        <v>70001-32.10</v>
      </c>
      <c r="G13" s="162" t="str">
        <f t="shared" si="0"/>
        <v>AG -3--AC -8</v>
      </c>
      <c r="H13" s="173">
        <v>3</v>
      </c>
      <c r="I13" s="173">
        <v>8</v>
      </c>
      <c r="J13" s="162" t="str">
        <f t="shared" si="2"/>
        <v xml:space="preserve">CT- - MT- </v>
      </c>
      <c r="K13" s="173" t="s">
        <v>1343</v>
      </c>
      <c r="L13" s="173"/>
      <c r="M13" s="173" t="s">
        <v>1352</v>
      </c>
      <c r="N13" s="173"/>
      <c r="O13" s="162" t="str">
        <f t="shared" si="3"/>
        <v xml:space="preserve">  </v>
      </c>
      <c r="P13" s="162"/>
      <c r="Q13" s="162"/>
      <c r="R13" s="162" t="str">
        <f t="shared" si="5"/>
        <v>F/E  -  PDF</v>
      </c>
      <c r="S13" s="162" t="s">
        <v>1351</v>
      </c>
      <c r="T13" s="173" t="s">
        <v>169</v>
      </c>
    </row>
    <row r="14" spans="1:20" ht="40.049999999999997" customHeight="1">
      <c r="A14" s="184" t="s">
        <v>309</v>
      </c>
      <c r="B14" s="163" t="str">
        <f t="shared" si="1"/>
        <v>Grupo de Comunicaciones EstratégicasPLANES DE COMUNICACIONES</v>
      </c>
      <c r="C14" s="215">
        <v>70001</v>
      </c>
      <c r="D14" s="173" t="s">
        <v>1359</v>
      </c>
      <c r="E14" s="124" t="s">
        <v>1360</v>
      </c>
      <c r="F14" s="168" t="str">
        <f t="shared" si="4"/>
        <v>70001-34.8</v>
      </c>
      <c r="G14" s="162" t="str">
        <f t="shared" si="0"/>
        <v>AG -3--AC -8</v>
      </c>
      <c r="H14" s="173">
        <v>3</v>
      </c>
      <c r="I14" s="173">
        <v>8</v>
      </c>
      <c r="J14" s="162" t="str">
        <f t="shared" si="2"/>
        <v xml:space="preserve">CT- - MT- </v>
      </c>
      <c r="K14" s="173" t="s">
        <v>1343</v>
      </c>
      <c r="L14" s="173"/>
      <c r="M14" s="173" t="s">
        <v>1352</v>
      </c>
      <c r="N14" s="173"/>
      <c r="O14" s="162" t="str">
        <f t="shared" si="3"/>
        <v xml:space="preserve">  </v>
      </c>
      <c r="P14" s="162"/>
      <c r="Q14" s="162"/>
      <c r="R14" s="162" t="str">
        <f t="shared" si="5"/>
        <v>E  -  PDF, .jpeg, WAVE, MOV</v>
      </c>
      <c r="S14" s="173" t="s">
        <v>1344</v>
      </c>
      <c r="T14" s="173" t="s">
        <v>1361</v>
      </c>
    </row>
    <row r="15" spans="1:20" ht="40.049999999999997" customHeight="1">
      <c r="A15" s="183"/>
      <c r="B15" s="175"/>
      <c r="C15" s="170"/>
      <c r="D15" s="170"/>
      <c r="E15" s="158"/>
      <c r="F15" s="167"/>
      <c r="G15" s="157"/>
      <c r="H15" s="219"/>
      <c r="I15" s="219"/>
      <c r="J15" s="157"/>
      <c r="K15" s="157"/>
      <c r="L15" s="157"/>
      <c r="M15" s="157"/>
      <c r="N15" s="157"/>
      <c r="O15" s="166"/>
      <c r="P15" s="166"/>
      <c r="Q15" s="166"/>
      <c r="R15" s="157"/>
      <c r="S15" s="157"/>
      <c r="T15" s="157"/>
    </row>
    <row r="16" spans="1:20" s="146" customFormat="1" ht="52.5" customHeight="1">
      <c r="A16" s="182" t="s">
        <v>597</v>
      </c>
      <c r="B16" s="174" t="str">
        <f t="shared" si="1"/>
        <v>Oficina Asesora JurídicaACTAS DE SUBCOMITE SECTORIAL DE DEFENSA JURÍDICA DEL ESTADO DEL SECTOR ADMINISTRATIVO DE VIVIENDA, CIUDAD Y TERRITORIO</v>
      </c>
      <c r="C16" s="208">
        <v>70100</v>
      </c>
      <c r="D16" s="208" t="s">
        <v>1362</v>
      </c>
      <c r="E16" s="209" t="s">
        <v>1363</v>
      </c>
      <c r="F16" s="205" t="str">
        <f t="shared" si="4"/>
        <v>70100-2.21</v>
      </c>
      <c r="G16" s="206" t="str">
        <f t="shared" si="0"/>
        <v>AG -3--AC -8</v>
      </c>
      <c r="H16" s="218">
        <v>3</v>
      </c>
      <c r="I16" s="218">
        <v>8</v>
      </c>
      <c r="J16" s="206" t="str">
        <f t="shared" si="2"/>
        <v xml:space="preserve">CT- - MT- </v>
      </c>
      <c r="K16" s="218" t="s">
        <v>1343</v>
      </c>
      <c r="L16" s="218"/>
      <c r="M16" s="218" t="s">
        <v>1352</v>
      </c>
      <c r="N16" s="218"/>
      <c r="O16" s="206" t="str">
        <f t="shared" si="3"/>
        <v xml:space="preserve">  </v>
      </c>
      <c r="P16" s="206"/>
      <c r="Q16" s="206"/>
      <c r="R16" s="206" t="str">
        <f>CONCATENATE(S16,"  -  ",T16)</f>
        <v>F/E  -  PDF</v>
      </c>
      <c r="S16" s="206" t="s">
        <v>1351</v>
      </c>
      <c r="T16" s="206" t="s">
        <v>169</v>
      </c>
    </row>
    <row r="17" spans="1:20" s="146" customFormat="1" ht="40.049999999999997" customHeight="1">
      <c r="A17" s="182" t="s">
        <v>597</v>
      </c>
      <c r="B17" s="174" t="str">
        <f t="shared" si="1"/>
        <v>Oficina Asesora JurídicaINFORMES DE GESTIÓN</v>
      </c>
      <c r="C17" s="208">
        <v>70100</v>
      </c>
      <c r="D17" s="208" t="s">
        <v>1353</v>
      </c>
      <c r="E17" s="209" t="s">
        <v>127</v>
      </c>
      <c r="F17" s="205" t="str">
        <f t="shared" si="4"/>
        <v>70100-24.12</v>
      </c>
      <c r="G17" s="206" t="str">
        <f t="shared" si="0"/>
        <v>AG -3--AC -8</v>
      </c>
      <c r="H17" s="218">
        <v>3</v>
      </c>
      <c r="I17" s="218">
        <v>8</v>
      </c>
      <c r="J17" s="206" t="str">
        <f t="shared" si="2"/>
        <v xml:space="preserve">- E- - </v>
      </c>
      <c r="K17" s="218"/>
      <c r="L17" s="218" t="s">
        <v>1344</v>
      </c>
      <c r="M17" s="218"/>
      <c r="N17" s="218"/>
      <c r="O17" s="206" t="str">
        <f t="shared" si="3"/>
        <v xml:space="preserve">  </v>
      </c>
      <c r="P17" s="206"/>
      <c r="Q17" s="206"/>
      <c r="R17" s="206" t="str">
        <f>CONCATENATE(S17,"  -  ",T17)</f>
        <v>F/E  -  PDF</v>
      </c>
      <c r="S17" s="206" t="s">
        <v>1351</v>
      </c>
      <c r="T17" s="206" t="s">
        <v>169</v>
      </c>
    </row>
    <row r="18" spans="1:20" s="146" customFormat="1" ht="40.049999999999997" customHeight="1">
      <c r="A18" s="183"/>
      <c r="B18" s="175"/>
      <c r="C18" s="170"/>
      <c r="D18" s="170"/>
      <c r="E18" s="160"/>
      <c r="F18" s="167"/>
      <c r="G18" s="157"/>
      <c r="H18" s="157"/>
      <c r="I18" s="157"/>
      <c r="J18" s="157"/>
      <c r="K18" s="157"/>
      <c r="L18" s="157"/>
      <c r="M18" s="157"/>
      <c r="N18" s="157"/>
      <c r="O18" s="166"/>
      <c r="P18" s="166"/>
      <c r="Q18" s="166"/>
      <c r="R18" s="157"/>
      <c r="S18" s="157"/>
      <c r="T18" s="157"/>
    </row>
    <row r="19" spans="1:20" ht="40.049999999999997" customHeight="1">
      <c r="A19" s="184" t="s">
        <v>1364</v>
      </c>
      <c r="B19" s="163" t="str">
        <f t="shared" si="1"/>
        <v>Grupo de Acciones ConstitucionalesACCIONES CONSTITUCIONALES ACCIONES DE CUMPLIMIENTO</v>
      </c>
      <c r="C19" s="173">
        <v>70101</v>
      </c>
      <c r="D19" s="171" t="s">
        <v>1365</v>
      </c>
      <c r="E19" s="124" t="s">
        <v>1366</v>
      </c>
      <c r="F19" s="168" t="str">
        <f t="shared" si="4"/>
        <v>70101-1.1</v>
      </c>
      <c r="G19" s="162" t="str">
        <f t="shared" si="0"/>
        <v>AG -3--AC -8</v>
      </c>
      <c r="H19" s="173">
        <v>3</v>
      </c>
      <c r="I19" s="173">
        <v>8</v>
      </c>
      <c r="J19" s="162" t="str">
        <f t="shared" si="2"/>
        <v>- - MT- S</v>
      </c>
      <c r="K19" s="173"/>
      <c r="L19" s="173"/>
      <c r="M19" s="173" t="s">
        <v>1352</v>
      </c>
      <c r="N19" s="173" t="s">
        <v>1346</v>
      </c>
      <c r="O19" s="162" t="str">
        <f t="shared" si="3"/>
        <v xml:space="preserve">  </v>
      </c>
      <c r="P19" s="162"/>
      <c r="Q19" s="162"/>
      <c r="R19" s="216" t="str">
        <f t="shared" ref="R19:R79" si="6">CONCATENATE(S19,"  -  ",T19)</f>
        <v xml:space="preserve">E  -  WORD, EXCEL, PDF, MSG, AVI, MP4, JPEG, BMP
</v>
      </c>
      <c r="S19" s="173" t="s">
        <v>1344</v>
      </c>
      <c r="T19" s="173" t="s">
        <v>1367</v>
      </c>
    </row>
    <row r="20" spans="1:20" ht="40.049999999999997" customHeight="1">
      <c r="A20" s="184" t="s">
        <v>1364</v>
      </c>
      <c r="B20" s="163" t="str">
        <f t="shared" si="1"/>
        <v>Grupo de Acciones ConstitucionalesACCIONES CONSTITUCIONALES ACCIONES DE GRUPO</v>
      </c>
      <c r="C20" s="173">
        <v>70101</v>
      </c>
      <c r="D20" s="171" t="s">
        <v>1368</v>
      </c>
      <c r="E20" s="124" t="s">
        <v>1369</v>
      </c>
      <c r="F20" s="168" t="str">
        <f t="shared" si="4"/>
        <v>70101-1.2</v>
      </c>
      <c r="G20" s="162" t="str">
        <f t="shared" si="0"/>
        <v>AG -3--AC -8</v>
      </c>
      <c r="H20" s="173">
        <v>3</v>
      </c>
      <c r="I20" s="173">
        <v>8</v>
      </c>
      <c r="J20" s="162" t="str">
        <f t="shared" si="2"/>
        <v>- - MT- S</v>
      </c>
      <c r="K20" s="173"/>
      <c r="L20" s="173"/>
      <c r="M20" s="173" t="s">
        <v>1352</v>
      </c>
      <c r="N20" s="173" t="s">
        <v>1346</v>
      </c>
      <c r="O20" s="162" t="str">
        <f t="shared" si="3"/>
        <v xml:space="preserve">  </v>
      </c>
      <c r="P20" s="162"/>
      <c r="Q20" s="162"/>
      <c r="R20" s="216" t="str">
        <f t="shared" si="6"/>
        <v xml:space="preserve">E  -  WORD, EXCEL, PDF, MSG, AVI, MP4, JPEG, BMP
</v>
      </c>
      <c r="S20" s="173" t="s">
        <v>1344</v>
      </c>
      <c r="T20" s="173" t="s">
        <v>1367</v>
      </c>
    </row>
    <row r="21" spans="1:20" ht="40.049999999999997" customHeight="1">
      <c r="A21" s="184" t="s">
        <v>1364</v>
      </c>
      <c r="B21" s="163" t="str">
        <f t="shared" si="1"/>
        <v>Grupo de Acciones ConstitucionalesACCIONES CONSTITUCIONALES ACCIONES DE INCONSTITUCIONALIDAD</v>
      </c>
      <c r="C21" s="173">
        <v>70101</v>
      </c>
      <c r="D21" s="171" t="s">
        <v>1370</v>
      </c>
      <c r="E21" s="124" t="s">
        <v>1371</v>
      </c>
      <c r="F21" s="168" t="str">
        <f t="shared" si="4"/>
        <v>70101-1.3</v>
      </c>
      <c r="G21" s="162" t="str">
        <f t="shared" si="0"/>
        <v>AG -3--AC -8</v>
      </c>
      <c r="H21" s="173">
        <v>3</v>
      </c>
      <c r="I21" s="173">
        <v>8</v>
      </c>
      <c r="J21" s="162" t="str">
        <f t="shared" si="2"/>
        <v>- - MT- S</v>
      </c>
      <c r="K21" s="173"/>
      <c r="L21" s="173"/>
      <c r="M21" s="173" t="s">
        <v>1352</v>
      </c>
      <c r="N21" s="173" t="s">
        <v>1346</v>
      </c>
      <c r="O21" s="162" t="str">
        <f t="shared" si="3"/>
        <v xml:space="preserve">  </v>
      </c>
      <c r="P21" s="162"/>
      <c r="Q21" s="162"/>
      <c r="R21" s="216" t="str">
        <f t="shared" si="6"/>
        <v xml:space="preserve">E  -  WORD, EXCEL, PDF, MSG, AVI, MP4, JPEG, BMP
</v>
      </c>
      <c r="S21" s="173" t="s">
        <v>1344</v>
      </c>
      <c r="T21" s="173" t="s">
        <v>1367</v>
      </c>
    </row>
    <row r="22" spans="1:20" ht="40.049999999999997" customHeight="1">
      <c r="A22" s="184" t="s">
        <v>1364</v>
      </c>
      <c r="B22" s="163" t="str">
        <f t="shared" si="1"/>
        <v>Grupo de Acciones ConstitucionalesACCIONES CONSTITUCIONALES ACCIONES DE NULIDAD POR INCONSTITUCIONALIDAD</v>
      </c>
      <c r="C22" s="173">
        <v>70101</v>
      </c>
      <c r="D22" s="171" t="s">
        <v>1372</v>
      </c>
      <c r="E22" s="124" t="s">
        <v>1373</v>
      </c>
      <c r="F22" s="168" t="str">
        <f t="shared" si="4"/>
        <v>70101-1.4</v>
      </c>
      <c r="G22" s="162" t="str">
        <f t="shared" si="0"/>
        <v>AG -3--AC -8</v>
      </c>
      <c r="H22" s="173">
        <v>3</v>
      </c>
      <c r="I22" s="173">
        <v>8</v>
      </c>
      <c r="J22" s="162" t="str">
        <f t="shared" si="2"/>
        <v>- - MT- S</v>
      </c>
      <c r="K22" s="173"/>
      <c r="L22" s="173"/>
      <c r="M22" s="173" t="s">
        <v>1352</v>
      </c>
      <c r="N22" s="173" t="s">
        <v>1346</v>
      </c>
      <c r="O22" s="162" t="str">
        <f t="shared" si="3"/>
        <v xml:space="preserve">  </v>
      </c>
      <c r="P22" s="162"/>
      <c r="Q22" s="162"/>
      <c r="R22" s="216" t="str">
        <f t="shared" si="6"/>
        <v xml:space="preserve">E  -  WORD, EXCEL, PDF, MSG, AVI, MP4, JPEG, BMP
</v>
      </c>
      <c r="S22" s="173" t="s">
        <v>1344</v>
      </c>
      <c r="T22" s="173" t="s">
        <v>1367</v>
      </c>
    </row>
    <row r="23" spans="1:20" ht="40.049999999999997" customHeight="1">
      <c r="A23" s="184" t="s">
        <v>1364</v>
      </c>
      <c r="B23" s="163" t="str">
        <f t="shared" si="1"/>
        <v>Grupo de Acciones ConstitucionalesACCIONES CONSTITUCIONALES ACCIONES DE TUTELA</v>
      </c>
      <c r="C23" s="173">
        <v>70101</v>
      </c>
      <c r="D23" s="171" t="s">
        <v>1374</v>
      </c>
      <c r="E23" s="124" t="s">
        <v>1375</v>
      </c>
      <c r="F23" s="168" t="str">
        <f t="shared" si="4"/>
        <v>70101-1.5</v>
      </c>
      <c r="G23" s="162" t="str">
        <f t="shared" si="0"/>
        <v>AG -3--AC -8</v>
      </c>
      <c r="H23" s="173">
        <v>3</v>
      </c>
      <c r="I23" s="173">
        <v>8</v>
      </c>
      <c r="J23" s="162" t="str">
        <f t="shared" si="2"/>
        <v>- - MT- S</v>
      </c>
      <c r="K23" s="173"/>
      <c r="L23" s="173"/>
      <c r="M23" s="173" t="s">
        <v>1352</v>
      </c>
      <c r="N23" s="173" t="s">
        <v>1346</v>
      </c>
      <c r="O23" s="162"/>
      <c r="P23" s="162"/>
      <c r="Q23" s="162"/>
      <c r="R23" s="216" t="str">
        <f t="shared" si="6"/>
        <v>E  -  PDF, JPEG, BMP</v>
      </c>
      <c r="S23" s="173" t="s">
        <v>1344</v>
      </c>
      <c r="T23" s="173" t="s">
        <v>1376</v>
      </c>
    </row>
    <row r="24" spans="1:20" ht="40.049999999999997" customHeight="1">
      <c r="A24" s="184" t="s">
        <v>1364</v>
      </c>
      <c r="B24" s="163" t="str">
        <f t="shared" si="1"/>
        <v>Grupo de Acciones ConstitucionalesACCIONES CONSTITUCIONALES ACCIONES POPULARES</v>
      </c>
      <c r="C24" s="173">
        <v>70101</v>
      </c>
      <c r="D24" s="171" t="s">
        <v>1377</v>
      </c>
      <c r="E24" s="124" t="s">
        <v>1378</v>
      </c>
      <c r="F24" s="168" t="str">
        <f t="shared" si="4"/>
        <v>70101-1.6</v>
      </c>
      <c r="G24" s="162" t="str">
        <f t="shared" si="0"/>
        <v>AG -3--AC -8</v>
      </c>
      <c r="H24" s="173">
        <v>3</v>
      </c>
      <c r="I24" s="173">
        <v>8</v>
      </c>
      <c r="J24" s="162" t="str">
        <f t="shared" si="2"/>
        <v>- - MT- S</v>
      </c>
      <c r="K24" s="173"/>
      <c r="L24" s="173"/>
      <c r="M24" s="173" t="s">
        <v>1352</v>
      </c>
      <c r="N24" s="173" t="s">
        <v>1346</v>
      </c>
      <c r="O24" s="162"/>
      <c r="P24" s="162"/>
      <c r="Q24" s="162"/>
      <c r="R24" s="216" t="str">
        <f t="shared" si="6"/>
        <v xml:space="preserve">E  -  WORD, EXCEL, PDF, MSG, AVI, MP4, JPEG, BMP
</v>
      </c>
      <c r="S24" s="173" t="s">
        <v>1344</v>
      </c>
      <c r="T24" s="173" t="s">
        <v>1367</v>
      </c>
    </row>
    <row r="25" spans="1:20" ht="40.049999999999997" customHeight="1">
      <c r="A25" s="184" t="s">
        <v>1364</v>
      </c>
      <c r="B25" s="163" t="str">
        <f t="shared" si="1"/>
        <v>Grupo de Acciones ConstitucionalesINFORMES DE GESTIÓN</v>
      </c>
      <c r="C25" s="173">
        <v>70101</v>
      </c>
      <c r="D25" s="171" t="s">
        <v>1353</v>
      </c>
      <c r="E25" s="124" t="s">
        <v>127</v>
      </c>
      <c r="F25" s="168" t="str">
        <f t="shared" si="4"/>
        <v>70101-24.12</v>
      </c>
      <c r="G25" s="162" t="str">
        <f t="shared" si="0"/>
        <v>AG -3--AC -8</v>
      </c>
      <c r="H25" s="173">
        <v>3</v>
      </c>
      <c r="I25" s="173">
        <v>8</v>
      </c>
      <c r="J25" s="162" t="str">
        <f t="shared" si="2"/>
        <v xml:space="preserve">- E- - </v>
      </c>
      <c r="K25" s="173"/>
      <c r="L25" s="173" t="s">
        <v>1344</v>
      </c>
      <c r="M25" s="173"/>
      <c r="N25" s="173"/>
      <c r="O25" s="162" t="str">
        <f t="shared" si="3"/>
        <v xml:space="preserve">  </v>
      </c>
      <c r="P25" s="162"/>
      <c r="Q25" s="162"/>
      <c r="R25" s="216" t="str">
        <f t="shared" si="6"/>
        <v>F/E  -  PDF</v>
      </c>
      <c r="S25" s="162" t="s">
        <v>1351</v>
      </c>
      <c r="T25" s="173" t="s">
        <v>169</v>
      </c>
    </row>
    <row r="26" spans="1:20" ht="40.049999999999997" customHeight="1">
      <c r="A26" s="183"/>
      <c r="B26" s="175" t="str">
        <f t="shared" si="1"/>
        <v/>
      </c>
      <c r="C26" s="170"/>
      <c r="D26" s="170"/>
      <c r="E26" s="160"/>
      <c r="F26" s="167" t="str">
        <f t="shared" si="4"/>
        <v>-</v>
      </c>
      <c r="G26" s="157"/>
      <c r="H26" s="157"/>
      <c r="I26" s="157"/>
      <c r="J26" s="157" t="str">
        <f t="shared" si="2"/>
        <v xml:space="preserve">- - - </v>
      </c>
      <c r="K26" s="157"/>
      <c r="L26" s="157"/>
      <c r="M26" s="157"/>
      <c r="N26" s="157"/>
      <c r="O26" s="166" t="str">
        <f t="shared" si="3"/>
        <v xml:space="preserve">  </v>
      </c>
      <c r="P26" s="166"/>
      <c r="Q26" s="166"/>
      <c r="R26" s="157" t="str">
        <f t="shared" si="6"/>
        <v xml:space="preserve">  -  </v>
      </c>
      <c r="S26" s="157"/>
      <c r="T26" s="157"/>
    </row>
    <row r="27" spans="1:20" s="146" customFormat="1" ht="40.049999999999997" customHeight="1">
      <c r="A27" s="182" t="s">
        <v>103</v>
      </c>
      <c r="B27" s="174" t="str">
        <f t="shared" si="1"/>
        <v>Grupo de ConceptosCONCEPTOS JURÍDICOS</v>
      </c>
      <c r="C27" s="218">
        <v>70102</v>
      </c>
      <c r="D27" s="208" t="s">
        <v>1379</v>
      </c>
      <c r="E27" s="209" t="s">
        <v>139</v>
      </c>
      <c r="F27" s="205" t="str">
        <f t="shared" si="4"/>
        <v>70102-10.1</v>
      </c>
      <c r="G27" s="206" t="str">
        <f t="shared" si="0"/>
        <v>AG -3--AC -8</v>
      </c>
      <c r="H27" s="218">
        <v>3</v>
      </c>
      <c r="I27" s="218">
        <v>8</v>
      </c>
      <c r="J27" s="206" t="str">
        <f t="shared" si="2"/>
        <v xml:space="preserve">CT- - MT- </v>
      </c>
      <c r="K27" s="218" t="s">
        <v>1343</v>
      </c>
      <c r="L27" s="218"/>
      <c r="M27" s="218" t="s">
        <v>1352</v>
      </c>
      <c r="N27" s="218"/>
      <c r="O27" s="206" t="str">
        <f t="shared" si="3"/>
        <v xml:space="preserve">  </v>
      </c>
      <c r="P27" s="206"/>
      <c r="Q27" s="206"/>
      <c r="R27" s="206" t="str">
        <f t="shared" si="6"/>
        <v>F/E  -  PDF</v>
      </c>
      <c r="S27" s="206" t="s">
        <v>1351</v>
      </c>
      <c r="T27" s="218" t="s">
        <v>169</v>
      </c>
    </row>
    <row r="28" spans="1:20" s="146" customFormat="1" ht="40.049999999999997" customHeight="1">
      <c r="A28" s="182" t="s">
        <v>103</v>
      </c>
      <c r="B28" s="174" t="str">
        <f t="shared" si="1"/>
        <v>Grupo de ConceptosDERECHOS DE PETICIÓN</v>
      </c>
      <c r="C28" s="218">
        <v>70102</v>
      </c>
      <c r="D28" s="208">
        <v>17</v>
      </c>
      <c r="E28" s="207" t="s">
        <v>159</v>
      </c>
      <c r="F28" s="205" t="str">
        <f t="shared" si="4"/>
        <v>70102-17</v>
      </c>
      <c r="G28" s="206" t="str">
        <f t="shared" si="0"/>
        <v>AG -3--AC -8</v>
      </c>
      <c r="H28" s="218">
        <v>3</v>
      </c>
      <c r="I28" s="218">
        <v>8</v>
      </c>
      <c r="J28" s="206" t="str">
        <f t="shared" si="2"/>
        <v>- - MT- S</v>
      </c>
      <c r="K28" s="218"/>
      <c r="L28" s="218"/>
      <c r="M28" s="218" t="s">
        <v>1352</v>
      </c>
      <c r="N28" s="218" t="s">
        <v>1346</v>
      </c>
      <c r="O28" s="206" t="str">
        <f t="shared" si="3"/>
        <v xml:space="preserve">  </v>
      </c>
      <c r="P28" s="206"/>
      <c r="Q28" s="206"/>
      <c r="R28" s="206" t="str">
        <f t="shared" si="6"/>
        <v>F/E  -  PDF</v>
      </c>
      <c r="S28" s="206" t="s">
        <v>1351</v>
      </c>
      <c r="T28" s="218" t="s">
        <v>169</v>
      </c>
    </row>
    <row r="29" spans="1:20" s="146" customFormat="1" ht="40.049999999999997" customHeight="1">
      <c r="A29" s="182" t="s">
        <v>103</v>
      </c>
      <c r="B29" s="174" t="str">
        <f t="shared" si="1"/>
        <v>Grupo de ConceptosINFORMES DE GESTIÓN</v>
      </c>
      <c r="C29" s="218">
        <v>70102</v>
      </c>
      <c r="D29" s="208" t="s">
        <v>1353</v>
      </c>
      <c r="E29" s="209" t="s">
        <v>127</v>
      </c>
      <c r="F29" s="205" t="str">
        <f t="shared" si="4"/>
        <v>70102-24.12</v>
      </c>
      <c r="G29" s="206" t="str">
        <f t="shared" si="0"/>
        <v>AG -3--AC -8</v>
      </c>
      <c r="H29" s="218">
        <v>3</v>
      </c>
      <c r="I29" s="218">
        <v>8</v>
      </c>
      <c r="J29" s="206" t="str">
        <f t="shared" si="2"/>
        <v xml:space="preserve">- E- - </v>
      </c>
      <c r="K29" s="218"/>
      <c r="L29" s="218" t="s">
        <v>1344</v>
      </c>
      <c r="M29" s="218"/>
      <c r="N29" s="218"/>
      <c r="O29" s="206" t="str">
        <f t="shared" si="3"/>
        <v xml:space="preserve">  </v>
      </c>
      <c r="P29" s="206"/>
      <c r="Q29" s="206"/>
      <c r="R29" s="206" t="str">
        <f t="shared" si="6"/>
        <v>F/E  -  PDF</v>
      </c>
      <c r="S29" s="206" t="s">
        <v>1351</v>
      </c>
      <c r="T29" s="218" t="s">
        <v>169</v>
      </c>
    </row>
    <row r="30" spans="1:20" s="146" customFormat="1" ht="40.049999999999997" customHeight="1">
      <c r="A30" s="183"/>
      <c r="B30" s="175"/>
      <c r="C30" s="170"/>
      <c r="D30" s="170"/>
      <c r="E30" s="160"/>
      <c r="F30" s="167"/>
      <c r="G30" s="157"/>
      <c r="H30" s="157"/>
      <c r="I30" s="157"/>
      <c r="J30" s="157"/>
      <c r="K30" s="157"/>
      <c r="L30" s="157"/>
      <c r="M30" s="157"/>
      <c r="N30" s="157"/>
      <c r="O30" s="166"/>
      <c r="P30" s="166"/>
      <c r="Q30" s="166"/>
      <c r="R30" s="157"/>
      <c r="S30" s="157"/>
      <c r="T30" s="157"/>
    </row>
    <row r="31" spans="1:20" s="146" customFormat="1" ht="40.049999999999997" customHeight="1">
      <c r="A31" s="184" t="s">
        <v>1380</v>
      </c>
      <c r="B31" s="163" t="str">
        <f t="shared" si="1"/>
        <v>Grupo de Procesos JudicialesACTAS COMITÉ DE CONCILIACIÓN</v>
      </c>
      <c r="C31" s="173">
        <v>70103</v>
      </c>
      <c r="D31" s="171" t="s">
        <v>1381</v>
      </c>
      <c r="E31" s="124" t="s">
        <v>1382</v>
      </c>
      <c r="F31" s="168" t="str">
        <f t="shared" si="4"/>
        <v>70103-2.1</v>
      </c>
      <c r="G31" s="162" t="str">
        <f t="shared" si="0"/>
        <v>AG -3--AC -8</v>
      </c>
      <c r="H31" s="220">
        <v>3</v>
      </c>
      <c r="I31" s="220">
        <v>8</v>
      </c>
      <c r="J31" s="162" t="str">
        <f t="shared" si="2"/>
        <v xml:space="preserve">CT- - MT- </v>
      </c>
      <c r="K31" s="220" t="s">
        <v>1343</v>
      </c>
      <c r="L31" s="220"/>
      <c r="M31" s="220" t="s">
        <v>1352</v>
      </c>
      <c r="N31" s="220"/>
      <c r="O31" s="217" t="str">
        <f t="shared" si="3"/>
        <v xml:space="preserve">  </v>
      </c>
      <c r="P31" s="217"/>
      <c r="Q31" s="217"/>
      <c r="R31" s="216" t="str">
        <f t="shared" si="6"/>
        <v xml:space="preserve">F/E  -  WORD, EXCEL, PDF, MSG, AVI, MP4, JPEG, BMP
</v>
      </c>
      <c r="S31" s="220" t="s">
        <v>1351</v>
      </c>
      <c r="T31" s="173" t="s">
        <v>1367</v>
      </c>
    </row>
    <row r="32" spans="1:20" ht="40.049999999999997" customHeight="1">
      <c r="A32" s="184" t="s">
        <v>1380</v>
      </c>
      <c r="B32" s="163" t="str">
        <f t="shared" si="1"/>
        <v>Grupo de Procesos JudicialesCONCILIACIONES EXTRAJUDICIALES</v>
      </c>
      <c r="C32" s="173">
        <v>70103</v>
      </c>
      <c r="D32" s="171" t="s">
        <v>1383</v>
      </c>
      <c r="E32" s="124" t="s">
        <v>1384</v>
      </c>
      <c r="F32" s="168" t="str">
        <f t="shared" si="4"/>
        <v>70103-11.2</v>
      </c>
      <c r="G32" s="162" t="str">
        <f t="shared" si="0"/>
        <v>AG -3--AC -8</v>
      </c>
      <c r="H32" s="220">
        <v>3</v>
      </c>
      <c r="I32" s="220">
        <v>8</v>
      </c>
      <c r="J32" s="162" t="str">
        <f t="shared" si="2"/>
        <v xml:space="preserve">- E- - </v>
      </c>
      <c r="K32" s="220"/>
      <c r="L32" s="220" t="s">
        <v>1344</v>
      </c>
      <c r="M32" s="220"/>
      <c r="N32" s="220"/>
      <c r="O32" s="217" t="str">
        <f t="shared" si="3"/>
        <v xml:space="preserve">  </v>
      </c>
      <c r="P32" s="217"/>
      <c r="Q32" s="217"/>
      <c r="R32" s="216" t="str">
        <f t="shared" si="6"/>
        <v xml:space="preserve">F/E  -  WORD, EXCEL, PDF, MSG, AVI, MP4, JPEG, BMP
</v>
      </c>
      <c r="S32" s="220" t="s">
        <v>1351</v>
      </c>
      <c r="T32" s="173" t="s">
        <v>1367</v>
      </c>
    </row>
    <row r="33" spans="1:20" ht="40.049999999999997" customHeight="1">
      <c r="A33" s="184" t="s">
        <v>1380</v>
      </c>
      <c r="B33" s="163" t="str">
        <f t="shared" si="1"/>
        <v>Grupo de Procesos JudicialesINFORMES DE GESTIÓN</v>
      </c>
      <c r="C33" s="173">
        <v>70103</v>
      </c>
      <c r="D33" s="171" t="s">
        <v>1353</v>
      </c>
      <c r="E33" s="124" t="s">
        <v>127</v>
      </c>
      <c r="F33" s="168" t="str">
        <f t="shared" si="4"/>
        <v>70103-24.12</v>
      </c>
      <c r="G33" s="162" t="str">
        <f t="shared" si="0"/>
        <v>AG -3--AC -8</v>
      </c>
      <c r="H33" s="220">
        <v>3</v>
      </c>
      <c r="I33" s="220">
        <v>8</v>
      </c>
      <c r="J33" s="162" t="str">
        <f t="shared" si="2"/>
        <v xml:space="preserve">- E- - </v>
      </c>
      <c r="K33" s="220"/>
      <c r="L33" s="220" t="s">
        <v>1344</v>
      </c>
      <c r="M33" s="220"/>
      <c r="N33" s="220"/>
      <c r="O33" s="217" t="str">
        <f t="shared" si="3"/>
        <v xml:space="preserve">  </v>
      </c>
      <c r="P33" s="217"/>
      <c r="Q33" s="217"/>
      <c r="R33" s="216" t="str">
        <f t="shared" si="6"/>
        <v>F/E  -  PDF</v>
      </c>
      <c r="S33" s="220" t="s">
        <v>1351</v>
      </c>
      <c r="T33" s="220" t="s">
        <v>169</v>
      </c>
    </row>
    <row r="34" spans="1:20" ht="40.049999999999997" customHeight="1">
      <c r="A34" s="184" t="s">
        <v>1380</v>
      </c>
      <c r="B34" s="163" t="str">
        <f t="shared" si="1"/>
        <v>Grupo de Procesos JudicialesPROCESOS DE ACCIÓN DE DOMINIO</v>
      </c>
      <c r="C34" s="173">
        <v>70103</v>
      </c>
      <c r="D34" s="171" t="s">
        <v>1385</v>
      </c>
      <c r="E34" s="124" t="s">
        <v>1386</v>
      </c>
      <c r="F34" s="168" t="str">
        <f t="shared" si="4"/>
        <v>70103-38.4</v>
      </c>
      <c r="G34" s="162" t="str">
        <f t="shared" si="0"/>
        <v>AG -3--AC -17</v>
      </c>
      <c r="H34" s="220">
        <v>3</v>
      </c>
      <c r="I34" s="220">
        <v>17</v>
      </c>
      <c r="J34" s="162" t="str">
        <f t="shared" si="2"/>
        <v>- - MT- S</v>
      </c>
      <c r="K34" s="220"/>
      <c r="L34" s="220"/>
      <c r="M34" s="220" t="s">
        <v>1352</v>
      </c>
      <c r="N34" s="220" t="s">
        <v>1346</v>
      </c>
      <c r="O34" s="217" t="str">
        <f t="shared" si="3"/>
        <v xml:space="preserve">  </v>
      </c>
      <c r="P34" s="217"/>
      <c r="Q34" s="217"/>
      <c r="R34" s="216" t="str">
        <f t="shared" si="6"/>
        <v xml:space="preserve">E  -  WORD, EXCEL, PDF, MSG, AVI, MP4, JPEG, BMP
</v>
      </c>
      <c r="S34" s="220" t="s">
        <v>1344</v>
      </c>
      <c r="T34" s="173" t="s">
        <v>1367</v>
      </c>
    </row>
    <row r="35" spans="1:20" ht="40.049999999999997" customHeight="1">
      <c r="A35" s="184" t="s">
        <v>1380</v>
      </c>
      <c r="B35" s="163" t="str">
        <f t="shared" si="1"/>
        <v>Grupo de Procesos JudicialesPROCESOS DE COBRO COACTIVO</v>
      </c>
      <c r="C35" s="173">
        <v>70103</v>
      </c>
      <c r="D35" s="171" t="s">
        <v>1387</v>
      </c>
      <c r="E35" s="124" t="s">
        <v>1388</v>
      </c>
      <c r="F35" s="168" t="str">
        <f t="shared" si="4"/>
        <v>70103-38.9</v>
      </c>
      <c r="G35" s="162" t="str">
        <f t="shared" si="0"/>
        <v>AG -3--AC -17</v>
      </c>
      <c r="H35" s="220">
        <v>3</v>
      </c>
      <c r="I35" s="220">
        <v>17</v>
      </c>
      <c r="J35" s="162" t="str">
        <f t="shared" si="2"/>
        <v>- - MT- S</v>
      </c>
      <c r="K35" s="220"/>
      <c r="L35" s="220"/>
      <c r="M35" s="220" t="s">
        <v>1352</v>
      </c>
      <c r="N35" s="220" t="s">
        <v>1346</v>
      </c>
      <c r="O35" s="217" t="str">
        <f t="shared" si="3"/>
        <v xml:space="preserve">  </v>
      </c>
      <c r="P35" s="217"/>
      <c r="Q35" s="217"/>
      <c r="R35" s="216" t="str">
        <f t="shared" si="6"/>
        <v xml:space="preserve">E  -  WORD, EXCEL, PDF, MSG, AVI, MP4, JPEG, BMP
</v>
      </c>
      <c r="S35" s="220" t="s">
        <v>1344</v>
      </c>
      <c r="T35" s="173" t="s">
        <v>1367</v>
      </c>
    </row>
    <row r="36" spans="1:20" ht="40.049999999999997" customHeight="1">
      <c r="A36" s="184" t="s">
        <v>1380</v>
      </c>
      <c r="B36" s="163" t="str">
        <f t="shared" si="1"/>
        <v>Grupo de Procesos JudicialesPROCESOS DE CONTROVERSIA CONTRACTUAL</v>
      </c>
      <c r="C36" s="173">
        <v>70103</v>
      </c>
      <c r="D36" s="171" t="s">
        <v>1389</v>
      </c>
      <c r="E36" s="124" t="s">
        <v>1390</v>
      </c>
      <c r="F36" s="168" t="str">
        <f t="shared" si="4"/>
        <v>70103-38.10</v>
      </c>
      <c r="G36" s="162" t="str">
        <f t="shared" si="0"/>
        <v>AG -3--AC -17</v>
      </c>
      <c r="H36" s="220">
        <v>3</v>
      </c>
      <c r="I36" s="220">
        <v>17</v>
      </c>
      <c r="J36" s="162" t="str">
        <f t="shared" si="2"/>
        <v>- - MT- S</v>
      </c>
      <c r="K36" s="220"/>
      <c r="L36" s="220"/>
      <c r="M36" s="220" t="s">
        <v>1352</v>
      </c>
      <c r="N36" s="220" t="s">
        <v>1346</v>
      </c>
      <c r="O36" s="217" t="str">
        <f t="shared" si="3"/>
        <v xml:space="preserve">  </v>
      </c>
      <c r="P36" s="217"/>
      <c r="Q36" s="217"/>
      <c r="R36" s="216" t="str">
        <f t="shared" si="6"/>
        <v xml:space="preserve">F/E  -  WORD, EXCEL, PDF, MSG, AVI, MP4, JPEG, BMP
</v>
      </c>
      <c r="S36" s="220" t="s">
        <v>1351</v>
      </c>
      <c r="T36" s="173" t="s">
        <v>1367</v>
      </c>
    </row>
    <row r="37" spans="1:20" ht="40.049999999999997" customHeight="1">
      <c r="A37" s="184" t="s">
        <v>1380</v>
      </c>
      <c r="B37" s="163" t="str">
        <f t="shared" si="1"/>
        <v>Grupo de Procesos JudicialesPROCESOS DE EXPROPIACIÓN</v>
      </c>
      <c r="C37" s="173">
        <v>70103</v>
      </c>
      <c r="D37" s="171" t="s">
        <v>1391</v>
      </c>
      <c r="E37" s="124" t="s">
        <v>1392</v>
      </c>
      <c r="F37" s="168" t="str">
        <f t="shared" si="4"/>
        <v>70103-38.12</v>
      </c>
      <c r="G37" s="162" t="str">
        <f t="shared" si="0"/>
        <v>AG -3--AC -17</v>
      </c>
      <c r="H37" s="220">
        <v>3</v>
      </c>
      <c r="I37" s="220">
        <v>17</v>
      </c>
      <c r="J37" s="162" t="str">
        <f t="shared" si="2"/>
        <v>- - MT- S</v>
      </c>
      <c r="K37" s="220"/>
      <c r="L37" s="220"/>
      <c r="M37" s="220" t="s">
        <v>1352</v>
      </c>
      <c r="N37" s="220" t="s">
        <v>1346</v>
      </c>
      <c r="O37" s="217" t="str">
        <f t="shared" si="3"/>
        <v xml:space="preserve">  </v>
      </c>
      <c r="P37" s="217"/>
      <c r="Q37" s="217"/>
      <c r="R37" s="216" t="str">
        <f t="shared" si="6"/>
        <v xml:space="preserve">F/E  -  WORD, EXCEL, PDF, MSG, AVI, MP4, JPEG, BMP
</v>
      </c>
      <c r="S37" s="220" t="s">
        <v>1351</v>
      </c>
      <c r="T37" s="173" t="s">
        <v>1367</v>
      </c>
    </row>
    <row r="38" spans="1:20" ht="40.049999999999997" customHeight="1">
      <c r="A38" s="184" t="s">
        <v>1380</v>
      </c>
      <c r="B38" s="163" t="str">
        <f t="shared" si="1"/>
        <v>Grupo de Procesos JudicialesPROCESOS DE LLAMAMIENTO DE GARANTÍAS</v>
      </c>
      <c r="C38" s="173">
        <v>70103</v>
      </c>
      <c r="D38" s="171" t="s">
        <v>1393</v>
      </c>
      <c r="E38" s="124" t="s">
        <v>1394</v>
      </c>
      <c r="F38" s="168" t="str">
        <f t="shared" si="4"/>
        <v>70103-38.13</v>
      </c>
      <c r="G38" s="162" t="str">
        <f t="shared" si="0"/>
        <v>AG -3--AC -17</v>
      </c>
      <c r="H38" s="220">
        <v>3</v>
      </c>
      <c r="I38" s="220">
        <v>17</v>
      </c>
      <c r="J38" s="162" t="str">
        <f t="shared" si="2"/>
        <v>- - MT- S</v>
      </c>
      <c r="K38" s="220"/>
      <c r="L38" s="220"/>
      <c r="M38" s="220" t="s">
        <v>1352</v>
      </c>
      <c r="N38" s="220" t="s">
        <v>1346</v>
      </c>
      <c r="O38" s="217" t="str">
        <f t="shared" si="3"/>
        <v xml:space="preserve">  </v>
      </c>
      <c r="P38" s="217"/>
      <c r="Q38" s="217"/>
      <c r="R38" s="216" t="str">
        <f t="shared" si="6"/>
        <v xml:space="preserve">F/E  -  WORD, EXCEL, PDF, MSG, AVI, MP4, JPEG, BMP
</v>
      </c>
      <c r="S38" s="220" t="s">
        <v>1351</v>
      </c>
      <c r="T38" s="173" t="s">
        <v>1367</v>
      </c>
    </row>
    <row r="39" spans="1:20" ht="40.049999999999997" customHeight="1">
      <c r="A39" s="184" t="s">
        <v>1380</v>
      </c>
      <c r="B39" s="163" t="str">
        <f t="shared" si="1"/>
        <v>Grupo de Procesos JudicialesPROCESOS DE NULIDAD SIMPLE</v>
      </c>
      <c r="C39" s="173">
        <v>70103</v>
      </c>
      <c r="D39" s="171" t="s">
        <v>1395</v>
      </c>
      <c r="E39" s="124" t="s">
        <v>1396</v>
      </c>
      <c r="F39" s="168" t="str">
        <f t="shared" si="4"/>
        <v>70103-38.14</v>
      </c>
      <c r="G39" s="162" t="str">
        <f t="shared" si="0"/>
        <v>AG -3--AC -17</v>
      </c>
      <c r="H39" s="220">
        <v>3</v>
      </c>
      <c r="I39" s="220">
        <v>17</v>
      </c>
      <c r="J39" s="162" t="str">
        <f t="shared" si="2"/>
        <v>- - MT- S</v>
      </c>
      <c r="K39" s="220"/>
      <c r="L39" s="220"/>
      <c r="M39" s="220" t="s">
        <v>1352</v>
      </c>
      <c r="N39" s="220" t="s">
        <v>1346</v>
      </c>
      <c r="O39" s="217" t="str">
        <f t="shared" si="3"/>
        <v xml:space="preserve">  </v>
      </c>
      <c r="P39" s="217"/>
      <c r="Q39" s="217"/>
      <c r="R39" s="216" t="str">
        <f t="shared" si="6"/>
        <v xml:space="preserve">F/E  -  WORD, EXCEL, PDF, MSG, AVI, MP4, JPEG, BMP
</v>
      </c>
      <c r="S39" s="220" t="s">
        <v>1351</v>
      </c>
      <c r="T39" s="173" t="s">
        <v>1367</v>
      </c>
    </row>
    <row r="40" spans="1:20" ht="40.049999999999997" customHeight="1">
      <c r="A40" s="184" t="s">
        <v>1380</v>
      </c>
      <c r="B40" s="163" t="str">
        <f t="shared" si="1"/>
        <v>Grupo de Procesos JudicialesPROCESOS DE NULIDAD Y RESTABLECIMIENTO DEL DERECHO</v>
      </c>
      <c r="C40" s="173">
        <v>70103</v>
      </c>
      <c r="D40" s="171" t="s">
        <v>1397</v>
      </c>
      <c r="E40" s="124" t="s">
        <v>1398</v>
      </c>
      <c r="F40" s="168" t="str">
        <f t="shared" si="4"/>
        <v>70103-38.15</v>
      </c>
      <c r="G40" s="162" t="str">
        <f t="shared" si="0"/>
        <v>AG -3--AC -17</v>
      </c>
      <c r="H40" s="220">
        <v>3</v>
      </c>
      <c r="I40" s="220">
        <v>17</v>
      </c>
      <c r="J40" s="162" t="str">
        <f t="shared" si="2"/>
        <v>- - MT- S</v>
      </c>
      <c r="K40" s="220"/>
      <c r="L40" s="220"/>
      <c r="M40" s="220" t="s">
        <v>1352</v>
      </c>
      <c r="N40" s="220" t="s">
        <v>1346</v>
      </c>
      <c r="O40" s="217" t="str">
        <f t="shared" si="3"/>
        <v xml:space="preserve">  </v>
      </c>
      <c r="P40" s="217"/>
      <c r="Q40" s="217"/>
      <c r="R40" s="216" t="str">
        <f t="shared" si="6"/>
        <v xml:space="preserve">F/E  -  WORD, EXCEL, PDF, MSG, AVI, MP4, JPEG, BMP
</v>
      </c>
      <c r="S40" s="220" t="s">
        <v>1351</v>
      </c>
      <c r="T40" s="173" t="s">
        <v>1367</v>
      </c>
    </row>
    <row r="41" spans="1:20" ht="40.049999999999997" customHeight="1">
      <c r="A41" s="184" t="s">
        <v>1380</v>
      </c>
      <c r="B41" s="163" t="str">
        <f t="shared" si="1"/>
        <v>Grupo de Procesos JudicialesPROCESOS DE PERTENENCIA</v>
      </c>
      <c r="C41" s="173">
        <v>70103</v>
      </c>
      <c r="D41" s="171" t="s">
        <v>1399</v>
      </c>
      <c r="E41" s="124" t="s">
        <v>1400</v>
      </c>
      <c r="F41" s="168" t="str">
        <f t="shared" si="4"/>
        <v>70103-38.16</v>
      </c>
      <c r="G41" s="162" t="str">
        <f t="shared" si="0"/>
        <v>AG -3--AC -17</v>
      </c>
      <c r="H41" s="220">
        <v>3</v>
      </c>
      <c r="I41" s="220">
        <v>17</v>
      </c>
      <c r="J41" s="162" t="str">
        <f t="shared" si="2"/>
        <v>- - MT- S</v>
      </c>
      <c r="K41" s="220"/>
      <c r="L41" s="220"/>
      <c r="M41" s="220" t="s">
        <v>1352</v>
      </c>
      <c r="N41" s="220" t="s">
        <v>1346</v>
      </c>
      <c r="O41" s="217" t="str">
        <f t="shared" si="3"/>
        <v xml:space="preserve">  </v>
      </c>
      <c r="P41" s="217"/>
      <c r="Q41" s="217"/>
      <c r="R41" s="216" t="str">
        <f t="shared" si="6"/>
        <v xml:space="preserve">F/E  -  WORD, EXCEL, PDF, MSG, AVI, MP4, JPEG, BMP
</v>
      </c>
      <c r="S41" s="220" t="s">
        <v>1351</v>
      </c>
      <c r="T41" s="173" t="s">
        <v>1367</v>
      </c>
    </row>
    <row r="42" spans="1:20" ht="40.049999999999997" customHeight="1">
      <c r="A42" s="184" t="s">
        <v>1380</v>
      </c>
      <c r="B42" s="163" t="str">
        <f t="shared" si="1"/>
        <v>Grupo de Procesos JudicialesPROCESOS DE REPARACIÓN DIRECTA</v>
      </c>
      <c r="C42" s="173">
        <v>70103</v>
      </c>
      <c r="D42" s="171" t="s">
        <v>1401</v>
      </c>
      <c r="E42" s="124" t="s">
        <v>1402</v>
      </c>
      <c r="F42" s="168" t="str">
        <f t="shared" si="4"/>
        <v>70103-38.18</v>
      </c>
      <c r="G42" s="162" t="str">
        <f t="shared" si="0"/>
        <v>AG -3--AC -17</v>
      </c>
      <c r="H42" s="220">
        <v>3</v>
      </c>
      <c r="I42" s="220">
        <v>17</v>
      </c>
      <c r="J42" s="162" t="str">
        <f t="shared" si="2"/>
        <v>- - MT- S</v>
      </c>
      <c r="K42" s="220"/>
      <c r="L42" s="220"/>
      <c r="M42" s="220" t="s">
        <v>1352</v>
      </c>
      <c r="N42" s="220" t="s">
        <v>1346</v>
      </c>
      <c r="O42" s="217" t="str">
        <f t="shared" si="3"/>
        <v xml:space="preserve">  </v>
      </c>
      <c r="P42" s="217"/>
      <c r="Q42" s="217"/>
      <c r="R42" s="216" t="str">
        <f t="shared" si="6"/>
        <v xml:space="preserve">F/E  -  WORD, EXCEL, PDF, MSG, AVI, MP4, JPEG, BMP
</v>
      </c>
      <c r="S42" s="220" t="s">
        <v>1351</v>
      </c>
      <c r="T42" s="173" t="s">
        <v>1367</v>
      </c>
    </row>
    <row r="43" spans="1:20" ht="40.049999999999997" customHeight="1">
      <c r="A43" s="184" t="s">
        <v>1380</v>
      </c>
      <c r="B43" s="163" t="str">
        <f t="shared" si="1"/>
        <v>Grupo de Procesos JudicialesPROCESOS DE RESTITUCIÓN DE TIERRA</v>
      </c>
      <c r="C43" s="173">
        <v>70103</v>
      </c>
      <c r="D43" s="171" t="s">
        <v>1403</v>
      </c>
      <c r="E43" s="124" t="s">
        <v>1404</v>
      </c>
      <c r="F43" s="168" t="str">
        <f t="shared" si="4"/>
        <v>70103-38.19</v>
      </c>
      <c r="G43" s="162" t="str">
        <f t="shared" si="0"/>
        <v>AG -3--AC -17</v>
      </c>
      <c r="H43" s="220">
        <v>3</v>
      </c>
      <c r="I43" s="220">
        <v>17</v>
      </c>
      <c r="J43" s="162" t="str">
        <f t="shared" si="2"/>
        <v xml:space="preserve">CT- - MT- </v>
      </c>
      <c r="K43" s="220" t="s">
        <v>1343</v>
      </c>
      <c r="L43" s="220"/>
      <c r="M43" s="220" t="s">
        <v>1352</v>
      </c>
      <c r="N43" s="220"/>
      <c r="O43" s="217" t="str">
        <f t="shared" si="3"/>
        <v xml:space="preserve">  </v>
      </c>
      <c r="P43" s="217"/>
      <c r="Q43" s="217"/>
      <c r="R43" s="216" t="str">
        <f t="shared" si="6"/>
        <v xml:space="preserve">F/E  -  WORD, EXCEL, PDF, MSG, AVI, MP4, JPEG, BMP
</v>
      </c>
      <c r="S43" s="220" t="s">
        <v>1351</v>
      </c>
      <c r="T43" s="173" t="s">
        <v>1367</v>
      </c>
    </row>
    <row r="44" spans="1:20" ht="40.049999999999997" customHeight="1">
      <c r="A44" s="184" t="s">
        <v>1380</v>
      </c>
      <c r="B44" s="163" t="str">
        <f t="shared" si="1"/>
        <v>Grupo de Procesos JudicialesPROCESOS EJECUTIVOS</v>
      </c>
      <c r="C44" s="173">
        <v>70103</v>
      </c>
      <c r="D44" s="171" t="s">
        <v>1405</v>
      </c>
      <c r="E44" s="124" t="s">
        <v>1406</v>
      </c>
      <c r="F44" s="168" t="str">
        <f t="shared" si="4"/>
        <v>70103-38.23</v>
      </c>
      <c r="G44" s="162" t="str">
        <f t="shared" si="0"/>
        <v>AG -3--AC -17</v>
      </c>
      <c r="H44" s="220">
        <v>3</v>
      </c>
      <c r="I44" s="220">
        <v>17</v>
      </c>
      <c r="J44" s="162" t="str">
        <f t="shared" si="2"/>
        <v>- - MT- S</v>
      </c>
      <c r="K44" s="220"/>
      <c r="L44" s="220"/>
      <c r="M44" s="220" t="s">
        <v>1352</v>
      </c>
      <c r="N44" s="220" t="s">
        <v>1346</v>
      </c>
      <c r="O44" s="217" t="str">
        <f t="shared" si="3"/>
        <v xml:space="preserve">  </v>
      </c>
      <c r="P44" s="217"/>
      <c r="Q44" s="217"/>
      <c r="R44" s="216" t="str">
        <f t="shared" si="6"/>
        <v xml:space="preserve">F/E  -  WORD, EXCEL, PDF, MSG, AVI, MP4, JPEG, BMP
</v>
      </c>
      <c r="S44" s="220" t="s">
        <v>1351</v>
      </c>
      <c r="T44" s="173" t="s">
        <v>1367</v>
      </c>
    </row>
    <row r="45" spans="1:20" ht="40.049999999999997" customHeight="1">
      <c r="A45" s="184" t="s">
        <v>1380</v>
      </c>
      <c r="B45" s="163" t="str">
        <f t="shared" si="1"/>
        <v>Grupo de Procesos JudicialesPROCESOS EJECUTIVOS CONEXOS</v>
      </c>
      <c r="C45" s="173">
        <v>70103</v>
      </c>
      <c r="D45" s="171" t="s">
        <v>1407</v>
      </c>
      <c r="E45" s="124" t="s">
        <v>1408</v>
      </c>
      <c r="F45" s="168" t="str">
        <f t="shared" si="4"/>
        <v>70103-38.24</v>
      </c>
      <c r="G45" s="162" t="str">
        <f t="shared" si="0"/>
        <v>AG -3--AC -17</v>
      </c>
      <c r="H45" s="220">
        <v>3</v>
      </c>
      <c r="I45" s="220">
        <v>17</v>
      </c>
      <c r="J45" s="162" t="str">
        <f t="shared" si="2"/>
        <v>- - MT- S</v>
      </c>
      <c r="K45" s="220"/>
      <c r="L45" s="220"/>
      <c r="M45" s="220" t="s">
        <v>1352</v>
      </c>
      <c r="N45" s="220" t="s">
        <v>1346</v>
      </c>
      <c r="O45" s="217" t="str">
        <f t="shared" si="3"/>
        <v xml:space="preserve">  </v>
      </c>
      <c r="P45" s="217"/>
      <c r="Q45" s="217"/>
      <c r="R45" s="216" t="str">
        <f t="shared" si="6"/>
        <v xml:space="preserve">F/E  -  WORD, EXCEL, PDF, MSG, AVI, MP4, JPEG, BMP
</v>
      </c>
      <c r="S45" s="220" t="s">
        <v>1351</v>
      </c>
      <c r="T45" s="173" t="s">
        <v>1367</v>
      </c>
    </row>
    <row r="46" spans="1:20" ht="40.049999999999997" customHeight="1">
      <c r="A46" s="184" t="s">
        <v>1380</v>
      </c>
      <c r="B46" s="163" t="str">
        <f t="shared" si="1"/>
        <v>Grupo de Procesos JudicialesPROCESOS EJECUTIVOS HIPOTECARIOS</v>
      </c>
      <c r="C46" s="173">
        <v>70103</v>
      </c>
      <c r="D46" s="171" t="s">
        <v>1409</v>
      </c>
      <c r="E46" s="124" t="s">
        <v>1410</v>
      </c>
      <c r="F46" s="168" t="str">
        <f t="shared" si="4"/>
        <v>70103-38.25</v>
      </c>
      <c r="G46" s="162" t="str">
        <f t="shared" si="0"/>
        <v>AG -3--AC -17</v>
      </c>
      <c r="H46" s="220">
        <v>3</v>
      </c>
      <c r="I46" s="220">
        <v>17</v>
      </c>
      <c r="J46" s="162" t="str">
        <f t="shared" si="2"/>
        <v>- - MT- S</v>
      </c>
      <c r="K46" s="220"/>
      <c r="L46" s="220"/>
      <c r="M46" s="220" t="s">
        <v>1352</v>
      </c>
      <c r="N46" s="220" t="s">
        <v>1346</v>
      </c>
      <c r="O46" s="217" t="str">
        <f t="shared" si="3"/>
        <v xml:space="preserve">  </v>
      </c>
      <c r="P46" s="217"/>
      <c r="Q46" s="217"/>
      <c r="R46" s="216" t="str">
        <f t="shared" si="6"/>
        <v xml:space="preserve">F/E  -  WORD, EXCEL, PDF, MSG, AVI, MP4, JPEG, BMP
</v>
      </c>
      <c r="S46" s="220" t="s">
        <v>1351</v>
      </c>
      <c r="T46" s="173" t="s">
        <v>1367</v>
      </c>
    </row>
    <row r="47" spans="1:20" ht="40.049999999999997" customHeight="1">
      <c r="A47" s="184" t="s">
        <v>1380</v>
      </c>
      <c r="B47" s="163" t="str">
        <f t="shared" ref="B47:B53" si="7">CONCATENATE(A47,E47)</f>
        <v>Grupo de Procesos JudicialesPROCESOS EJECUTIVOS SINGULARES</v>
      </c>
      <c r="C47" s="173">
        <v>70103</v>
      </c>
      <c r="D47" s="171" t="s">
        <v>1411</v>
      </c>
      <c r="E47" s="124" t="s">
        <v>1412</v>
      </c>
      <c r="F47" s="168" t="str">
        <f t="shared" ref="F47:F53" si="8">CONCATENATE(C47,"-",D47)</f>
        <v>70103-38.26</v>
      </c>
      <c r="G47" s="162" t="str">
        <f t="shared" ref="G47:G53" si="9">CONCATENATE("AG"," -", H47,"--","AC -", I47)</f>
        <v>AG -3--AC -17</v>
      </c>
      <c r="H47" s="220">
        <v>3</v>
      </c>
      <c r="I47" s="220">
        <v>17</v>
      </c>
      <c r="J47" s="162" t="str">
        <f t="shared" ref="J47:J53" si="10">CONCATENATE(K47,"- ",L47,"- ",M47,"- ",N47,)</f>
        <v>- - MT- S</v>
      </c>
      <c r="K47" s="220"/>
      <c r="L47" s="220"/>
      <c r="M47" s="220" t="s">
        <v>1352</v>
      </c>
      <c r="N47" s="220" t="s">
        <v>1346</v>
      </c>
      <c r="O47" s="217" t="str">
        <f t="shared" ref="O47:O53" si="11">CONCATENATE(P47,"  ",Q47)</f>
        <v xml:space="preserve">  </v>
      </c>
      <c r="P47" s="217"/>
      <c r="Q47" s="217"/>
      <c r="R47" s="216" t="str">
        <f t="shared" si="6"/>
        <v xml:space="preserve">F/E  -  WORD, EXCEL, PDF, MSG, AVI, MP4, JPEG, BMP
</v>
      </c>
      <c r="S47" s="220" t="s">
        <v>1351</v>
      </c>
      <c r="T47" s="173" t="s">
        <v>1367</v>
      </c>
    </row>
    <row r="48" spans="1:20" ht="40.049999999999997" customHeight="1">
      <c r="A48" s="184" t="s">
        <v>1380</v>
      </c>
      <c r="B48" s="163" t="str">
        <f t="shared" si="7"/>
        <v>Grupo de Procesos JudicialesPROCESOS JUDICIALES ACCIÓN RESOLUTORIA</v>
      </c>
      <c r="C48" s="173">
        <v>70103</v>
      </c>
      <c r="D48" s="171" t="s">
        <v>1413</v>
      </c>
      <c r="E48" s="124" t="s">
        <v>1414</v>
      </c>
      <c r="F48" s="168" t="str">
        <f t="shared" si="8"/>
        <v>70103-38.27</v>
      </c>
      <c r="G48" s="162" t="str">
        <f t="shared" si="9"/>
        <v>AG -3--AC -17</v>
      </c>
      <c r="H48" s="220">
        <v>3</v>
      </c>
      <c r="I48" s="220">
        <v>17</v>
      </c>
      <c r="J48" s="162" t="str">
        <f t="shared" si="10"/>
        <v>- - MT- S</v>
      </c>
      <c r="K48" s="220"/>
      <c r="L48" s="220"/>
      <c r="M48" s="220" t="s">
        <v>1352</v>
      </c>
      <c r="N48" s="220" t="s">
        <v>1346</v>
      </c>
      <c r="O48" s="217" t="str">
        <f t="shared" si="11"/>
        <v xml:space="preserve">  </v>
      </c>
      <c r="P48" s="217"/>
      <c r="Q48" s="217"/>
      <c r="R48" s="216" t="str">
        <f t="shared" si="6"/>
        <v xml:space="preserve">F/E  -  WORD, EXCEL, PDF, MSG, AVI, MP4, JPEG, BMP
</v>
      </c>
      <c r="S48" s="220" t="s">
        <v>1351</v>
      </c>
      <c r="T48" s="173" t="s">
        <v>1367</v>
      </c>
    </row>
    <row r="49" spans="1:20" ht="40.049999999999997" customHeight="1">
      <c r="A49" s="184" t="s">
        <v>1380</v>
      </c>
      <c r="B49" s="163" t="str">
        <f t="shared" si="7"/>
        <v>Grupo de Procesos JudicialesPROCESOS JUDICIALES INDEMNIZACIÓN POR RESPONSABILIDAD CIVIL</v>
      </c>
      <c r="C49" s="173">
        <v>70103</v>
      </c>
      <c r="D49" s="171" t="s">
        <v>1415</v>
      </c>
      <c r="E49" s="124" t="s">
        <v>1416</v>
      </c>
      <c r="F49" s="168" t="str">
        <f t="shared" si="8"/>
        <v>70103-38.28</v>
      </c>
      <c r="G49" s="162" t="str">
        <f t="shared" si="9"/>
        <v>AG -3--AC -17</v>
      </c>
      <c r="H49" s="220">
        <v>3</v>
      </c>
      <c r="I49" s="220">
        <v>17</v>
      </c>
      <c r="J49" s="162" t="str">
        <f t="shared" si="10"/>
        <v>- - MT- S</v>
      </c>
      <c r="K49" s="220"/>
      <c r="L49" s="220"/>
      <c r="M49" s="220" t="s">
        <v>1352</v>
      </c>
      <c r="N49" s="220" t="s">
        <v>1346</v>
      </c>
      <c r="O49" s="217" t="str">
        <f t="shared" si="11"/>
        <v xml:space="preserve">  </v>
      </c>
      <c r="P49" s="217"/>
      <c r="Q49" s="217"/>
      <c r="R49" s="216" t="str">
        <f t="shared" si="6"/>
        <v xml:space="preserve">F/E  -  WORD, EXCEL, PDF, MSG, AVI, MP4, JPEG, BMP
</v>
      </c>
      <c r="S49" s="220" t="s">
        <v>1351</v>
      </c>
      <c r="T49" s="173" t="s">
        <v>1367</v>
      </c>
    </row>
    <row r="50" spans="1:20" ht="40.049999999999997" customHeight="1">
      <c r="A50" s="184" t="s">
        <v>1380</v>
      </c>
      <c r="B50" s="163" t="str">
        <f t="shared" si="7"/>
        <v>Grupo de Procesos JudicialesPROCESOS JUDICIALES PRESCRIPCIÓN OBLIGACIÓN HIPOTECARIA</v>
      </c>
      <c r="C50" s="173">
        <v>70103</v>
      </c>
      <c r="D50" s="171" t="s">
        <v>1417</v>
      </c>
      <c r="E50" s="124" t="s">
        <v>1418</v>
      </c>
      <c r="F50" s="168" t="str">
        <f t="shared" si="8"/>
        <v>70103-38.29</v>
      </c>
      <c r="G50" s="162" t="str">
        <f t="shared" si="9"/>
        <v>AG -3--AC -17</v>
      </c>
      <c r="H50" s="220">
        <v>3</v>
      </c>
      <c r="I50" s="220">
        <v>17</v>
      </c>
      <c r="J50" s="162" t="str">
        <f t="shared" si="10"/>
        <v>- - MT- S</v>
      </c>
      <c r="K50" s="220"/>
      <c r="L50" s="220"/>
      <c r="M50" s="220" t="s">
        <v>1352</v>
      </c>
      <c r="N50" s="220" t="s">
        <v>1346</v>
      </c>
      <c r="O50" s="217" t="str">
        <f t="shared" si="11"/>
        <v xml:space="preserve">  </v>
      </c>
      <c r="P50" s="217"/>
      <c r="Q50" s="217"/>
      <c r="R50" s="216" t="str">
        <f t="shared" si="6"/>
        <v xml:space="preserve">F/E  -  WORD, EXCEL, PDF, MSG, AVI, MP4, JPEG, BMP
</v>
      </c>
      <c r="S50" s="220" t="s">
        <v>1351</v>
      </c>
      <c r="T50" s="173" t="s">
        <v>1367</v>
      </c>
    </row>
    <row r="51" spans="1:20" ht="40.049999999999997" customHeight="1">
      <c r="A51" s="184" t="s">
        <v>1380</v>
      </c>
      <c r="B51" s="163" t="str">
        <f t="shared" si="7"/>
        <v>Grupo de Procesos JudicialesPROCESOS JUDICIALES SIMULACIÓN</v>
      </c>
      <c r="C51" s="173">
        <v>70103</v>
      </c>
      <c r="D51" s="171" t="s">
        <v>1419</v>
      </c>
      <c r="E51" s="124" t="s">
        <v>1420</v>
      </c>
      <c r="F51" s="168" t="str">
        <f t="shared" si="8"/>
        <v>70103-38.30</v>
      </c>
      <c r="G51" s="162" t="str">
        <f t="shared" si="9"/>
        <v>AG -3--AC -17</v>
      </c>
      <c r="H51" s="220">
        <v>3</v>
      </c>
      <c r="I51" s="220">
        <v>17</v>
      </c>
      <c r="J51" s="162" t="str">
        <f t="shared" si="10"/>
        <v>- - MT- S</v>
      </c>
      <c r="K51" s="220"/>
      <c r="L51" s="220"/>
      <c r="M51" s="220" t="s">
        <v>1352</v>
      </c>
      <c r="N51" s="220" t="s">
        <v>1346</v>
      </c>
      <c r="O51" s="217" t="str">
        <f t="shared" si="11"/>
        <v xml:space="preserve">  </v>
      </c>
      <c r="P51" s="217"/>
      <c r="Q51" s="217"/>
      <c r="R51" s="216" t="str">
        <f t="shared" si="6"/>
        <v xml:space="preserve">F/E  -  WORD, EXCEL, PDF, MSG, AVI, MP4, JPEG, BMP
</v>
      </c>
      <c r="S51" s="220" t="s">
        <v>1351</v>
      </c>
      <c r="T51" s="173" t="s">
        <v>1367</v>
      </c>
    </row>
    <row r="52" spans="1:20" ht="40.049999999999997" customHeight="1">
      <c r="A52" s="184" t="s">
        <v>1380</v>
      </c>
      <c r="B52" s="163" t="str">
        <f t="shared" si="7"/>
        <v>Grupo de Procesos JudicialesPROCESOS LABORALES ORDINARIOS</v>
      </c>
      <c r="C52" s="173">
        <v>70103</v>
      </c>
      <c r="D52" s="171" t="s">
        <v>1421</v>
      </c>
      <c r="E52" s="124" t="s">
        <v>1422</v>
      </c>
      <c r="F52" s="168" t="str">
        <f t="shared" si="8"/>
        <v>70103-38.31</v>
      </c>
      <c r="G52" s="162" t="str">
        <f t="shared" si="9"/>
        <v>AG -3--AC -17</v>
      </c>
      <c r="H52" s="220">
        <v>3</v>
      </c>
      <c r="I52" s="220">
        <v>17</v>
      </c>
      <c r="J52" s="162" t="str">
        <f t="shared" si="10"/>
        <v>- - MT- S</v>
      </c>
      <c r="K52" s="220"/>
      <c r="L52" s="220"/>
      <c r="M52" s="220" t="s">
        <v>1352</v>
      </c>
      <c r="N52" s="220" t="s">
        <v>1346</v>
      </c>
      <c r="O52" s="217" t="str">
        <f t="shared" si="11"/>
        <v xml:space="preserve">  </v>
      </c>
      <c r="P52" s="217"/>
      <c r="Q52" s="217"/>
      <c r="R52" s="216" t="str">
        <f t="shared" si="6"/>
        <v xml:space="preserve">F/E  -  WORD, EXCEL, PDF, MSG, AVI, MP4, JPEG, BMP
</v>
      </c>
      <c r="S52" s="220" t="s">
        <v>1351</v>
      </c>
      <c r="T52" s="173" t="s">
        <v>1367</v>
      </c>
    </row>
    <row r="53" spans="1:20" ht="40.049999999999997" customHeight="1">
      <c r="A53" s="184" t="s">
        <v>1380</v>
      </c>
      <c r="B53" s="163" t="str">
        <f t="shared" si="7"/>
        <v>Grupo de Procesos JudicialesPROCESOS ORDINARIOS CIVILES</v>
      </c>
      <c r="C53" s="173">
        <v>70103</v>
      </c>
      <c r="D53" s="171" t="s">
        <v>1423</v>
      </c>
      <c r="E53" s="124" t="s">
        <v>1424</v>
      </c>
      <c r="F53" s="168" t="str">
        <f t="shared" si="8"/>
        <v>70103-38.32</v>
      </c>
      <c r="G53" s="162" t="str">
        <f t="shared" si="9"/>
        <v>AG -3--AC -17</v>
      </c>
      <c r="H53" s="220">
        <v>3</v>
      </c>
      <c r="I53" s="220">
        <v>17</v>
      </c>
      <c r="J53" s="162" t="str">
        <f t="shared" si="10"/>
        <v>- - MT- S</v>
      </c>
      <c r="K53" s="220"/>
      <c r="L53" s="220"/>
      <c r="M53" s="220" t="s">
        <v>1352</v>
      </c>
      <c r="N53" s="220" t="s">
        <v>1346</v>
      </c>
      <c r="O53" s="217" t="str">
        <f t="shared" si="11"/>
        <v xml:space="preserve">  </v>
      </c>
      <c r="P53" s="217"/>
      <c r="Q53" s="217"/>
      <c r="R53" s="216" t="str">
        <f t="shared" si="6"/>
        <v xml:space="preserve">F/E  -  WORD, EXCEL, PDF, MSG, AVI, MP4, JPEG, BMP
</v>
      </c>
      <c r="S53" s="220" t="s">
        <v>1351</v>
      </c>
      <c r="T53" s="173" t="s">
        <v>1367</v>
      </c>
    </row>
    <row r="54" spans="1:20" ht="40.049999999999997" customHeight="1">
      <c r="A54" s="184" t="s">
        <v>1380</v>
      </c>
      <c r="B54" s="163" t="str">
        <f t="shared" si="1"/>
        <v>Grupo de Procesos JudicialesPROCESOS ORDINARIOS LABORALES</v>
      </c>
      <c r="C54" s="173">
        <v>70103</v>
      </c>
      <c r="D54" s="171" t="s">
        <v>1425</v>
      </c>
      <c r="E54" s="124" t="s">
        <v>1426</v>
      </c>
      <c r="F54" s="168" t="str">
        <f t="shared" si="4"/>
        <v>70103-38.33</v>
      </c>
      <c r="G54" s="162" t="str">
        <f t="shared" si="0"/>
        <v>AG -3--AC -17</v>
      </c>
      <c r="H54" s="220">
        <v>3</v>
      </c>
      <c r="I54" s="220">
        <v>17</v>
      </c>
      <c r="J54" s="162" t="str">
        <f t="shared" si="2"/>
        <v>- - MT- S</v>
      </c>
      <c r="K54" s="220"/>
      <c r="L54" s="220"/>
      <c r="M54" s="220" t="s">
        <v>1352</v>
      </c>
      <c r="N54" s="220" t="s">
        <v>1346</v>
      </c>
      <c r="O54" s="217" t="str">
        <f t="shared" si="3"/>
        <v xml:space="preserve">  </v>
      </c>
      <c r="P54" s="217"/>
      <c r="Q54" s="217"/>
      <c r="R54" s="216" t="str">
        <f t="shared" si="6"/>
        <v xml:space="preserve">F/E  -  WORD, EXCEL, PDF, MSG, AVI, MP4, JPEG, BMP
</v>
      </c>
      <c r="S54" s="220" t="s">
        <v>1351</v>
      </c>
      <c r="T54" s="173" t="s">
        <v>1367</v>
      </c>
    </row>
    <row r="55" spans="1:20" ht="40.049999999999997" customHeight="1">
      <c r="A55" s="184" t="s">
        <v>1380</v>
      </c>
      <c r="B55" s="163" t="str">
        <f t="shared" si="1"/>
        <v>Grupo de Procesos JudicialesPROCESOS PENALES</v>
      </c>
      <c r="C55" s="173">
        <v>70103</v>
      </c>
      <c r="D55" s="171" t="s">
        <v>1427</v>
      </c>
      <c r="E55" s="124" t="s">
        <v>1428</v>
      </c>
      <c r="F55" s="168" t="str">
        <f t="shared" si="4"/>
        <v>70103-38.34</v>
      </c>
      <c r="G55" s="162" t="str">
        <f t="shared" si="0"/>
        <v>AG -3--AC -17</v>
      </c>
      <c r="H55" s="220">
        <v>3</v>
      </c>
      <c r="I55" s="220">
        <v>17</v>
      </c>
      <c r="J55" s="162" t="str">
        <f t="shared" si="2"/>
        <v>- - MT- S</v>
      </c>
      <c r="K55" s="220"/>
      <c r="L55" s="220"/>
      <c r="M55" s="220" t="s">
        <v>1352</v>
      </c>
      <c r="N55" s="220" t="s">
        <v>1346</v>
      </c>
      <c r="O55" s="217" t="str">
        <f t="shared" si="3"/>
        <v xml:space="preserve">  </v>
      </c>
      <c r="P55" s="217"/>
      <c r="Q55" s="217"/>
      <c r="R55" s="216" t="str">
        <f t="shared" si="6"/>
        <v xml:space="preserve">F/E  -  WORD, EXCEL, PDF, MSG, AVI, MP4, JPEG, BMP
</v>
      </c>
      <c r="S55" s="220" t="s">
        <v>1351</v>
      </c>
      <c r="T55" s="173" t="s">
        <v>1367</v>
      </c>
    </row>
    <row r="56" spans="1:20" ht="40.049999999999997" customHeight="1">
      <c r="A56" s="183"/>
      <c r="B56" s="175"/>
      <c r="C56" s="170"/>
      <c r="D56" s="170"/>
      <c r="E56" s="160"/>
      <c r="F56" s="167"/>
      <c r="G56" s="157"/>
      <c r="H56" s="157"/>
      <c r="I56" s="157"/>
      <c r="J56" s="157"/>
      <c r="K56" s="157"/>
      <c r="L56" s="157"/>
      <c r="M56" s="157"/>
      <c r="N56" s="157"/>
      <c r="O56" s="166"/>
      <c r="P56" s="166"/>
      <c r="Q56" s="166"/>
      <c r="R56" s="157"/>
      <c r="S56" s="157"/>
      <c r="T56" s="157"/>
    </row>
    <row r="57" spans="1:20" ht="40.049999999999997" customHeight="1">
      <c r="A57" s="182" t="s">
        <v>267</v>
      </c>
      <c r="B57" s="174" t="str">
        <f t="shared" si="1"/>
        <v>Oficina de Control InternoACTAS DE COMITÉ DE COORDINACIÓN DEL SISTEMA DE CONTROL INTERNO</v>
      </c>
      <c r="C57" s="218">
        <v>70200</v>
      </c>
      <c r="D57" s="208" t="s">
        <v>1429</v>
      </c>
      <c r="E57" s="209" t="s">
        <v>269</v>
      </c>
      <c r="F57" s="205" t="str">
        <f t="shared" si="4"/>
        <v>70200-2.8</v>
      </c>
      <c r="G57" s="206" t="str">
        <f t="shared" si="0"/>
        <v>AG -3--AC -8</v>
      </c>
      <c r="H57" s="221">
        <v>3</v>
      </c>
      <c r="I57" s="221">
        <v>8</v>
      </c>
      <c r="J57" s="206" t="str">
        <f t="shared" si="2"/>
        <v xml:space="preserve">CT- - MT- </v>
      </c>
      <c r="K57" s="221" t="s">
        <v>1343</v>
      </c>
      <c r="L57" s="221"/>
      <c r="M57" s="221" t="s">
        <v>1352</v>
      </c>
      <c r="N57" s="221"/>
      <c r="O57" s="206" t="str">
        <f t="shared" si="3"/>
        <v xml:space="preserve">  </v>
      </c>
      <c r="P57" s="206"/>
      <c r="Q57" s="206"/>
      <c r="R57" s="206" t="str">
        <f t="shared" si="6"/>
        <v>F/E  -  .msg, .pdf, .pdf</v>
      </c>
      <c r="S57" s="221" t="s">
        <v>1351</v>
      </c>
      <c r="T57" s="221" t="s">
        <v>1430</v>
      </c>
    </row>
    <row r="58" spans="1:20" ht="40.049999999999997" customHeight="1">
      <c r="A58" s="182" t="s">
        <v>267</v>
      </c>
      <c r="B58" s="174" t="str">
        <f t="shared" si="1"/>
        <v>Oficina de Control InternoACTAS DE COMITÉ SECTORIAL DE AUDITORÍA EN EL SECTOR ADMINISTRATIVO DE VIVIENDA, CIUDAD Y TERRITORIO Y LA RED ANTICORRUPCIÓN SECTORIAL</v>
      </c>
      <c r="C58" s="218">
        <v>70200</v>
      </c>
      <c r="D58" s="208" t="s">
        <v>1431</v>
      </c>
      <c r="E58" s="209" t="s">
        <v>1432</v>
      </c>
      <c r="F58" s="205" t="str">
        <f t="shared" si="4"/>
        <v>70200-2.14</v>
      </c>
      <c r="G58" s="206" t="str">
        <f t="shared" si="0"/>
        <v>AG -3--AC -8</v>
      </c>
      <c r="H58" s="221">
        <v>3</v>
      </c>
      <c r="I58" s="221">
        <v>8</v>
      </c>
      <c r="J58" s="206" t="str">
        <f t="shared" si="2"/>
        <v xml:space="preserve">CT- - MT- </v>
      </c>
      <c r="K58" s="221" t="s">
        <v>1343</v>
      </c>
      <c r="L58" s="221"/>
      <c r="M58" s="221" t="s">
        <v>1352</v>
      </c>
      <c r="N58" s="221"/>
      <c r="O58" s="206" t="str">
        <f t="shared" si="3"/>
        <v xml:space="preserve">  </v>
      </c>
      <c r="P58" s="206"/>
      <c r="Q58" s="206"/>
      <c r="R58" s="206" t="str">
        <f t="shared" si="6"/>
        <v>F/E  -  e-mail, .pdf, .xls</v>
      </c>
      <c r="S58" s="221" t="s">
        <v>1351</v>
      </c>
      <c r="T58" s="221" t="s">
        <v>1433</v>
      </c>
    </row>
    <row r="59" spans="1:20" ht="40.049999999999997" customHeight="1">
      <c r="A59" s="182" t="s">
        <v>267</v>
      </c>
      <c r="B59" s="174" t="str">
        <f t="shared" si="1"/>
        <v>Oficina de Control InternoDERECHOS DE PETICIÓN</v>
      </c>
      <c r="C59" s="218">
        <v>70200</v>
      </c>
      <c r="D59" s="208">
        <v>17</v>
      </c>
      <c r="E59" s="209" t="s">
        <v>159</v>
      </c>
      <c r="F59" s="205" t="str">
        <f t="shared" si="4"/>
        <v>70200-17</v>
      </c>
      <c r="G59" s="206" t="str">
        <f t="shared" si="0"/>
        <v>AG -3--AC -8</v>
      </c>
      <c r="H59" s="221">
        <v>3</v>
      </c>
      <c r="I59" s="221">
        <v>8</v>
      </c>
      <c r="J59" s="206" t="str">
        <f t="shared" si="2"/>
        <v>- - MT- S</v>
      </c>
      <c r="K59" s="221"/>
      <c r="L59" s="221"/>
      <c r="M59" s="221" t="s">
        <v>1352</v>
      </c>
      <c r="N59" s="221" t="s">
        <v>1346</v>
      </c>
      <c r="O59" s="206" t="str">
        <f t="shared" si="3"/>
        <v xml:space="preserve">  </v>
      </c>
      <c r="P59" s="206"/>
      <c r="Q59" s="206"/>
      <c r="R59" s="206" t="str">
        <f t="shared" si="6"/>
        <v>F/E  -  .pdf, msg</v>
      </c>
      <c r="S59" s="221" t="s">
        <v>1351</v>
      </c>
      <c r="T59" s="221" t="s">
        <v>1434</v>
      </c>
    </row>
    <row r="60" spans="1:20" ht="40.049999999999997" customHeight="1">
      <c r="A60" s="182" t="s">
        <v>267</v>
      </c>
      <c r="B60" s="174" t="str">
        <f t="shared" si="1"/>
        <v>Oficina de Control InternoINFORMES A ENTES DE CONTROL</v>
      </c>
      <c r="C60" s="218">
        <v>70200</v>
      </c>
      <c r="D60" s="208" t="s">
        <v>1435</v>
      </c>
      <c r="E60" s="209" t="s">
        <v>1229</v>
      </c>
      <c r="F60" s="205" t="str">
        <f t="shared" si="4"/>
        <v>70200-24.1</v>
      </c>
      <c r="G60" s="206" t="str">
        <f t="shared" si="0"/>
        <v>AG -4--AC -8</v>
      </c>
      <c r="H60" s="221">
        <v>4</v>
      </c>
      <c r="I60" s="221">
        <v>8</v>
      </c>
      <c r="J60" s="206" t="str">
        <f t="shared" si="2"/>
        <v xml:space="preserve">CT- - MT- </v>
      </c>
      <c r="K60" s="221" t="s">
        <v>1343</v>
      </c>
      <c r="L60" s="221"/>
      <c r="M60" s="221" t="s">
        <v>1352</v>
      </c>
      <c r="N60" s="221"/>
      <c r="O60" s="206" t="str">
        <f t="shared" si="3"/>
        <v xml:space="preserve">  </v>
      </c>
      <c r="P60" s="206"/>
      <c r="Q60" s="206"/>
      <c r="R60" s="206" t="str">
        <f t="shared" si="6"/>
        <v>F/E  -  .msg, .pdf</v>
      </c>
      <c r="S60" s="221" t="s">
        <v>1351</v>
      </c>
      <c r="T60" s="221" t="s">
        <v>1436</v>
      </c>
    </row>
    <row r="61" spans="1:20" ht="40.049999999999997" customHeight="1">
      <c r="A61" s="182" t="s">
        <v>267</v>
      </c>
      <c r="B61" s="174" t="str">
        <f t="shared" si="1"/>
        <v>Oficina de Control InternoINFORMES DE GESTIÓN</v>
      </c>
      <c r="C61" s="218">
        <v>70200</v>
      </c>
      <c r="D61" s="208" t="s">
        <v>1353</v>
      </c>
      <c r="E61" s="209" t="s">
        <v>127</v>
      </c>
      <c r="F61" s="205" t="str">
        <f t="shared" si="4"/>
        <v>70200-24.12</v>
      </c>
      <c r="G61" s="206" t="str">
        <f t="shared" si="0"/>
        <v>AG -3--AC -8</v>
      </c>
      <c r="H61" s="221">
        <v>3</v>
      </c>
      <c r="I61" s="221">
        <v>8</v>
      </c>
      <c r="J61" s="206" t="str">
        <f t="shared" si="2"/>
        <v xml:space="preserve">- E- - </v>
      </c>
      <c r="K61" s="221"/>
      <c r="L61" s="221" t="s">
        <v>1344</v>
      </c>
      <c r="M61" s="221"/>
      <c r="N61" s="221"/>
      <c r="O61" s="206" t="str">
        <f t="shared" si="3"/>
        <v xml:space="preserve">  </v>
      </c>
      <c r="P61" s="206"/>
      <c r="Q61" s="206"/>
      <c r="R61" s="206" t="str">
        <f t="shared" si="6"/>
        <v>F/E  -  .pdf, msg</v>
      </c>
      <c r="S61" s="221" t="s">
        <v>1351</v>
      </c>
      <c r="T61" s="221" t="s">
        <v>1434</v>
      </c>
    </row>
    <row r="62" spans="1:20" ht="40.049999999999997" customHeight="1">
      <c r="A62" s="182" t="s">
        <v>267</v>
      </c>
      <c r="B62" s="174" t="str">
        <f t="shared" si="1"/>
        <v>Oficina de Control InternoINFORMES DE RENDICIÓN DE CUENTA FISCAL</v>
      </c>
      <c r="C62" s="218">
        <v>70200</v>
      </c>
      <c r="D62" s="208" t="s">
        <v>1437</v>
      </c>
      <c r="E62" s="209" t="s">
        <v>1438</v>
      </c>
      <c r="F62" s="205" t="str">
        <f t="shared" si="4"/>
        <v>70200-24.18</v>
      </c>
      <c r="G62" s="206" t="str">
        <f t="shared" si="0"/>
        <v>AG -3--AC -8</v>
      </c>
      <c r="H62" s="221">
        <v>3</v>
      </c>
      <c r="I62" s="221">
        <v>8</v>
      </c>
      <c r="J62" s="206" t="str">
        <f t="shared" si="2"/>
        <v xml:space="preserve">CT- - MT- </v>
      </c>
      <c r="K62" s="221" t="s">
        <v>1343</v>
      </c>
      <c r="L62" s="221"/>
      <c r="M62" s="221" t="s">
        <v>1352</v>
      </c>
      <c r="N62" s="221"/>
      <c r="O62" s="206" t="str">
        <f t="shared" si="3"/>
        <v xml:space="preserve">  </v>
      </c>
      <c r="P62" s="206"/>
      <c r="Q62" s="206"/>
      <c r="R62" s="206" t="str">
        <f t="shared" si="6"/>
        <v xml:space="preserve">F/E  -  </v>
      </c>
      <c r="S62" s="221" t="s">
        <v>1351</v>
      </c>
      <c r="T62" s="221"/>
    </row>
    <row r="63" spans="1:20" ht="40.049999999999997" customHeight="1">
      <c r="A63" s="182" t="s">
        <v>267</v>
      </c>
      <c r="B63" s="174" t="str">
        <f t="shared" si="1"/>
        <v>Oficina de Control InternoINFORMES EJECUTIVOS EVALUACION AL SISTEMA DE CONTROL INTERNO</v>
      </c>
      <c r="C63" s="218">
        <v>70200</v>
      </c>
      <c r="D63" s="208" t="s">
        <v>1439</v>
      </c>
      <c r="E63" s="209" t="s">
        <v>1440</v>
      </c>
      <c r="F63" s="205" t="str">
        <f t="shared" si="4"/>
        <v>70200-24.22</v>
      </c>
      <c r="G63" s="206" t="str">
        <f t="shared" si="0"/>
        <v>AG -3--AC -8</v>
      </c>
      <c r="H63" s="221">
        <v>3</v>
      </c>
      <c r="I63" s="221">
        <v>8</v>
      </c>
      <c r="J63" s="206" t="str">
        <f t="shared" si="2"/>
        <v xml:space="preserve">CT- - MT- </v>
      </c>
      <c r="K63" s="221" t="s">
        <v>1343</v>
      </c>
      <c r="L63" s="221"/>
      <c r="M63" s="221" t="s">
        <v>1352</v>
      </c>
      <c r="N63" s="221"/>
      <c r="O63" s="206" t="str">
        <f t="shared" si="3"/>
        <v xml:space="preserve">  </v>
      </c>
      <c r="P63" s="206"/>
      <c r="Q63" s="206"/>
      <c r="R63" s="206" t="str">
        <f t="shared" si="6"/>
        <v xml:space="preserve">F/E  -  .pdf, .xls
</v>
      </c>
      <c r="S63" s="221" t="s">
        <v>1351</v>
      </c>
      <c r="T63" s="221" t="s">
        <v>1441</v>
      </c>
    </row>
    <row r="64" spans="1:20" ht="40.049999999999997" customHeight="1">
      <c r="A64" s="182" t="s">
        <v>267</v>
      </c>
      <c r="B64" s="174" t="str">
        <f t="shared" si="1"/>
        <v>Oficina de Control InternoPLANES ANUALES DE AUDITORIAS</v>
      </c>
      <c r="C64" s="218">
        <v>70200</v>
      </c>
      <c r="D64" s="208" t="s">
        <v>1442</v>
      </c>
      <c r="E64" s="209" t="s">
        <v>296</v>
      </c>
      <c r="F64" s="205" t="str">
        <f t="shared" si="4"/>
        <v>70200-34.3</v>
      </c>
      <c r="G64" s="206" t="str">
        <f t="shared" si="0"/>
        <v>AG -3--AC -8</v>
      </c>
      <c r="H64" s="221">
        <v>3</v>
      </c>
      <c r="I64" s="221">
        <v>8</v>
      </c>
      <c r="J64" s="206" t="str">
        <f t="shared" si="2"/>
        <v xml:space="preserve">CT- - MT- </v>
      </c>
      <c r="K64" s="221" t="s">
        <v>1343</v>
      </c>
      <c r="L64" s="221"/>
      <c r="M64" s="221" t="s">
        <v>1352</v>
      </c>
      <c r="N64" s="221"/>
      <c r="O64" s="206" t="str">
        <f t="shared" si="3"/>
        <v xml:space="preserve">  </v>
      </c>
      <c r="P64" s="206"/>
      <c r="Q64" s="206"/>
      <c r="R64" s="206" t="str">
        <f t="shared" si="6"/>
        <v>F/E  -  .xls, msg, .pdf, .pdf</v>
      </c>
      <c r="S64" s="221" t="s">
        <v>1351</v>
      </c>
      <c r="T64" s="221" t="s">
        <v>1443</v>
      </c>
    </row>
    <row r="65" spans="1:20" ht="40.049999999999997" customHeight="1">
      <c r="A65" s="182" t="s">
        <v>267</v>
      </c>
      <c r="B65" s="174" t="str">
        <f t="shared" si="1"/>
        <v>Oficina de Control InternoPLANES DE MEJORAMIENTO INSTITUCIONAL</v>
      </c>
      <c r="C65" s="218">
        <v>70200</v>
      </c>
      <c r="D65" s="208" t="s">
        <v>1444</v>
      </c>
      <c r="E65" s="209" t="s">
        <v>1445</v>
      </c>
      <c r="F65" s="205" t="str">
        <f t="shared" si="4"/>
        <v>70200-34.12</v>
      </c>
      <c r="G65" s="206" t="str">
        <f t="shared" si="0"/>
        <v>AG -3--AC -8</v>
      </c>
      <c r="H65" s="221">
        <v>3</v>
      </c>
      <c r="I65" s="221">
        <v>8</v>
      </c>
      <c r="J65" s="206" t="str">
        <f t="shared" si="2"/>
        <v xml:space="preserve">CT- - MT- </v>
      </c>
      <c r="K65" s="221" t="s">
        <v>1343</v>
      </c>
      <c r="L65" s="221"/>
      <c r="M65" s="221" t="s">
        <v>1352</v>
      </c>
      <c r="N65" s="221"/>
      <c r="O65" s="206" t="str">
        <f t="shared" si="3"/>
        <v xml:space="preserve">  </v>
      </c>
      <c r="P65" s="206"/>
      <c r="Q65" s="206"/>
      <c r="R65" s="206" t="str">
        <f t="shared" si="6"/>
        <v>F/E  -  .pdf, .xls, .pdf</v>
      </c>
      <c r="S65" s="221" t="s">
        <v>1351</v>
      </c>
      <c r="T65" s="221" t="s">
        <v>1446</v>
      </c>
    </row>
    <row r="66" spans="1:20" ht="40.049999999999997" customHeight="1">
      <c r="A66" s="183"/>
      <c r="B66" s="175"/>
      <c r="C66" s="170"/>
      <c r="D66" s="170"/>
      <c r="E66" s="147"/>
      <c r="F66" s="167"/>
      <c r="G66" s="157"/>
      <c r="H66" s="157"/>
      <c r="I66" s="157"/>
      <c r="J66" s="157"/>
      <c r="K66" s="157"/>
      <c r="L66" s="157"/>
      <c r="M66" s="157"/>
      <c r="N66" s="157"/>
      <c r="O66" s="166"/>
      <c r="P66" s="166"/>
      <c r="Q66" s="166"/>
      <c r="R66" s="157"/>
      <c r="S66" s="157"/>
      <c r="T66" s="157"/>
    </row>
    <row r="67" spans="1:20" s="146" customFormat="1" ht="40.049999999999997" customHeight="1">
      <c r="A67" s="184" t="s">
        <v>163</v>
      </c>
      <c r="B67" s="163" t="str">
        <f t="shared" si="1"/>
        <v>Oficina Asesora de PlaneaciónACTAS COMITÉ DE GERENCIA</v>
      </c>
      <c r="C67" s="173">
        <v>70300</v>
      </c>
      <c r="D67" s="171" t="s">
        <v>1447</v>
      </c>
      <c r="E67" s="124" t="s">
        <v>165</v>
      </c>
      <c r="F67" s="168" t="str">
        <f t="shared" si="4"/>
        <v>70300-2.2</v>
      </c>
      <c r="G67" s="162" t="str">
        <f t="shared" si="0"/>
        <v>AG -3--AC -8</v>
      </c>
      <c r="H67" s="220">
        <v>3</v>
      </c>
      <c r="I67" s="220">
        <v>8</v>
      </c>
      <c r="J67" s="162" t="str">
        <f t="shared" si="2"/>
        <v xml:space="preserve">CT- - MT- </v>
      </c>
      <c r="K67" s="220" t="s">
        <v>1343</v>
      </c>
      <c r="L67" s="220"/>
      <c r="M67" s="220" t="s">
        <v>1352</v>
      </c>
      <c r="N67" s="220"/>
      <c r="O67" s="162" t="str">
        <f t="shared" si="3"/>
        <v xml:space="preserve">  </v>
      </c>
      <c r="P67" s="162"/>
      <c r="Q67" s="162"/>
      <c r="R67" s="162" t="str">
        <f t="shared" si="6"/>
        <v>F/E  -  PDF</v>
      </c>
      <c r="S67" s="220" t="s">
        <v>1351</v>
      </c>
      <c r="T67" s="220" t="s">
        <v>169</v>
      </c>
    </row>
    <row r="68" spans="1:20" s="146" customFormat="1" ht="40.049999999999997" customHeight="1">
      <c r="A68" s="184" t="s">
        <v>163</v>
      </c>
      <c r="B68" s="163" t="str">
        <f t="shared" si="1"/>
        <v>Oficina Asesora de PlaneaciónACTAS COMITÉ SECTORIAL DE GESTIÓN Y DESEMPEÑO</v>
      </c>
      <c r="C68" s="173">
        <v>70300</v>
      </c>
      <c r="D68" s="171" t="s">
        <v>1448</v>
      </c>
      <c r="E68" s="124" t="s">
        <v>184</v>
      </c>
      <c r="F68" s="168" t="str">
        <f t="shared" si="4"/>
        <v>70300-2.3</v>
      </c>
      <c r="G68" s="162" t="str">
        <f t="shared" si="0"/>
        <v>AG -3--AC -8</v>
      </c>
      <c r="H68" s="220">
        <v>3</v>
      </c>
      <c r="I68" s="220">
        <v>8</v>
      </c>
      <c r="J68" s="162" t="str">
        <f t="shared" si="2"/>
        <v xml:space="preserve">CT- - MT- </v>
      </c>
      <c r="K68" s="220" t="s">
        <v>1343</v>
      </c>
      <c r="L68" s="220"/>
      <c r="M68" s="220" t="s">
        <v>1352</v>
      </c>
      <c r="N68" s="220"/>
      <c r="O68" s="162" t="str">
        <f t="shared" si="3"/>
        <v xml:space="preserve">  </v>
      </c>
      <c r="P68" s="162"/>
      <c r="Q68" s="162"/>
      <c r="R68" s="162" t="str">
        <f t="shared" si="6"/>
        <v>F/E  -  PDF</v>
      </c>
      <c r="S68" s="220" t="s">
        <v>1351</v>
      </c>
      <c r="T68" s="220" t="s">
        <v>169</v>
      </c>
    </row>
    <row r="69" spans="1:20" s="146" customFormat="1" ht="40.049999999999997" customHeight="1">
      <c r="A69" s="184" t="s">
        <v>163</v>
      </c>
      <c r="B69" s="163" t="str">
        <f t="shared" si="1"/>
        <v>Oficina Asesora de PlaneaciónACTAS DE COMITÉ INSTITUCIONAL DE GESTIÓN Y DESEMPEÑO</v>
      </c>
      <c r="C69" s="173">
        <v>70300</v>
      </c>
      <c r="D69" s="171" t="s">
        <v>1449</v>
      </c>
      <c r="E69" s="124" t="s">
        <v>177</v>
      </c>
      <c r="F69" s="168" t="str">
        <f t="shared" si="4"/>
        <v>70300-2.12</v>
      </c>
      <c r="G69" s="162" t="str">
        <f t="shared" ref="G69:G130" si="12">CONCATENATE("AG"," -", H69,"--","AC -", I69)</f>
        <v>AG -3--AC -8</v>
      </c>
      <c r="H69" s="220">
        <v>3</v>
      </c>
      <c r="I69" s="220">
        <v>8</v>
      </c>
      <c r="J69" s="162" t="str">
        <f t="shared" si="2"/>
        <v xml:space="preserve">CT- - MT- </v>
      </c>
      <c r="K69" s="220" t="s">
        <v>1343</v>
      </c>
      <c r="L69" s="220"/>
      <c r="M69" s="220" t="s">
        <v>1352</v>
      </c>
      <c r="N69" s="220"/>
      <c r="O69" s="162" t="str">
        <f t="shared" si="3"/>
        <v xml:space="preserve">  </v>
      </c>
      <c r="P69" s="162"/>
      <c r="Q69" s="162"/>
      <c r="R69" s="162" t="str">
        <f t="shared" si="6"/>
        <v>F/E  -  PDF</v>
      </c>
      <c r="S69" s="220" t="s">
        <v>1351</v>
      </c>
      <c r="T69" s="220" t="s">
        <v>169</v>
      </c>
    </row>
    <row r="70" spans="1:20" s="146" customFormat="1" ht="40.049999999999997" customHeight="1">
      <c r="A70" s="184" t="s">
        <v>163</v>
      </c>
      <c r="B70" s="163" t="str">
        <f t="shared" ref="B70:B130" si="13">CONCATENATE(A70,E70)</f>
        <v>Oficina Asesora de PlaneaciónDERECHOS DE PETICIÓN</v>
      </c>
      <c r="C70" s="173">
        <v>70300</v>
      </c>
      <c r="D70" s="171">
        <v>17</v>
      </c>
      <c r="E70" s="202" t="s">
        <v>159</v>
      </c>
      <c r="F70" s="168" t="str">
        <f t="shared" si="4"/>
        <v>70300-17</v>
      </c>
      <c r="G70" s="162" t="str">
        <f t="shared" si="12"/>
        <v>AG -3--AC -8</v>
      </c>
      <c r="H70" s="220">
        <v>3</v>
      </c>
      <c r="I70" s="220">
        <v>8</v>
      </c>
      <c r="J70" s="162" t="str">
        <f t="shared" ref="J70:J130" si="14">CONCATENATE(K70,"- ",L70,"- ",M70,"- ",N70,)</f>
        <v>- - MT- S</v>
      </c>
      <c r="K70" s="220"/>
      <c r="L70" s="220"/>
      <c r="M70" s="220" t="s">
        <v>1352</v>
      </c>
      <c r="N70" s="220" t="s">
        <v>1346</v>
      </c>
      <c r="O70" s="162" t="str">
        <f t="shared" ref="O70:O121" si="15">CONCATENATE(P70,"  ",Q70)</f>
        <v xml:space="preserve">  </v>
      </c>
      <c r="P70" s="162"/>
      <c r="Q70" s="162"/>
      <c r="R70" s="162" t="str">
        <f t="shared" si="6"/>
        <v>F/E  -  PDF</v>
      </c>
      <c r="S70" s="220" t="s">
        <v>1351</v>
      </c>
      <c r="T70" s="220" t="s">
        <v>169</v>
      </c>
    </row>
    <row r="71" spans="1:20" s="146" customFormat="1" ht="40.049999999999997" customHeight="1">
      <c r="A71" s="184" t="s">
        <v>163</v>
      </c>
      <c r="B71" s="163" t="str">
        <f t="shared" si="13"/>
        <v>Oficina Asesora de PlaneaciónINFORMES A ENTES DE CONTROL</v>
      </c>
      <c r="C71" s="173">
        <v>70300</v>
      </c>
      <c r="D71" s="171" t="s">
        <v>1435</v>
      </c>
      <c r="E71" s="124" t="s">
        <v>1229</v>
      </c>
      <c r="F71" s="168" t="str">
        <f t="shared" si="4"/>
        <v>70300-24.1</v>
      </c>
      <c r="G71" s="162" t="str">
        <f t="shared" si="12"/>
        <v>AG -4--AC -8</v>
      </c>
      <c r="H71" s="220">
        <v>4</v>
      </c>
      <c r="I71" s="220">
        <v>8</v>
      </c>
      <c r="J71" s="162" t="str">
        <f t="shared" si="14"/>
        <v xml:space="preserve">- E- - </v>
      </c>
      <c r="K71" s="220"/>
      <c r="L71" s="220" t="s">
        <v>1344</v>
      </c>
      <c r="M71" s="220"/>
      <c r="N71" s="220"/>
      <c r="O71" s="162" t="str">
        <f t="shared" si="15"/>
        <v xml:space="preserve">  </v>
      </c>
      <c r="P71" s="162"/>
      <c r="Q71" s="162"/>
      <c r="R71" s="162" t="str">
        <f t="shared" si="6"/>
        <v>F/E  -  PDF</v>
      </c>
      <c r="S71" s="220" t="s">
        <v>1351</v>
      </c>
      <c r="T71" s="220" t="s">
        <v>169</v>
      </c>
    </row>
    <row r="72" spans="1:20" s="146" customFormat="1" ht="40.049999999999997" customHeight="1">
      <c r="A72" s="184" t="s">
        <v>163</v>
      </c>
      <c r="B72" s="163" t="str">
        <f t="shared" si="13"/>
        <v>Oficina Asesora de PlaneaciónINFORMES A OTRAS ENTIDADES</v>
      </c>
      <c r="C72" s="173">
        <v>70300</v>
      </c>
      <c r="D72" s="171" t="s">
        <v>1450</v>
      </c>
      <c r="E72" s="124" t="s">
        <v>1451</v>
      </c>
      <c r="F72" s="168" t="str">
        <f t="shared" si="4"/>
        <v>70300-24.3</v>
      </c>
      <c r="G72" s="162" t="str">
        <f t="shared" si="12"/>
        <v>AG -3--AC -8</v>
      </c>
      <c r="H72" s="220">
        <v>3</v>
      </c>
      <c r="I72" s="220">
        <v>8</v>
      </c>
      <c r="J72" s="162" t="str">
        <f t="shared" si="14"/>
        <v xml:space="preserve">CT- - MT- </v>
      </c>
      <c r="K72" s="220" t="s">
        <v>1343</v>
      </c>
      <c r="L72" s="220"/>
      <c r="M72" s="220" t="s">
        <v>1352</v>
      </c>
      <c r="N72" s="220"/>
      <c r="O72" s="162" t="str">
        <f t="shared" si="15"/>
        <v xml:space="preserve">  </v>
      </c>
      <c r="P72" s="162"/>
      <c r="Q72" s="162"/>
      <c r="R72" s="162" t="str">
        <f t="shared" si="6"/>
        <v>F/E  -  PDF</v>
      </c>
      <c r="S72" s="220" t="s">
        <v>1351</v>
      </c>
      <c r="T72" s="220" t="s">
        <v>169</v>
      </c>
    </row>
    <row r="73" spans="1:20" s="146" customFormat="1" ht="40.049999999999997" customHeight="1">
      <c r="A73" s="184" t="s">
        <v>163</v>
      </c>
      <c r="B73" s="163" t="str">
        <f t="shared" si="13"/>
        <v>Oficina Asesora de PlaneaciónINFORMES DE GESTIÓN INSTITUCIONAL</v>
      </c>
      <c r="C73" s="173">
        <v>70300</v>
      </c>
      <c r="D73" s="171" t="s">
        <v>1452</v>
      </c>
      <c r="E73" s="124" t="s">
        <v>1453</v>
      </c>
      <c r="F73" s="168" t="str">
        <f t="shared" si="4"/>
        <v>70300-24.14</v>
      </c>
      <c r="G73" s="162" t="str">
        <f t="shared" si="12"/>
        <v>AG -3--AC -8</v>
      </c>
      <c r="H73" s="220">
        <v>3</v>
      </c>
      <c r="I73" s="220">
        <v>8</v>
      </c>
      <c r="J73" s="162" t="str">
        <f t="shared" si="14"/>
        <v xml:space="preserve">CT- - MT- </v>
      </c>
      <c r="K73" s="220" t="s">
        <v>1343</v>
      </c>
      <c r="L73" s="220"/>
      <c r="M73" s="220" t="s">
        <v>1352</v>
      </c>
      <c r="N73" s="220"/>
      <c r="O73" s="162" t="str">
        <f t="shared" si="15"/>
        <v xml:space="preserve">  </v>
      </c>
      <c r="P73" s="162"/>
      <c r="Q73" s="162"/>
      <c r="R73" s="162" t="str">
        <f t="shared" si="6"/>
        <v>F/E  -  PDF</v>
      </c>
      <c r="S73" s="220" t="s">
        <v>1351</v>
      </c>
      <c r="T73" s="220" t="s">
        <v>169</v>
      </c>
    </row>
    <row r="74" spans="1:20" s="146" customFormat="1" ht="40.049999999999997" customHeight="1">
      <c r="A74" s="183"/>
      <c r="B74" s="175"/>
      <c r="C74" s="170"/>
      <c r="D74" s="170"/>
      <c r="E74" s="147"/>
      <c r="F74" s="167"/>
      <c r="G74" s="157"/>
      <c r="H74" s="157"/>
      <c r="I74" s="157"/>
      <c r="J74" s="157"/>
      <c r="K74" s="157"/>
      <c r="L74" s="157"/>
      <c r="M74" s="157"/>
      <c r="N74" s="157"/>
      <c r="O74" s="166"/>
      <c r="P74" s="166"/>
      <c r="Q74" s="166"/>
      <c r="R74" s="157"/>
      <c r="S74" s="157"/>
      <c r="T74" s="157"/>
    </row>
    <row r="75" spans="1:20" ht="40.049999999999997" customHeight="1">
      <c r="A75" s="182" t="s">
        <v>212</v>
      </c>
      <c r="B75" s="174" t="str">
        <f t="shared" si="13"/>
        <v>Grupo de Presupuesto y Proyectos de InversiónACTAS DE ÓRGANO COLEGIADO DE ADMINISTRACIÓN Y DECISIÓN - OCAD</v>
      </c>
      <c r="C75" s="222">
        <v>70304</v>
      </c>
      <c r="D75" s="132" t="s">
        <v>1454</v>
      </c>
      <c r="E75" s="209" t="s">
        <v>1455</v>
      </c>
      <c r="F75" s="205" t="str">
        <f t="shared" ref="F75:F164" si="16">CONCATENATE(C75,"-",D75)</f>
        <v>70304-2.19</v>
      </c>
      <c r="G75" s="206" t="str">
        <f t="shared" si="12"/>
        <v>AG -3--AC -8</v>
      </c>
      <c r="H75" s="221">
        <v>3</v>
      </c>
      <c r="I75" s="221">
        <v>8</v>
      </c>
      <c r="J75" s="206" t="str">
        <f t="shared" si="14"/>
        <v xml:space="preserve">CT- - MT- </v>
      </c>
      <c r="K75" s="221" t="s">
        <v>1343</v>
      </c>
      <c r="L75" s="221"/>
      <c r="M75" s="221" t="s">
        <v>1352</v>
      </c>
      <c r="N75" s="221"/>
      <c r="O75" s="206" t="str">
        <f t="shared" si="15"/>
        <v xml:space="preserve">  </v>
      </c>
      <c r="P75" s="206"/>
      <c r="Q75" s="206"/>
      <c r="R75" s="206" t="str">
        <f t="shared" si="6"/>
        <v>F/E  -  PDF</v>
      </c>
      <c r="S75" s="221" t="s">
        <v>1351</v>
      </c>
      <c r="T75" s="223" t="s">
        <v>169</v>
      </c>
    </row>
    <row r="76" spans="1:20" ht="40.049999999999997" customHeight="1">
      <c r="A76" s="182" t="s">
        <v>212</v>
      </c>
      <c r="B76" s="174" t="str">
        <f t="shared" si="13"/>
        <v>Grupo de Presupuesto y Proyectos de InversiónACUERDOS ÓRGANO COLEGIADO DE ADMINISTRACIÓN Y DECISIÓN - OCAD</v>
      </c>
      <c r="C76" s="222">
        <v>70304</v>
      </c>
      <c r="D76" s="132" t="s">
        <v>1456</v>
      </c>
      <c r="E76" s="209" t="s">
        <v>1457</v>
      </c>
      <c r="F76" s="205" t="str">
        <f t="shared" si="16"/>
        <v>70304-3.1</v>
      </c>
      <c r="G76" s="206" t="str">
        <f t="shared" si="12"/>
        <v>AG -3--AC -17</v>
      </c>
      <c r="H76" s="221">
        <v>3</v>
      </c>
      <c r="I76" s="221">
        <v>17</v>
      </c>
      <c r="J76" s="206" t="str">
        <f t="shared" si="14"/>
        <v xml:space="preserve">CT- - MT- </v>
      </c>
      <c r="K76" s="221" t="s">
        <v>1343</v>
      </c>
      <c r="L76" s="221"/>
      <c r="M76" s="221" t="s">
        <v>1352</v>
      </c>
      <c r="N76" s="221"/>
      <c r="O76" s="206" t="str">
        <f t="shared" si="15"/>
        <v xml:space="preserve">  </v>
      </c>
      <c r="P76" s="206"/>
      <c r="Q76" s="206"/>
      <c r="R76" s="206" t="str">
        <f t="shared" si="6"/>
        <v>F/E  -  PDF</v>
      </c>
      <c r="S76" s="221" t="s">
        <v>1351</v>
      </c>
      <c r="T76" s="223" t="s">
        <v>169</v>
      </c>
    </row>
    <row r="77" spans="1:20" ht="40.049999999999997" customHeight="1">
      <c r="A77" s="182" t="s">
        <v>212</v>
      </c>
      <c r="B77" s="174" t="str">
        <f t="shared" si="13"/>
        <v>Grupo de Presupuesto y Proyectos de InversiónANTEPROYECTOS DE PRESUPUESTO</v>
      </c>
      <c r="C77" s="222">
        <v>70304</v>
      </c>
      <c r="D77" s="132">
        <v>4</v>
      </c>
      <c r="E77" s="209" t="s">
        <v>220</v>
      </c>
      <c r="F77" s="205" t="str">
        <f t="shared" si="16"/>
        <v>70304-4</v>
      </c>
      <c r="G77" s="206" t="str">
        <f t="shared" si="12"/>
        <v>AG -3--AC -8</v>
      </c>
      <c r="H77" s="221">
        <v>3</v>
      </c>
      <c r="I77" s="221">
        <v>8</v>
      </c>
      <c r="J77" s="206" t="str">
        <f t="shared" si="14"/>
        <v xml:space="preserve">CT- - MT- </v>
      </c>
      <c r="K77" s="221" t="s">
        <v>1343</v>
      </c>
      <c r="L77" s="221"/>
      <c r="M77" s="221" t="s">
        <v>1352</v>
      </c>
      <c r="N77" s="221"/>
      <c r="O77" s="206" t="str">
        <f t="shared" si="15"/>
        <v xml:space="preserve">  </v>
      </c>
      <c r="P77" s="206"/>
      <c r="Q77" s="206"/>
      <c r="R77" s="206" t="str">
        <f t="shared" si="6"/>
        <v>E  -  PDF</v>
      </c>
      <c r="S77" s="221" t="s">
        <v>1344</v>
      </c>
      <c r="T77" s="223" t="s">
        <v>169</v>
      </c>
    </row>
    <row r="78" spans="1:20" ht="40.049999999999997" customHeight="1">
      <c r="A78" s="182" t="s">
        <v>212</v>
      </c>
      <c r="B78" s="174" t="str">
        <f t="shared" si="13"/>
        <v>Grupo de Presupuesto y Proyectos de InversiónINFORMES A OTRAS ENTIDADES</v>
      </c>
      <c r="C78" s="222">
        <v>70304</v>
      </c>
      <c r="D78" s="132" t="s">
        <v>1450</v>
      </c>
      <c r="E78" s="209" t="s">
        <v>1451</v>
      </c>
      <c r="F78" s="205" t="str">
        <f t="shared" si="16"/>
        <v>70304-24.3</v>
      </c>
      <c r="G78" s="206" t="str">
        <f t="shared" si="12"/>
        <v>AG -3--AC -8</v>
      </c>
      <c r="H78" s="221">
        <v>3</v>
      </c>
      <c r="I78" s="221">
        <v>8</v>
      </c>
      <c r="J78" s="206" t="str">
        <f t="shared" si="14"/>
        <v xml:space="preserve">CT- - MT- </v>
      </c>
      <c r="K78" s="221" t="s">
        <v>1343</v>
      </c>
      <c r="L78" s="221"/>
      <c r="M78" s="221" t="s">
        <v>1352</v>
      </c>
      <c r="N78" s="221"/>
      <c r="O78" s="206" t="str">
        <f t="shared" si="15"/>
        <v xml:space="preserve">  </v>
      </c>
      <c r="P78" s="206"/>
      <c r="Q78" s="206"/>
      <c r="R78" s="206" t="str">
        <f t="shared" si="6"/>
        <v>F/E  -  PDF</v>
      </c>
      <c r="S78" s="221" t="s">
        <v>1351</v>
      </c>
      <c r="T78" s="223" t="s">
        <v>169</v>
      </c>
    </row>
    <row r="79" spans="1:20" ht="40.049999999999997" customHeight="1">
      <c r="A79" s="182" t="s">
        <v>212</v>
      </c>
      <c r="B79" s="174" t="str">
        <f t="shared" si="13"/>
        <v>Grupo de Presupuesto y Proyectos de InversiónPROYECTOS DE INVERSIÓN</v>
      </c>
      <c r="C79" s="222">
        <v>70304</v>
      </c>
      <c r="D79" s="132" t="s">
        <v>1458</v>
      </c>
      <c r="E79" s="209" t="s">
        <v>1459</v>
      </c>
      <c r="F79" s="205" t="str">
        <f t="shared" si="16"/>
        <v>70304-42.5</v>
      </c>
      <c r="G79" s="206" t="str">
        <f t="shared" si="12"/>
        <v>AG -3--AC -8</v>
      </c>
      <c r="H79" s="221">
        <v>3</v>
      </c>
      <c r="I79" s="221">
        <v>8</v>
      </c>
      <c r="J79" s="206" t="str">
        <f t="shared" si="14"/>
        <v xml:space="preserve">CT- - MT- </v>
      </c>
      <c r="K79" s="221" t="s">
        <v>1343</v>
      </c>
      <c r="L79" s="221"/>
      <c r="M79" s="221" t="s">
        <v>1352</v>
      </c>
      <c r="N79" s="221"/>
      <c r="O79" s="206" t="str">
        <f t="shared" si="15"/>
        <v xml:space="preserve">  </v>
      </c>
      <c r="P79" s="206"/>
      <c r="Q79" s="206"/>
      <c r="R79" s="206" t="str">
        <f t="shared" si="6"/>
        <v>F/E  -  PDF</v>
      </c>
      <c r="S79" s="221" t="s">
        <v>1351</v>
      </c>
      <c r="T79" s="223" t="s">
        <v>169</v>
      </c>
    </row>
    <row r="81" spans="1:20" s="146" customFormat="1" ht="40.049999999999997" customHeight="1">
      <c r="A81" s="184" t="s">
        <v>172</v>
      </c>
      <c r="B81" s="163" t="str">
        <f t="shared" si="13"/>
        <v>Grupo de Planeación y SeguimientoPLANES ANTICORRUPCIÓN Y ATENCIÓN AL CIUDADANO</v>
      </c>
      <c r="C81" s="173">
        <v>70305</v>
      </c>
      <c r="D81" s="171" t="s">
        <v>1460</v>
      </c>
      <c r="E81" s="124" t="s">
        <v>190</v>
      </c>
      <c r="F81" s="168" t="str">
        <f t="shared" si="16"/>
        <v>70305-34.1</v>
      </c>
      <c r="G81" s="162" t="str">
        <f t="shared" si="12"/>
        <v>AG -3--AC -8</v>
      </c>
      <c r="H81" s="220">
        <v>3</v>
      </c>
      <c r="I81" s="220">
        <v>8</v>
      </c>
      <c r="J81" s="162" t="str">
        <f t="shared" si="14"/>
        <v xml:space="preserve">CT- - MT- </v>
      </c>
      <c r="K81" s="220" t="s">
        <v>1343</v>
      </c>
      <c r="L81" s="220"/>
      <c r="M81" s="220" t="s">
        <v>1352</v>
      </c>
      <c r="N81" s="220"/>
      <c r="O81" s="162" t="str">
        <f t="shared" si="15"/>
        <v xml:space="preserve">  </v>
      </c>
      <c r="P81" s="162"/>
      <c r="Q81" s="162"/>
      <c r="R81" s="162" t="str">
        <f t="shared" ref="R81:R201" si="17">CONCATENATE(S81,"  -  ",T81)</f>
        <v>F/E  -  PDF</v>
      </c>
      <c r="S81" s="220" t="s">
        <v>1351</v>
      </c>
      <c r="T81" s="220" t="s">
        <v>169</v>
      </c>
    </row>
    <row r="82" spans="1:20" s="146" customFormat="1" ht="40.049999999999997" customHeight="1">
      <c r="A82" s="184" t="s">
        <v>172</v>
      </c>
      <c r="B82" s="163" t="str">
        <f t="shared" si="13"/>
        <v>Grupo de Planeación y SeguimientoPLANES DE ACCIÓN INSTITUCIONAL</v>
      </c>
      <c r="C82" s="173">
        <v>70305</v>
      </c>
      <c r="D82" s="171" t="s">
        <v>1461</v>
      </c>
      <c r="E82" s="124" t="s">
        <v>198</v>
      </c>
      <c r="F82" s="168" t="str">
        <f t="shared" si="16"/>
        <v>70305-34.6</v>
      </c>
      <c r="G82" s="162" t="str">
        <f t="shared" si="12"/>
        <v>AG -3--AC -8</v>
      </c>
      <c r="H82" s="220">
        <v>3</v>
      </c>
      <c r="I82" s="220">
        <v>8</v>
      </c>
      <c r="J82" s="162" t="str">
        <f t="shared" si="14"/>
        <v xml:space="preserve">CT- - MT- </v>
      </c>
      <c r="K82" s="220" t="s">
        <v>1343</v>
      </c>
      <c r="L82" s="220"/>
      <c r="M82" s="220" t="s">
        <v>1352</v>
      </c>
      <c r="N82" s="220"/>
      <c r="O82" s="162" t="str">
        <f t="shared" si="15"/>
        <v xml:space="preserve">  </v>
      </c>
      <c r="P82" s="162"/>
      <c r="Q82" s="162"/>
      <c r="R82" s="162" t="str">
        <f t="shared" si="17"/>
        <v>F/E  -  PDF</v>
      </c>
      <c r="S82" s="220" t="s">
        <v>1351</v>
      </c>
      <c r="T82" s="220" t="s">
        <v>169</v>
      </c>
    </row>
    <row r="83" spans="1:20" s="146" customFormat="1" ht="40.049999999999997" customHeight="1">
      <c r="A83" s="184" t="s">
        <v>172</v>
      </c>
      <c r="B83" s="163" t="str">
        <f t="shared" si="13"/>
        <v>Grupo de Planeación y SeguimientoPLANES ESTRATÉGICOS INSTITUCIONALES</v>
      </c>
      <c r="C83" s="173">
        <v>70305</v>
      </c>
      <c r="D83" s="171" t="s">
        <v>1462</v>
      </c>
      <c r="E83" s="124" t="s">
        <v>204</v>
      </c>
      <c r="F83" s="168" t="str">
        <f t="shared" si="16"/>
        <v>70305-34.22</v>
      </c>
      <c r="G83" s="162" t="str">
        <f t="shared" si="12"/>
        <v>AG -3--AC -8</v>
      </c>
      <c r="H83" s="220">
        <v>3</v>
      </c>
      <c r="I83" s="220">
        <v>8</v>
      </c>
      <c r="J83" s="162" t="str">
        <f t="shared" si="14"/>
        <v xml:space="preserve">CT- - MT- </v>
      </c>
      <c r="K83" s="220" t="s">
        <v>1343</v>
      </c>
      <c r="L83" s="220"/>
      <c r="M83" s="220" t="s">
        <v>1352</v>
      </c>
      <c r="N83" s="220"/>
      <c r="O83" s="162" t="str">
        <f t="shared" si="15"/>
        <v xml:space="preserve">  </v>
      </c>
      <c r="P83" s="162"/>
      <c r="Q83" s="162"/>
      <c r="R83" s="162" t="str">
        <f t="shared" si="17"/>
        <v>F/E  -  PDF</v>
      </c>
      <c r="S83" s="220" t="s">
        <v>1351</v>
      </c>
      <c r="T83" s="220" t="s">
        <v>169</v>
      </c>
    </row>
    <row r="84" spans="1:20" s="146" customFormat="1" ht="40.049999999999997" customHeight="1">
      <c r="A84" s="184" t="s">
        <v>172</v>
      </c>
      <c r="B84" s="163" t="str">
        <f t="shared" si="13"/>
        <v>Grupo de Planeación y SeguimientoPLANES ESTRATÉGICOS SECTORIALES</v>
      </c>
      <c r="C84" s="173">
        <v>70305</v>
      </c>
      <c r="D84" s="171" t="s">
        <v>1463</v>
      </c>
      <c r="E84" s="124" t="s">
        <v>209</v>
      </c>
      <c r="F84" s="168" t="str">
        <f t="shared" si="16"/>
        <v>70305-34.23</v>
      </c>
      <c r="G84" s="162" t="str">
        <f t="shared" si="12"/>
        <v>AG -3--AC -8</v>
      </c>
      <c r="H84" s="220">
        <v>3</v>
      </c>
      <c r="I84" s="220">
        <v>8</v>
      </c>
      <c r="J84" s="162" t="str">
        <f t="shared" si="14"/>
        <v xml:space="preserve">CT- - MT- </v>
      </c>
      <c r="K84" s="220" t="s">
        <v>1343</v>
      </c>
      <c r="L84" s="220"/>
      <c r="M84" s="220" t="s">
        <v>1352</v>
      </c>
      <c r="N84" s="220"/>
      <c r="O84" s="162" t="str">
        <f t="shared" si="15"/>
        <v xml:space="preserve">  </v>
      </c>
      <c r="P84" s="162"/>
      <c r="Q84" s="162"/>
      <c r="R84" s="162" t="str">
        <f t="shared" si="17"/>
        <v>F/E  -  PDF</v>
      </c>
      <c r="S84" s="220" t="s">
        <v>1351</v>
      </c>
      <c r="T84" s="220" t="s">
        <v>169</v>
      </c>
    </row>
    <row r="85" spans="1:20" s="146" customFormat="1" ht="40.049999999999997" customHeight="1">
      <c r="A85" s="184" t="s">
        <v>172</v>
      </c>
      <c r="B85" s="163" t="str">
        <f t="shared" si="13"/>
        <v>Grupo de Planeación y SeguimientoREPORTE DE AVANCE A LA GESTIÓN –  CONSEJO NACIONAL DE POLÍTICA ECONÓMICA Y SOCIAL (CONPES)</v>
      </c>
      <c r="C85" s="173">
        <v>70305</v>
      </c>
      <c r="D85" s="171">
        <v>44</v>
      </c>
      <c r="E85" s="124" t="s">
        <v>1464</v>
      </c>
      <c r="F85" s="168" t="str">
        <f t="shared" si="16"/>
        <v>70305-44</v>
      </c>
      <c r="G85" s="162" t="str">
        <f t="shared" si="12"/>
        <v>AG -3--AC -8</v>
      </c>
      <c r="H85" s="220">
        <v>3</v>
      </c>
      <c r="I85" s="220">
        <v>8</v>
      </c>
      <c r="J85" s="162" t="str">
        <f t="shared" si="14"/>
        <v xml:space="preserve">- E- - </v>
      </c>
      <c r="K85" s="220"/>
      <c r="L85" s="220" t="s">
        <v>1344</v>
      </c>
      <c r="M85" s="220"/>
      <c r="N85" s="220"/>
      <c r="O85" s="162" t="str">
        <f t="shared" si="15"/>
        <v xml:space="preserve">  </v>
      </c>
      <c r="P85" s="162"/>
      <c r="Q85" s="162"/>
      <c r="R85" s="162" t="str">
        <f t="shared" si="17"/>
        <v>E  -  PDF</v>
      </c>
      <c r="S85" s="220" t="s">
        <v>1344</v>
      </c>
      <c r="T85" s="220" t="s">
        <v>169</v>
      </c>
    </row>
    <row r="86" spans="1:20" s="146" customFormat="1" ht="40.049999999999997" customHeight="1">
      <c r="A86" s="184" t="s">
        <v>172</v>
      </c>
      <c r="B86" s="163" t="str">
        <f t="shared" si="13"/>
        <v xml:space="preserve">Grupo de Planeación y SeguimientoREPORTE DE AVANCE A LA GESTIÓN –  SISTEMA DE INFORMACIÓN Y GESTIÓN PARA LA GOBERNABILIDAD DEMOCRÁTICA (SIGOB)
</v>
      </c>
      <c r="C86" s="173">
        <v>70305</v>
      </c>
      <c r="D86" s="171">
        <v>45</v>
      </c>
      <c r="E86" s="124" t="s">
        <v>1465</v>
      </c>
      <c r="F86" s="168" t="str">
        <f t="shared" si="16"/>
        <v>70305-45</v>
      </c>
      <c r="G86" s="162" t="str">
        <f t="shared" si="12"/>
        <v>AG -3--AC -8</v>
      </c>
      <c r="H86" s="220">
        <v>3</v>
      </c>
      <c r="I86" s="220">
        <v>8</v>
      </c>
      <c r="J86" s="162" t="str">
        <f t="shared" si="14"/>
        <v xml:space="preserve">- E- - </v>
      </c>
      <c r="K86" s="220"/>
      <c r="L86" s="220" t="s">
        <v>1344</v>
      </c>
      <c r="M86" s="220"/>
      <c r="N86" s="220"/>
      <c r="O86" s="162" t="str">
        <f t="shared" si="15"/>
        <v xml:space="preserve">  </v>
      </c>
      <c r="P86" s="162"/>
      <c r="Q86" s="162"/>
      <c r="R86" s="162" t="str">
        <f t="shared" si="17"/>
        <v>E  -  PDF</v>
      </c>
      <c r="S86" s="220" t="s">
        <v>1344</v>
      </c>
      <c r="T86" s="220" t="s">
        <v>169</v>
      </c>
    </row>
    <row r="87" spans="1:20" s="146" customFormat="1" ht="40.049999999999997" customHeight="1">
      <c r="A87" s="184" t="s">
        <v>172</v>
      </c>
      <c r="B87" s="163" t="str">
        <f t="shared" si="13"/>
        <v>Grupo de Planeación y SeguimientoREPORTE DE AVANCE A LA GESTIÓN –  SISTEMA INTEGRADO DE INFORMACIÓN PARA EL POSCONFLICTO (SIIPO)</v>
      </c>
      <c r="C87" s="173">
        <v>70305</v>
      </c>
      <c r="D87" s="171">
        <v>46</v>
      </c>
      <c r="E87" s="124" t="s">
        <v>1466</v>
      </c>
      <c r="F87" s="168" t="str">
        <f t="shared" si="16"/>
        <v>70305-46</v>
      </c>
      <c r="G87" s="162" t="str">
        <f t="shared" si="12"/>
        <v>AG -3--AC -8</v>
      </c>
      <c r="H87" s="220">
        <v>3</v>
      </c>
      <c r="I87" s="220">
        <v>8</v>
      </c>
      <c r="J87" s="162" t="str">
        <f t="shared" si="14"/>
        <v xml:space="preserve">- E- - </v>
      </c>
      <c r="K87" s="220"/>
      <c r="L87" s="220" t="s">
        <v>1344</v>
      </c>
      <c r="M87" s="220"/>
      <c r="N87" s="220"/>
      <c r="O87" s="162" t="str">
        <f t="shared" si="15"/>
        <v xml:space="preserve">  </v>
      </c>
      <c r="P87" s="162"/>
      <c r="Q87" s="162"/>
      <c r="R87" s="162" t="str">
        <f t="shared" si="17"/>
        <v>E  -  PDF</v>
      </c>
      <c r="S87" s="220" t="s">
        <v>1344</v>
      </c>
      <c r="T87" s="220" t="s">
        <v>169</v>
      </c>
    </row>
    <row r="88" spans="1:20" s="146" customFormat="1" ht="40.049999999999997" customHeight="1">
      <c r="A88" s="184" t="s">
        <v>172</v>
      </c>
      <c r="B88" s="163" t="str">
        <f t="shared" si="13"/>
        <v>Grupo de Planeación y SeguimientoREPORTE DE AVANCE A LA GESTIÓN –  SISTEMA NACIONAL DE EVALUACIÓN DE GESTIÓN Y RESULTADOS (SINERGIA)</v>
      </c>
      <c r="C88" s="173">
        <v>70305</v>
      </c>
      <c r="D88" s="171">
        <v>47</v>
      </c>
      <c r="E88" s="124" t="s">
        <v>1467</v>
      </c>
      <c r="F88" s="168" t="str">
        <f t="shared" si="16"/>
        <v>70305-47</v>
      </c>
      <c r="G88" s="162" t="str">
        <f t="shared" si="12"/>
        <v>AG -3--AC -8</v>
      </c>
      <c r="H88" s="220">
        <v>3</v>
      </c>
      <c r="I88" s="220">
        <v>8</v>
      </c>
      <c r="J88" s="162" t="str">
        <f t="shared" si="14"/>
        <v xml:space="preserve">- E- - </v>
      </c>
      <c r="K88" s="220"/>
      <c r="L88" s="220" t="s">
        <v>1344</v>
      </c>
      <c r="M88" s="220"/>
      <c r="N88" s="220"/>
      <c r="O88" s="162" t="str">
        <f t="shared" si="15"/>
        <v xml:space="preserve">  </v>
      </c>
      <c r="P88" s="162"/>
      <c r="Q88" s="162"/>
      <c r="R88" s="162" t="str">
        <f t="shared" si="17"/>
        <v>E  -  PDF</v>
      </c>
      <c r="S88" s="220" t="s">
        <v>1344</v>
      </c>
      <c r="T88" s="220" t="s">
        <v>169</v>
      </c>
    </row>
    <row r="89" spans="1:20" s="146" customFormat="1" ht="40.049999999999997" customHeight="1">
      <c r="A89" s="183"/>
      <c r="B89" s="175"/>
      <c r="C89" s="170"/>
      <c r="D89" s="170"/>
      <c r="E89" s="160"/>
      <c r="F89" s="167"/>
      <c r="G89" s="157"/>
      <c r="H89" s="157"/>
      <c r="I89" s="157"/>
      <c r="J89" s="157"/>
      <c r="K89" s="157"/>
      <c r="L89" s="157"/>
      <c r="M89" s="157"/>
      <c r="N89" s="157"/>
      <c r="O89" s="166"/>
      <c r="P89" s="166"/>
      <c r="Q89" s="166"/>
      <c r="R89" s="157"/>
      <c r="S89" s="157"/>
      <c r="T89" s="157"/>
    </row>
    <row r="90" spans="1:20" s="146" customFormat="1" ht="40.049999999999997" customHeight="1">
      <c r="A90" s="182" t="s">
        <v>233</v>
      </c>
      <c r="B90" s="174" t="str">
        <f t="shared" si="13"/>
        <v>Grupo de Innovación y Mejoramiento InstitucionalINFORMES DE  IMPLEMENTACIÓN DEL MIPG</v>
      </c>
      <c r="C90" s="222">
        <v>70306</v>
      </c>
      <c r="D90" s="208" t="s">
        <v>1468</v>
      </c>
      <c r="E90" s="209" t="s">
        <v>686</v>
      </c>
      <c r="F90" s="205" t="str">
        <f t="shared" si="16"/>
        <v>70306-24.5</v>
      </c>
      <c r="G90" s="206" t="str">
        <f t="shared" si="12"/>
        <v>AG -3--AC -8</v>
      </c>
      <c r="H90" s="221">
        <v>3</v>
      </c>
      <c r="I90" s="221">
        <v>8</v>
      </c>
      <c r="J90" s="206" t="str">
        <f t="shared" si="14"/>
        <v xml:space="preserve">CT- - MT- </v>
      </c>
      <c r="K90" s="221" t="s">
        <v>1343</v>
      </c>
      <c r="L90" s="221"/>
      <c r="M90" s="221" t="s">
        <v>1352</v>
      </c>
      <c r="N90" s="218"/>
      <c r="O90" s="206" t="str">
        <f t="shared" si="15"/>
        <v xml:space="preserve">  </v>
      </c>
      <c r="P90" s="206"/>
      <c r="Q90" s="206"/>
      <c r="R90" s="206" t="str">
        <f t="shared" si="17"/>
        <v>F/E  -  PDF</v>
      </c>
      <c r="S90" s="221" t="s">
        <v>1351</v>
      </c>
      <c r="T90" s="221" t="s">
        <v>169</v>
      </c>
    </row>
    <row r="91" spans="1:20" s="146" customFormat="1" ht="40.049999999999997" customHeight="1">
      <c r="A91" s="182" t="s">
        <v>233</v>
      </c>
      <c r="B91" s="174" t="str">
        <f t="shared" si="13"/>
        <v>Grupo de Innovación y Mejoramiento InstitucionalINFORMES DE AUDITORÍA AL SISTEMA INTEGRADO DE GESTIÓN</v>
      </c>
      <c r="C91" s="222">
        <v>70306</v>
      </c>
      <c r="D91" s="208" t="s">
        <v>1469</v>
      </c>
      <c r="E91" s="209" t="s">
        <v>1470</v>
      </c>
      <c r="F91" s="205" t="str">
        <f t="shared" si="16"/>
        <v>70306-24.8</v>
      </c>
      <c r="G91" s="206" t="str">
        <f t="shared" si="12"/>
        <v>AG -3--AC -8</v>
      </c>
      <c r="H91" s="221">
        <v>3</v>
      </c>
      <c r="I91" s="221">
        <v>8</v>
      </c>
      <c r="J91" s="206" t="str">
        <f t="shared" si="14"/>
        <v xml:space="preserve">CT- - MT- </v>
      </c>
      <c r="K91" s="221" t="s">
        <v>1343</v>
      </c>
      <c r="L91" s="221"/>
      <c r="M91" s="221" t="s">
        <v>1352</v>
      </c>
      <c r="N91" s="218"/>
      <c r="O91" s="206" t="str">
        <f t="shared" si="15"/>
        <v xml:space="preserve">  </v>
      </c>
      <c r="P91" s="206"/>
      <c r="Q91" s="206"/>
      <c r="R91" s="206" t="str">
        <f t="shared" si="17"/>
        <v>F/E  -  PDF</v>
      </c>
      <c r="S91" s="221" t="s">
        <v>1351</v>
      </c>
      <c r="T91" s="221" t="s">
        <v>169</v>
      </c>
    </row>
    <row r="92" spans="1:20" s="146" customFormat="1" ht="40.049999999999997" customHeight="1">
      <c r="A92" s="182" t="s">
        <v>233</v>
      </c>
      <c r="B92" s="174" t="str">
        <f t="shared" si="13"/>
        <v>Grupo de Innovación y Mejoramiento InstitucionalINFORMES DE GESTIÓN DE INDICADORES</v>
      </c>
      <c r="C92" s="222">
        <v>70306</v>
      </c>
      <c r="D92" s="208" t="s">
        <v>1471</v>
      </c>
      <c r="E92" s="209" t="s">
        <v>1472</v>
      </c>
      <c r="F92" s="205" t="str">
        <f t="shared" si="16"/>
        <v>70306-24.13</v>
      </c>
      <c r="G92" s="206" t="str">
        <f t="shared" si="12"/>
        <v>AG -3--AC -8</v>
      </c>
      <c r="H92" s="221">
        <v>3</v>
      </c>
      <c r="I92" s="221">
        <v>8</v>
      </c>
      <c r="J92" s="206" t="str">
        <f t="shared" si="14"/>
        <v xml:space="preserve">- E- - </v>
      </c>
      <c r="K92" s="221"/>
      <c r="L92" s="221" t="s">
        <v>1344</v>
      </c>
      <c r="M92" s="221"/>
      <c r="N92" s="218"/>
      <c r="O92" s="206" t="str">
        <f t="shared" si="15"/>
        <v xml:space="preserve">  </v>
      </c>
      <c r="P92" s="206"/>
      <c r="Q92" s="206"/>
      <c r="R92" s="206" t="str">
        <f t="shared" si="17"/>
        <v>F/E  -  PDF</v>
      </c>
      <c r="S92" s="221" t="s">
        <v>1351</v>
      </c>
      <c r="T92" s="221" t="s">
        <v>169</v>
      </c>
    </row>
    <row r="93" spans="1:20" s="146" customFormat="1" ht="40.049999999999997" customHeight="1">
      <c r="A93" s="182" t="s">
        <v>233</v>
      </c>
      <c r="B93" s="174" t="str">
        <f t="shared" si="13"/>
        <v xml:space="preserve">Grupo de Innovación y Mejoramiento InstitucionalINFORMES DE SEGUIMIENTO AL MODELO INTEGRADO DE PLANEACIÓN Y CONTROL - MIPG </v>
      </c>
      <c r="C93" s="222">
        <v>70306</v>
      </c>
      <c r="D93" s="208" t="s">
        <v>1473</v>
      </c>
      <c r="E93" s="209" t="s">
        <v>1474</v>
      </c>
      <c r="F93" s="205" t="str">
        <f t="shared" si="16"/>
        <v>70306-24.26</v>
      </c>
      <c r="G93" s="206" t="str">
        <f t="shared" si="12"/>
        <v>AG -3--AC -8</v>
      </c>
      <c r="H93" s="221">
        <v>3</v>
      </c>
      <c r="I93" s="221">
        <v>8</v>
      </c>
      <c r="J93" s="206" t="str">
        <f t="shared" si="14"/>
        <v xml:space="preserve">CT- - MT- </v>
      </c>
      <c r="K93" s="221" t="s">
        <v>1343</v>
      </c>
      <c r="L93" s="221"/>
      <c r="M93" s="221" t="s">
        <v>1352</v>
      </c>
      <c r="N93" s="218"/>
      <c r="O93" s="206" t="str">
        <f t="shared" si="15"/>
        <v xml:space="preserve">  </v>
      </c>
      <c r="P93" s="206"/>
      <c r="Q93" s="206"/>
      <c r="R93" s="206" t="str">
        <f t="shared" si="17"/>
        <v>F/E  -  PDF</v>
      </c>
      <c r="S93" s="221" t="s">
        <v>1351</v>
      </c>
      <c r="T93" s="221" t="s">
        <v>169</v>
      </c>
    </row>
    <row r="94" spans="1:20" s="146" customFormat="1" ht="40.049999999999997" customHeight="1">
      <c r="A94" s="182" t="s">
        <v>233</v>
      </c>
      <c r="B94" s="174" t="str">
        <f t="shared" si="13"/>
        <v>Grupo de Innovación y Mejoramiento InstitucionalINSTRUMENTOS DEL SISTEMA INTEGRADO DE GESTIÓN</v>
      </c>
      <c r="C94" s="222">
        <v>70306</v>
      </c>
      <c r="D94" s="208">
        <v>27</v>
      </c>
      <c r="E94" s="209" t="s">
        <v>235</v>
      </c>
      <c r="F94" s="205" t="str">
        <f t="shared" si="16"/>
        <v>70306-27</v>
      </c>
      <c r="G94" s="206" t="str">
        <f t="shared" si="12"/>
        <v>AG -3--AC -8</v>
      </c>
      <c r="H94" s="221">
        <v>3</v>
      </c>
      <c r="I94" s="221">
        <v>8</v>
      </c>
      <c r="J94" s="206" t="str">
        <f t="shared" si="14"/>
        <v xml:space="preserve">CT- - MT- </v>
      </c>
      <c r="K94" s="221" t="s">
        <v>1343</v>
      </c>
      <c r="L94" s="221"/>
      <c r="M94" s="221" t="s">
        <v>1352</v>
      </c>
      <c r="N94" s="218"/>
      <c r="O94" s="206" t="str">
        <f t="shared" si="15"/>
        <v xml:space="preserve">  </v>
      </c>
      <c r="P94" s="206"/>
      <c r="Q94" s="206"/>
      <c r="R94" s="206" t="str">
        <f t="shared" si="17"/>
        <v>F/E  -  PDF</v>
      </c>
      <c r="S94" s="221" t="s">
        <v>1351</v>
      </c>
      <c r="T94" s="221" t="s">
        <v>169</v>
      </c>
    </row>
    <row r="95" spans="1:20" s="146" customFormat="1" ht="40.049999999999997" customHeight="1">
      <c r="A95" s="182" t="s">
        <v>233</v>
      </c>
      <c r="B95" s="174" t="str">
        <f t="shared" si="13"/>
        <v>Grupo de Innovación y Mejoramiento InstitucionalMANUALES DEL MODELO INTEGRADO DE PLANEACIÓN Y GESTIÓN</v>
      </c>
      <c r="C95" s="222">
        <v>70306</v>
      </c>
      <c r="D95" s="208" t="s">
        <v>1475</v>
      </c>
      <c r="E95" s="209" t="s">
        <v>244</v>
      </c>
      <c r="F95" s="205" t="str">
        <f t="shared" si="16"/>
        <v>70306-32.7</v>
      </c>
      <c r="G95" s="206" t="str">
        <f t="shared" si="12"/>
        <v>AG -3--AC -8</v>
      </c>
      <c r="H95" s="221">
        <v>3</v>
      </c>
      <c r="I95" s="221">
        <v>8</v>
      </c>
      <c r="J95" s="206" t="str">
        <f t="shared" si="14"/>
        <v xml:space="preserve">CT- - MT- </v>
      </c>
      <c r="K95" s="221" t="s">
        <v>1343</v>
      </c>
      <c r="L95" s="221"/>
      <c r="M95" s="221" t="s">
        <v>1352</v>
      </c>
      <c r="N95" s="218"/>
      <c r="O95" s="206" t="str">
        <f t="shared" si="15"/>
        <v xml:space="preserve">  </v>
      </c>
      <c r="P95" s="206"/>
      <c r="Q95" s="206"/>
      <c r="R95" s="206" t="str">
        <f t="shared" si="17"/>
        <v>F/E  -  PDF</v>
      </c>
      <c r="S95" s="221" t="s">
        <v>1351</v>
      </c>
      <c r="T95" s="221" t="s">
        <v>169</v>
      </c>
    </row>
    <row r="96" spans="1:20" s="146" customFormat="1" ht="40.049999999999997" customHeight="1">
      <c r="A96" s="182" t="s">
        <v>233</v>
      </c>
      <c r="B96" s="174" t="str">
        <f t="shared" si="13"/>
        <v>Grupo de Innovación y Mejoramiento InstitucionalPOLÍTICAS DE GESTIÓN DEL MODELO INTEGRADO DE PLANEACIÓN Y GESTIÓN</v>
      </c>
      <c r="C96" s="222">
        <v>70306</v>
      </c>
      <c r="D96" s="208" t="s">
        <v>1476</v>
      </c>
      <c r="E96" s="209" t="s">
        <v>251</v>
      </c>
      <c r="F96" s="205" t="str">
        <f t="shared" si="16"/>
        <v>70306-36.2</v>
      </c>
      <c r="G96" s="206" t="str">
        <f t="shared" si="12"/>
        <v>AG -3--AC -8</v>
      </c>
      <c r="H96" s="221">
        <v>3</v>
      </c>
      <c r="I96" s="221">
        <v>8</v>
      </c>
      <c r="J96" s="206" t="str">
        <f t="shared" si="14"/>
        <v xml:space="preserve">CT- - MT- </v>
      </c>
      <c r="K96" s="221" t="s">
        <v>1343</v>
      </c>
      <c r="L96" s="221"/>
      <c r="M96" s="221" t="s">
        <v>1352</v>
      </c>
      <c r="N96" s="218"/>
      <c r="O96" s="206" t="str">
        <f t="shared" si="15"/>
        <v xml:space="preserve">  </v>
      </c>
      <c r="P96" s="206"/>
      <c r="Q96" s="206"/>
      <c r="R96" s="206" t="str">
        <f t="shared" si="17"/>
        <v>F/E  -  PDF</v>
      </c>
      <c r="S96" s="221" t="s">
        <v>1351</v>
      </c>
      <c r="T96" s="221" t="s">
        <v>169</v>
      </c>
    </row>
    <row r="97" spans="1:20" s="146" customFormat="1" ht="40.049999999999997" customHeight="1">
      <c r="A97" s="182" t="s">
        <v>233</v>
      </c>
      <c r="B97" s="174" t="str">
        <f t="shared" si="13"/>
        <v>Grupo de Innovación y Mejoramiento InstitucionalREPORTES DE AVANCE A LA GESTIÓN - FURAG</v>
      </c>
      <c r="C97" s="222">
        <v>70306</v>
      </c>
      <c r="D97" s="208">
        <v>48</v>
      </c>
      <c r="E97" s="209" t="s">
        <v>692</v>
      </c>
      <c r="F97" s="205" t="str">
        <f t="shared" si="16"/>
        <v>70306-48</v>
      </c>
      <c r="G97" s="206" t="str">
        <f t="shared" si="12"/>
        <v>AG -3--AC -8</v>
      </c>
      <c r="H97" s="221">
        <v>3</v>
      </c>
      <c r="I97" s="221">
        <v>8</v>
      </c>
      <c r="J97" s="206" t="str">
        <f t="shared" si="14"/>
        <v xml:space="preserve">- E- - </v>
      </c>
      <c r="K97" s="221"/>
      <c r="L97" s="221" t="s">
        <v>1344</v>
      </c>
      <c r="M97" s="221"/>
      <c r="N97" s="218"/>
      <c r="O97" s="206" t="str">
        <f t="shared" si="15"/>
        <v xml:space="preserve">  </v>
      </c>
      <c r="P97" s="206"/>
      <c r="Q97" s="206"/>
      <c r="R97" s="206" t="str">
        <f t="shared" si="17"/>
        <v>E  -  PDF</v>
      </c>
      <c r="S97" s="221" t="s">
        <v>1344</v>
      </c>
      <c r="T97" s="221" t="s">
        <v>169</v>
      </c>
    </row>
    <row r="98" spans="1:20" ht="40.049999999999997" customHeight="1">
      <c r="A98" s="183"/>
      <c r="B98" s="175" t="str">
        <f t="shared" si="13"/>
        <v/>
      </c>
      <c r="C98" s="170"/>
      <c r="D98" s="170"/>
      <c r="E98" s="160"/>
      <c r="F98" s="167" t="str">
        <f t="shared" si="16"/>
        <v>-</v>
      </c>
      <c r="G98" s="157" t="str">
        <f t="shared" si="12"/>
        <v>AG ---AC -</v>
      </c>
      <c r="H98" s="157"/>
      <c r="I98" s="157"/>
      <c r="J98" s="157" t="str">
        <f t="shared" si="14"/>
        <v xml:space="preserve">- - - </v>
      </c>
      <c r="K98" s="157"/>
      <c r="L98" s="157"/>
      <c r="M98" s="157"/>
      <c r="N98" s="157"/>
      <c r="O98" s="166" t="str">
        <f t="shared" si="15"/>
        <v xml:space="preserve">  </v>
      </c>
      <c r="P98" s="166"/>
      <c r="Q98" s="166"/>
      <c r="R98" s="157" t="str">
        <f t="shared" si="17"/>
        <v xml:space="preserve">  -  </v>
      </c>
      <c r="S98" s="157"/>
      <c r="T98" s="157"/>
    </row>
    <row r="99" spans="1:20" ht="40.049999999999997" customHeight="1">
      <c r="A99" s="184" t="s">
        <v>763</v>
      </c>
      <c r="B99" s="163" t="str">
        <f t="shared" si="13"/>
        <v>Oficina de Tecnologías de la Información y las ComunicacionesACTAS DE COMITÉ DE GOBIERNO EN LÍNEA</v>
      </c>
      <c r="C99" s="173">
        <v>70400</v>
      </c>
      <c r="D99" s="171" t="s">
        <v>1477</v>
      </c>
      <c r="E99" s="124" t="s">
        <v>1478</v>
      </c>
      <c r="F99" s="168" t="str">
        <f t="shared" si="16"/>
        <v>70400-2.10</v>
      </c>
      <c r="G99" s="162" t="str">
        <f t="shared" si="12"/>
        <v>AG -3--AC -8</v>
      </c>
      <c r="H99" s="220">
        <v>3</v>
      </c>
      <c r="I99" s="220">
        <v>8</v>
      </c>
      <c r="J99" s="162" t="str">
        <f t="shared" si="14"/>
        <v xml:space="preserve">CT- - MT- </v>
      </c>
      <c r="K99" s="220" t="s">
        <v>1343</v>
      </c>
      <c r="L99" s="220"/>
      <c r="M99" s="220" t="s">
        <v>1352</v>
      </c>
      <c r="N99" s="173"/>
      <c r="O99" s="162" t="str">
        <f t="shared" si="15"/>
        <v xml:space="preserve">  </v>
      </c>
      <c r="P99" s="162"/>
      <c r="Q99" s="162"/>
      <c r="R99" s="162" t="str">
        <f t="shared" si="17"/>
        <v>F/E  -  PDF</v>
      </c>
      <c r="S99" s="220" t="s">
        <v>1351</v>
      </c>
      <c r="T99" s="220" t="s">
        <v>169</v>
      </c>
    </row>
    <row r="100" spans="1:20" ht="40.049999999999997" customHeight="1">
      <c r="A100" s="184" t="s">
        <v>763</v>
      </c>
      <c r="B100" s="163" t="str">
        <f t="shared" si="13"/>
        <v>Oficina de Tecnologías de la Información y las ComunicacionesCIRCULARES INFORMATIVAS</v>
      </c>
      <c r="C100" s="173">
        <v>70400</v>
      </c>
      <c r="D100" s="171" t="s">
        <v>1479</v>
      </c>
      <c r="E100" s="124" t="s">
        <v>1480</v>
      </c>
      <c r="F100" s="168" t="str">
        <f t="shared" si="16"/>
        <v>70400-7.2</v>
      </c>
      <c r="G100" s="162" t="str">
        <f t="shared" si="12"/>
        <v>AG -3--AC -8</v>
      </c>
      <c r="H100" s="220">
        <v>3</v>
      </c>
      <c r="I100" s="220">
        <v>8</v>
      </c>
      <c r="J100" s="162" t="str">
        <f t="shared" si="14"/>
        <v xml:space="preserve">- E- - </v>
      </c>
      <c r="K100" s="220"/>
      <c r="L100" s="220" t="s">
        <v>1344</v>
      </c>
      <c r="M100" s="220"/>
      <c r="N100" s="173"/>
      <c r="O100" s="162" t="str">
        <f t="shared" si="15"/>
        <v xml:space="preserve">  </v>
      </c>
      <c r="P100" s="162"/>
      <c r="Q100" s="162"/>
      <c r="R100" s="162" t="str">
        <f t="shared" si="17"/>
        <v>F/E  -  PDF</v>
      </c>
      <c r="S100" s="220" t="s">
        <v>1351</v>
      </c>
      <c r="T100" s="220" t="s">
        <v>169</v>
      </c>
    </row>
    <row r="101" spans="1:20" ht="40.049999999999997" customHeight="1">
      <c r="A101" s="184" t="s">
        <v>763</v>
      </c>
      <c r="B101" s="163" t="str">
        <f t="shared" si="13"/>
        <v>Oficina de Tecnologías de la Información y las ComunicacionesINVENTARIOS DE ACTIVOS DE INFORMACIÓN</v>
      </c>
      <c r="C101" s="173">
        <v>70400</v>
      </c>
      <c r="D101" s="171" t="s">
        <v>1481</v>
      </c>
      <c r="E101" s="124" t="s">
        <v>1482</v>
      </c>
      <c r="F101" s="168" t="str">
        <f t="shared" si="16"/>
        <v>70400-28.1</v>
      </c>
      <c r="G101" s="162" t="str">
        <f t="shared" si="12"/>
        <v>AG -3--AC -8</v>
      </c>
      <c r="H101" s="220">
        <v>3</v>
      </c>
      <c r="I101" s="220">
        <v>8</v>
      </c>
      <c r="J101" s="162" t="str">
        <f t="shared" si="14"/>
        <v xml:space="preserve">CT- - MT- </v>
      </c>
      <c r="K101" s="220" t="s">
        <v>1343</v>
      </c>
      <c r="L101" s="220"/>
      <c r="M101" s="220" t="s">
        <v>1352</v>
      </c>
      <c r="N101" s="173"/>
      <c r="O101" s="162" t="str">
        <f t="shared" si="15"/>
        <v xml:space="preserve">  </v>
      </c>
      <c r="P101" s="162"/>
      <c r="Q101" s="162"/>
      <c r="R101" s="162" t="str">
        <f t="shared" si="17"/>
        <v>F/E  -  PDF</v>
      </c>
      <c r="S101" s="220" t="s">
        <v>1351</v>
      </c>
      <c r="T101" s="220" t="s">
        <v>169</v>
      </c>
    </row>
    <row r="102" spans="1:20" ht="40.049999999999997" customHeight="1">
      <c r="A102" s="184" t="s">
        <v>763</v>
      </c>
      <c r="B102" s="163" t="str">
        <f t="shared" si="13"/>
        <v xml:space="preserve">Oficina de Tecnologías de la Información y las ComunicacionesMANUALES DE GOBIERNO EN LÍNEA </v>
      </c>
      <c r="C102" s="173">
        <v>70400</v>
      </c>
      <c r="D102" s="171" t="s">
        <v>1483</v>
      </c>
      <c r="E102" s="124" t="s">
        <v>1484</v>
      </c>
      <c r="F102" s="168" t="str">
        <f t="shared" si="16"/>
        <v>70400-32.3</v>
      </c>
      <c r="G102" s="162" t="str">
        <f t="shared" si="12"/>
        <v>AG -3--AC -8</v>
      </c>
      <c r="H102" s="220">
        <v>3</v>
      </c>
      <c r="I102" s="220">
        <v>8</v>
      </c>
      <c r="J102" s="162" t="str">
        <f t="shared" si="14"/>
        <v xml:space="preserve">CT- - MT- </v>
      </c>
      <c r="K102" s="220" t="s">
        <v>1343</v>
      </c>
      <c r="L102" s="220"/>
      <c r="M102" s="220" t="s">
        <v>1352</v>
      </c>
      <c r="N102" s="173"/>
      <c r="O102" s="162" t="str">
        <f t="shared" si="15"/>
        <v xml:space="preserve">  </v>
      </c>
      <c r="P102" s="162"/>
      <c r="Q102" s="162"/>
      <c r="R102" s="162" t="str">
        <f t="shared" si="17"/>
        <v>F/E  -  PDF</v>
      </c>
      <c r="S102" s="220" t="s">
        <v>1351</v>
      </c>
      <c r="T102" s="220" t="s">
        <v>169</v>
      </c>
    </row>
    <row r="103" spans="1:20" ht="40.049999999999997" customHeight="1">
      <c r="A103" s="184" t="s">
        <v>763</v>
      </c>
      <c r="B103" s="163" t="str">
        <f t="shared" si="13"/>
        <v>Oficina de Tecnologías de la Información y las ComunicacionesPLANES DE CONTINGENCIA DE LA INFORMACIÓN</v>
      </c>
      <c r="C103" s="173">
        <v>70400</v>
      </c>
      <c r="D103" s="171" t="s">
        <v>1485</v>
      </c>
      <c r="E103" s="124" t="s">
        <v>1486</v>
      </c>
      <c r="F103" s="168" t="str">
        <f t="shared" si="16"/>
        <v>70400-34.10</v>
      </c>
      <c r="G103" s="162" t="str">
        <f t="shared" si="12"/>
        <v>AG -3--AC -8</v>
      </c>
      <c r="H103" s="220">
        <v>3</v>
      </c>
      <c r="I103" s="220">
        <v>8</v>
      </c>
      <c r="J103" s="162" t="str">
        <f t="shared" si="14"/>
        <v xml:space="preserve">CT- - MT- </v>
      </c>
      <c r="K103" s="220" t="s">
        <v>1343</v>
      </c>
      <c r="L103" s="220"/>
      <c r="M103" s="220" t="s">
        <v>1352</v>
      </c>
      <c r="N103" s="173"/>
      <c r="O103" s="162" t="str">
        <f t="shared" si="15"/>
        <v xml:space="preserve">  </v>
      </c>
      <c r="P103" s="162"/>
      <c r="Q103" s="162"/>
      <c r="R103" s="162" t="str">
        <f t="shared" si="17"/>
        <v>F/E  -  PDF</v>
      </c>
      <c r="S103" s="220" t="s">
        <v>1351</v>
      </c>
      <c r="T103" s="220" t="s">
        <v>169</v>
      </c>
    </row>
    <row r="104" spans="1:20" ht="40.049999999999997" customHeight="1">
      <c r="A104" s="184" t="s">
        <v>763</v>
      </c>
      <c r="B104" s="163" t="str">
        <f t="shared" si="13"/>
        <v>Oficina de Tecnologías de la Información y las ComunicacionesPLANES DE SEGURIDAD DE LA INFORMACIÓN</v>
      </c>
      <c r="C104" s="173">
        <v>70400</v>
      </c>
      <c r="D104" s="171" t="s">
        <v>1487</v>
      </c>
      <c r="E104" s="124" t="s">
        <v>1488</v>
      </c>
      <c r="F104" s="168" t="str">
        <f t="shared" si="16"/>
        <v>70400-34.15</v>
      </c>
      <c r="G104" s="162" t="str">
        <f t="shared" si="12"/>
        <v>AG -3--AC -8</v>
      </c>
      <c r="H104" s="220">
        <v>3</v>
      </c>
      <c r="I104" s="220">
        <v>8</v>
      </c>
      <c r="J104" s="162" t="str">
        <f t="shared" si="14"/>
        <v xml:space="preserve">CT- - MT- </v>
      </c>
      <c r="K104" s="220" t="s">
        <v>1343</v>
      </c>
      <c r="L104" s="220"/>
      <c r="M104" s="220" t="s">
        <v>1352</v>
      </c>
      <c r="N104" s="173"/>
      <c r="O104" s="162" t="str">
        <f t="shared" si="15"/>
        <v xml:space="preserve">  </v>
      </c>
      <c r="P104" s="162"/>
      <c r="Q104" s="162"/>
      <c r="R104" s="162" t="str">
        <f t="shared" si="17"/>
        <v>F/E  -  PDF</v>
      </c>
      <c r="S104" s="220" t="s">
        <v>1351</v>
      </c>
      <c r="T104" s="220" t="s">
        <v>169</v>
      </c>
    </row>
    <row r="105" spans="1:20" ht="40.049999999999997" customHeight="1">
      <c r="A105" s="184" t="s">
        <v>763</v>
      </c>
      <c r="B105" s="163" t="str">
        <f t="shared" si="13"/>
        <v xml:space="preserve">Oficina de Tecnologías de la Información y las ComunicacionesPLANES ESTRATÉGICOS DE LAS TECNOLOGÍAS DE LA INFORMACIÓN </v>
      </c>
      <c r="C105" s="173">
        <v>70400</v>
      </c>
      <c r="D105" s="171" t="s">
        <v>1489</v>
      </c>
      <c r="E105" s="124" t="s">
        <v>1490</v>
      </c>
      <c r="F105" s="168" t="str">
        <f t="shared" si="16"/>
        <v>70400-34.19</v>
      </c>
      <c r="G105" s="162" t="str">
        <f t="shared" si="12"/>
        <v>AG -3--AC -8</v>
      </c>
      <c r="H105" s="220">
        <v>3</v>
      </c>
      <c r="I105" s="220">
        <v>8</v>
      </c>
      <c r="J105" s="162" t="str">
        <f t="shared" si="14"/>
        <v xml:space="preserve">CT- - MT- </v>
      </c>
      <c r="K105" s="220" t="s">
        <v>1343</v>
      </c>
      <c r="L105" s="220"/>
      <c r="M105" s="220" t="s">
        <v>1352</v>
      </c>
      <c r="N105" s="173"/>
      <c r="O105" s="162" t="str">
        <f t="shared" si="15"/>
        <v xml:space="preserve">  </v>
      </c>
      <c r="P105" s="162"/>
      <c r="Q105" s="162"/>
      <c r="R105" s="162" t="str">
        <f t="shared" si="17"/>
        <v>F/E  -  PDF</v>
      </c>
      <c r="S105" s="220" t="s">
        <v>1351</v>
      </c>
      <c r="T105" s="220" t="s">
        <v>169</v>
      </c>
    </row>
    <row r="106" spans="1:20" ht="40.049999999999997" customHeight="1">
      <c r="A106" s="184" t="s">
        <v>763</v>
      </c>
      <c r="B106" s="163" t="str">
        <f t="shared" si="13"/>
        <v>Oficina de Tecnologías de la Información y las ComunicacionesPOLÍTICAS DE GESTIÓN DE LA INFORMACIÓN</v>
      </c>
      <c r="C106" s="173">
        <v>70400</v>
      </c>
      <c r="D106" s="171" t="s">
        <v>1491</v>
      </c>
      <c r="E106" s="124" t="s">
        <v>1492</v>
      </c>
      <c r="F106" s="168" t="str">
        <f t="shared" si="16"/>
        <v>70400-36.1</v>
      </c>
      <c r="G106" s="162" t="str">
        <f t="shared" si="12"/>
        <v>AG -3--AC -8</v>
      </c>
      <c r="H106" s="220">
        <v>3</v>
      </c>
      <c r="I106" s="220">
        <v>8</v>
      </c>
      <c r="J106" s="162" t="str">
        <f t="shared" si="14"/>
        <v xml:space="preserve">CT- - MT- </v>
      </c>
      <c r="K106" s="220" t="s">
        <v>1343</v>
      </c>
      <c r="L106" s="220"/>
      <c r="M106" s="220" t="s">
        <v>1352</v>
      </c>
      <c r="N106" s="173"/>
      <c r="O106" s="162" t="str">
        <f t="shared" si="15"/>
        <v xml:space="preserve">  </v>
      </c>
      <c r="P106" s="162"/>
      <c r="Q106" s="162"/>
      <c r="R106" s="162" t="str">
        <f t="shared" si="17"/>
        <v>F/E  -  PDF</v>
      </c>
      <c r="S106" s="220" t="s">
        <v>1351</v>
      </c>
      <c r="T106" s="220" t="s">
        <v>169</v>
      </c>
    </row>
    <row r="107" spans="1:20" ht="40.049999999999997" customHeight="1">
      <c r="A107" s="184" t="s">
        <v>763</v>
      </c>
      <c r="B107" s="163" t="str">
        <f t="shared" si="13"/>
        <v>Oficina de Tecnologías de la Información y las ComunicacionesPOLÍTICAS DE LA TECNOLOGÍA DE LA INFORMACIÓN Y DE LA COMUNICACIÓN</v>
      </c>
      <c r="C107" s="173">
        <v>70400</v>
      </c>
      <c r="D107" s="171" t="s">
        <v>1493</v>
      </c>
      <c r="E107" s="124" t="s">
        <v>1494</v>
      </c>
      <c r="F107" s="168" t="str">
        <f t="shared" si="16"/>
        <v>70400-36.3</v>
      </c>
      <c r="G107" s="162" t="str">
        <f t="shared" si="12"/>
        <v>AG -3--AC -8</v>
      </c>
      <c r="H107" s="220">
        <v>3</v>
      </c>
      <c r="I107" s="220">
        <v>8</v>
      </c>
      <c r="J107" s="162" t="str">
        <f t="shared" si="14"/>
        <v xml:space="preserve">CT- - MT- </v>
      </c>
      <c r="K107" s="220" t="s">
        <v>1343</v>
      </c>
      <c r="L107" s="220"/>
      <c r="M107" s="220" t="s">
        <v>1352</v>
      </c>
      <c r="N107" s="173"/>
      <c r="O107" s="162" t="str">
        <f t="shared" si="15"/>
        <v xml:space="preserve">  </v>
      </c>
      <c r="P107" s="162"/>
      <c r="Q107" s="162"/>
      <c r="R107" s="162" t="str">
        <f t="shared" si="17"/>
        <v>F/E  -  PDF</v>
      </c>
      <c r="S107" s="220" t="s">
        <v>1351</v>
      </c>
      <c r="T107" s="220" t="s">
        <v>169</v>
      </c>
    </row>
    <row r="108" spans="1:20" ht="40.049999999999997" customHeight="1">
      <c r="A108" s="183"/>
      <c r="B108" s="175"/>
      <c r="C108" s="170"/>
      <c r="D108" s="170"/>
      <c r="E108" s="147"/>
      <c r="F108" s="167"/>
      <c r="G108" s="157"/>
      <c r="H108" s="157"/>
      <c r="I108" s="157"/>
      <c r="J108" s="157"/>
      <c r="K108" s="157"/>
      <c r="L108" s="157"/>
      <c r="M108" s="157"/>
      <c r="N108" s="157"/>
      <c r="O108" s="166"/>
      <c r="P108" s="166"/>
      <c r="Q108" s="166"/>
      <c r="R108" s="157"/>
      <c r="S108" s="157"/>
      <c r="T108" s="157"/>
    </row>
    <row r="109" spans="1:20" ht="40.049999999999997" customHeight="1">
      <c r="A109" s="182" t="s">
        <v>1495</v>
      </c>
      <c r="B109" s="174" t="str">
        <f t="shared" si="13"/>
        <v>Grupo de Apoyo TecnológicoINFORMES DE GESTIÓN</v>
      </c>
      <c r="C109" s="218">
        <v>70401</v>
      </c>
      <c r="D109" s="208" t="s">
        <v>1353</v>
      </c>
      <c r="E109" s="209" t="s">
        <v>127</v>
      </c>
      <c r="F109" s="205" t="str">
        <f t="shared" ref="F109:F112" si="18">CONCATENATE(C109,"-",D109)</f>
        <v>70401-24.12</v>
      </c>
      <c r="G109" s="206" t="str">
        <f t="shared" ref="G109:G112" si="19">CONCATENATE("AG"," -", H109,"--","AC -", I109)</f>
        <v>AG -3--AC -8</v>
      </c>
      <c r="H109" s="221">
        <v>3</v>
      </c>
      <c r="I109" s="221">
        <v>8</v>
      </c>
      <c r="J109" s="206" t="str">
        <f t="shared" ref="J109:J112" si="20">CONCATENATE(K109,"- ",L109,"- ",M109,"- ",N109,)</f>
        <v xml:space="preserve">- E- - </v>
      </c>
      <c r="K109" s="221"/>
      <c r="L109" s="221" t="s">
        <v>1344</v>
      </c>
      <c r="M109" s="221"/>
      <c r="N109" s="221"/>
      <c r="O109" s="206" t="str">
        <f t="shared" ref="O109:O112" si="21">CONCATENATE(P109,"  ",Q109)</f>
        <v xml:space="preserve">  </v>
      </c>
      <c r="P109" s="206"/>
      <c r="Q109" s="206"/>
      <c r="R109" s="206" t="str">
        <f t="shared" ref="R109:R112" si="22">CONCATENATE(S109,"  -  ",T109)</f>
        <v>F/E  -  PDF</v>
      </c>
      <c r="S109" s="221" t="s">
        <v>1351</v>
      </c>
      <c r="T109" s="218" t="s">
        <v>169</v>
      </c>
    </row>
    <row r="110" spans="1:20" ht="40.049999999999997" customHeight="1">
      <c r="A110" s="182" t="s">
        <v>1495</v>
      </c>
      <c r="B110" s="174" t="str">
        <f t="shared" si="13"/>
        <v>Grupo de Apoyo TecnológicoINFORMES DE MANTENIMIENTO Y SOPORTE TÉCNICO</v>
      </c>
      <c r="C110" s="218">
        <v>70401</v>
      </c>
      <c r="D110" s="208" t="s">
        <v>1496</v>
      </c>
      <c r="E110" s="209" t="s">
        <v>1497</v>
      </c>
      <c r="F110" s="205" t="str">
        <f t="shared" si="18"/>
        <v>70401-24.15</v>
      </c>
      <c r="G110" s="206" t="str">
        <f t="shared" si="19"/>
        <v>AG -3--AC -8</v>
      </c>
      <c r="H110" s="221">
        <v>3</v>
      </c>
      <c r="I110" s="221">
        <v>8</v>
      </c>
      <c r="J110" s="206" t="str">
        <f t="shared" si="20"/>
        <v xml:space="preserve">- E- - </v>
      </c>
      <c r="K110" s="221"/>
      <c r="L110" s="221" t="s">
        <v>1344</v>
      </c>
      <c r="M110" s="221"/>
      <c r="N110" s="221"/>
      <c r="O110" s="206" t="str">
        <f t="shared" si="21"/>
        <v xml:space="preserve">  </v>
      </c>
      <c r="P110" s="206"/>
      <c r="Q110" s="206"/>
      <c r="R110" s="206" t="str">
        <f t="shared" si="22"/>
        <v>F/E  -  PDF</v>
      </c>
      <c r="S110" s="221" t="s">
        <v>1351</v>
      </c>
      <c r="T110" s="218" t="s">
        <v>169</v>
      </c>
    </row>
    <row r="111" spans="1:20" ht="40.049999999999997" customHeight="1">
      <c r="A111" s="182" t="s">
        <v>1495</v>
      </c>
      <c r="B111" s="174" t="str">
        <f t="shared" si="13"/>
        <v>Grupo de Apoyo TecnológicoPROGRAMAS DE CONSERVACIÓN DE BACK UPS</v>
      </c>
      <c r="C111" s="218">
        <v>70401</v>
      </c>
      <c r="D111" s="208" t="s">
        <v>1498</v>
      </c>
      <c r="E111" s="209" t="s">
        <v>1499</v>
      </c>
      <c r="F111" s="205" t="str">
        <f t="shared" si="18"/>
        <v>70401-40.13</v>
      </c>
      <c r="G111" s="206" t="str">
        <f t="shared" si="19"/>
        <v>AG -3--AC -7</v>
      </c>
      <c r="H111" s="221">
        <v>3</v>
      </c>
      <c r="I111" s="221">
        <v>7</v>
      </c>
      <c r="J111" s="206" t="str">
        <f t="shared" si="20"/>
        <v xml:space="preserve">CT- - MT- </v>
      </c>
      <c r="K111" s="221" t="s">
        <v>1343</v>
      </c>
      <c r="L111" s="221"/>
      <c r="M111" s="221" t="s">
        <v>1352</v>
      </c>
      <c r="N111" s="221"/>
      <c r="O111" s="206" t="str">
        <f t="shared" si="21"/>
        <v xml:space="preserve">  </v>
      </c>
      <c r="P111" s="206"/>
      <c r="Q111" s="206"/>
      <c r="R111" s="206" t="str">
        <f t="shared" si="22"/>
        <v>F/E  -  PDF</v>
      </c>
      <c r="S111" s="221" t="s">
        <v>1351</v>
      </c>
      <c r="T111" s="218" t="s">
        <v>169</v>
      </c>
    </row>
    <row r="112" spans="1:20" ht="40.049999999999997" customHeight="1">
      <c r="A112" s="182" t="s">
        <v>1495</v>
      </c>
      <c r="B112" s="174" t="str">
        <f t="shared" si="13"/>
        <v>Grupo de Apoyo TecnológicoPROYECTOS TECNOLÓGICOS INFORMÁTICOS</v>
      </c>
      <c r="C112" s="218">
        <v>70401</v>
      </c>
      <c r="D112" s="208" t="s">
        <v>1500</v>
      </c>
      <c r="E112" s="209" t="s">
        <v>1501</v>
      </c>
      <c r="F112" s="205" t="str">
        <f t="shared" si="18"/>
        <v>70401-42.15</v>
      </c>
      <c r="G112" s="206" t="str">
        <f t="shared" si="19"/>
        <v>AG -3--AC -8</v>
      </c>
      <c r="H112" s="221">
        <v>3</v>
      </c>
      <c r="I112" s="221">
        <v>8</v>
      </c>
      <c r="J112" s="206" t="str">
        <f t="shared" si="20"/>
        <v xml:space="preserve">CT- - MT- </v>
      </c>
      <c r="K112" s="221" t="s">
        <v>1343</v>
      </c>
      <c r="L112" s="221"/>
      <c r="M112" s="221" t="s">
        <v>1352</v>
      </c>
      <c r="N112" s="221"/>
      <c r="O112" s="206" t="str">
        <f t="shared" si="21"/>
        <v xml:space="preserve">  </v>
      </c>
      <c r="P112" s="206"/>
      <c r="Q112" s="206"/>
      <c r="R112" s="206" t="str">
        <f t="shared" si="22"/>
        <v>F/E  -  PDF</v>
      </c>
      <c r="S112" s="221" t="s">
        <v>1351</v>
      </c>
      <c r="T112" s="218" t="s">
        <v>169</v>
      </c>
    </row>
    <row r="114" spans="1:20" s="146" customFormat="1" ht="40.049999999999997" customHeight="1">
      <c r="A114" s="184" t="s">
        <v>1258</v>
      </c>
      <c r="B114" s="163" t="str">
        <f t="shared" si="13"/>
        <v>Despacho del Viceministro de ViviendaCONCEPTOS JURÍDICOS</v>
      </c>
      <c r="C114" s="173">
        <v>71000</v>
      </c>
      <c r="D114" s="171" t="s">
        <v>1379</v>
      </c>
      <c r="E114" s="124" t="s">
        <v>139</v>
      </c>
      <c r="F114" s="168" t="str">
        <f t="shared" si="16"/>
        <v>71000-10.1</v>
      </c>
      <c r="G114" s="162" t="str">
        <f t="shared" si="12"/>
        <v>AG -3--AC -8</v>
      </c>
      <c r="H114" s="220">
        <v>3</v>
      </c>
      <c r="I114" s="220">
        <v>8</v>
      </c>
      <c r="J114" s="162" t="str">
        <f t="shared" si="14"/>
        <v xml:space="preserve">CT- - MT- </v>
      </c>
      <c r="K114" s="220" t="s">
        <v>1343</v>
      </c>
      <c r="L114" s="220"/>
      <c r="M114" s="220" t="s">
        <v>1352</v>
      </c>
      <c r="N114" s="220"/>
      <c r="O114" s="162" t="str">
        <f t="shared" si="15"/>
        <v xml:space="preserve">  </v>
      </c>
      <c r="P114" s="162"/>
      <c r="Q114" s="162"/>
      <c r="R114" s="162" t="str">
        <f t="shared" si="17"/>
        <v>F/E  -  PDF</v>
      </c>
      <c r="S114" s="220" t="s">
        <v>1351</v>
      </c>
      <c r="T114" s="173" t="s">
        <v>169</v>
      </c>
    </row>
    <row r="115" spans="1:20" s="146" customFormat="1" ht="40.049999999999997" customHeight="1">
      <c r="A115" s="184" t="s">
        <v>1258</v>
      </c>
      <c r="B115" s="163" t="str">
        <f t="shared" si="13"/>
        <v>Despacho del Viceministro de ViviendaCONCEPTOS TÉCNICOS</v>
      </c>
      <c r="C115" s="173">
        <v>71000</v>
      </c>
      <c r="D115" s="171" t="s">
        <v>1502</v>
      </c>
      <c r="E115" s="124" t="s">
        <v>1503</v>
      </c>
      <c r="F115" s="168" t="str">
        <f t="shared" si="16"/>
        <v>71000-10.2</v>
      </c>
      <c r="G115" s="162" t="str">
        <f t="shared" si="12"/>
        <v>AG -3--AC -8</v>
      </c>
      <c r="H115" s="220">
        <v>3</v>
      </c>
      <c r="I115" s="220">
        <v>8</v>
      </c>
      <c r="J115" s="162" t="str">
        <f t="shared" si="14"/>
        <v xml:space="preserve">CT- - MT- </v>
      </c>
      <c r="K115" s="220" t="s">
        <v>1343</v>
      </c>
      <c r="L115" s="220"/>
      <c r="M115" s="220" t="s">
        <v>1352</v>
      </c>
      <c r="N115" s="220"/>
      <c r="O115" s="162" t="str">
        <f t="shared" si="15"/>
        <v xml:space="preserve">  </v>
      </c>
      <c r="P115" s="162"/>
      <c r="Q115" s="162"/>
      <c r="R115" s="162" t="str">
        <f t="shared" si="17"/>
        <v>F/E  -  PDF</v>
      </c>
      <c r="S115" s="220" t="s">
        <v>1351</v>
      </c>
      <c r="T115" s="173" t="s">
        <v>169</v>
      </c>
    </row>
    <row r="116" spans="1:20" s="146" customFormat="1" ht="40.049999999999997" customHeight="1">
      <c r="A116" s="184" t="s">
        <v>1258</v>
      </c>
      <c r="B116" s="163" t="str">
        <f t="shared" si="13"/>
        <v>Despacho del Viceministro de ViviendaDERECHOS DE PETICIÓN</v>
      </c>
      <c r="C116" s="173">
        <v>71000</v>
      </c>
      <c r="D116" s="171">
        <v>17</v>
      </c>
      <c r="E116" s="202" t="s">
        <v>159</v>
      </c>
      <c r="F116" s="168" t="str">
        <f t="shared" si="16"/>
        <v>71000-17</v>
      </c>
      <c r="G116" s="162" t="str">
        <f t="shared" si="12"/>
        <v>AG -3--AC -8</v>
      </c>
      <c r="H116" s="220">
        <v>3</v>
      </c>
      <c r="I116" s="220">
        <v>8</v>
      </c>
      <c r="J116" s="162" t="str">
        <f t="shared" si="14"/>
        <v>- - MT- S</v>
      </c>
      <c r="K116" s="220"/>
      <c r="L116" s="220"/>
      <c r="M116" s="220" t="s">
        <v>1352</v>
      </c>
      <c r="N116" s="220" t="s">
        <v>1346</v>
      </c>
      <c r="O116" s="162" t="str">
        <f t="shared" si="15"/>
        <v xml:space="preserve">  </v>
      </c>
      <c r="P116" s="162"/>
      <c r="Q116" s="162"/>
      <c r="R116" s="162" t="str">
        <f t="shared" si="17"/>
        <v>F/E  -  PDF</v>
      </c>
      <c r="S116" s="220" t="s">
        <v>1351</v>
      </c>
      <c r="T116" s="173" t="s">
        <v>169</v>
      </c>
    </row>
    <row r="117" spans="1:20" s="146" customFormat="1" ht="40.049999999999997" customHeight="1">
      <c r="A117" s="184" t="s">
        <v>1258</v>
      </c>
      <c r="B117" s="163" t="str">
        <f t="shared" si="13"/>
        <v>Despacho del Viceministro de ViviendaINFORMES A ENTES DE CONTROL</v>
      </c>
      <c r="C117" s="173">
        <v>71000</v>
      </c>
      <c r="D117" s="171" t="s">
        <v>1435</v>
      </c>
      <c r="E117" s="124" t="s">
        <v>1229</v>
      </c>
      <c r="F117" s="168" t="str">
        <f t="shared" si="16"/>
        <v>71000-24.1</v>
      </c>
      <c r="G117" s="162" t="str">
        <f t="shared" si="12"/>
        <v>AG -4--AC -8</v>
      </c>
      <c r="H117" s="220">
        <v>4</v>
      </c>
      <c r="I117" s="220">
        <v>8</v>
      </c>
      <c r="J117" s="162" t="str">
        <f t="shared" si="14"/>
        <v xml:space="preserve">- E- - </v>
      </c>
      <c r="K117" s="220"/>
      <c r="L117" s="220" t="s">
        <v>1344</v>
      </c>
      <c r="M117" s="220"/>
      <c r="N117" s="220"/>
      <c r="O117" s="162" t="str">
        <f t="shared" si="15"/>
        <v xml:space="preserve">  </v>
      </c>
      <c r="P117" s="162"/>
      <c r="Q117" s="162"/>
      <c r="R117" s="162" t="str">
        <f t="shared" si="17"/>
        <v>F/E  -  PDF</v>
      </c>
      <c r="S117" s="220" t="s">
        <v>1351</v>
      </c>
      <c r="T117" s="173" t="s">
        <v>169</v>
      </c>
    </row>
    <row r="118" spans="1:20" s="146" customFormat="1" ht="40.049999999999997" customHeight="1">
      <c r="A118" s="184" t="s">
        <v>1258</v>
      </c>
      <c r="B118" s="163" t="str">
        <f t="shared" si="13"/>
        <v>Despacho del Viceministro de ViviendaINFORMES DE GESTIÓN</v>
      </c>
      <c r="C118" s="173">
        <v>71000</v>
      </c>
      <c r="D118" s="171" t="s">
        <v>1353</v>
      </c>
      <c r="E118" s="124" t="s">
        <v>127</v>
      </c>
      <c r="F118" s="168" t="str">
        <f t="shared" si="16"/>
        <v>71000-24.12</v>
      </c>
      <c r="G118" s="162" t="str">
        <f t="shared" si="12"/>
        <v>AG -3--AC -8</v>
      </c>
      <c r="H118" s="220">
        <v>3</v>
      </c>
      <c r="I118" s="220">
        <v>8</v>
      </c>
      <c r="J118" s="162" t="str">
        <f t="shared" si="14"/>
        <v xml:space="preserve">- E- - </v>
      </c>
      <c r="K118" s="220"/>
      <c r="L118" s="220" t="s">
        <v>1344</v>
      </c>
      <c r="M118" s="220"/>
      <c r="N118" s="220"/>
      <c r="O118" s="162" t="str">
        <f t="shared" si="15"/>
        <v xml:space="preserve">  </v>
      </c>
      <c r="P118" s="162"/>
      <c r="Q118" s="162"/>
      <c r="R118" s="162" t="str">
        <f t="shared" si="17"/>
        <v>F/E  -  PDF</v>
      </c>
      <c r="S118" s="220" t="s">
        <v>1351</v>
      </c>
      <c r="T118" s="173" t="s">
        <v>169</v>
      </c>
    </row>
    <row r="119" spans="1:20" s="146" customFormat="1" ht="40.049999999999997" customHeight="1">
      <c r="A119" s="184" t="s">
        <v>1258</v>
      </c>
      <c r="B119" s="163" t="str">
        <f t="shared" si="13"/>
        <v>Despacho del Viceministro de ViviendaPROGRAMAS DE SUBSIDIO FONDO NACIONAL DEL AHORRO</v>
      </c>
      <c r="C119" s="173">
        <v>71000</v>
      </c>
      <c r="D119" s="171" t="s">
        <v>1504</v>
      </c>
      <c r="E119" s="124" t="s">
        <v>1505</v>
      </c>
      <c r="F119" s="168" t="str">
        <f t="shared" si="16"/>
        <v>71000-40.18</v>
      </c>
      <c r="G119" s="162" t="str">
        <f t="shared" si="12"/>
        <v>AG -3--AC -17</v>
      </c>
      <c r="H119" s="220">
        <v>3</v>
      </c>
      <c r="I119" s="220">
        <v>17</v>
      </c>
      <c r="J119" s="162" t="str">
        <f t="shared" si="14"/>
        <v xml:space="preserve">CT- - MT- </v>
      </c>
      <c r="K119" s="220" t="s">
        <v>1343</v>
      </c>
      <c r="L119" s="220"/>
      <c r="M119" s="220" t="s">
        <v>1352</v>
      </c>
      <c r="N119" s="220"/>
      <c r="O119" s="162" t="str">
        <f t="shared" si="15"/>
        <v xml:space="preserve">  </v>
      </c>
      <c r="P119" s="162"/>
      <c r="Q119" s="162"/>
      <c r="R119" s="162" t="str">
        <f t="shared" si="17"/>
        <v>F/E  -  PDF</v>
      </c>
      <c r="S119" s="220" t="s">
        <v>1351</v>
      </c>
      <c r="T119" s="173" t="s">
        <v>169</v>
      </c>
    </row>
    <row r="120" spans="1:20" s="146" customFormat="1" ht="40.049999999999997" customHeight="1">
      <c r="A120" s="184" t="s">
        <v>1258</v>
      </c>
      <c r="B120" s="163" t="str">
        <f t="shared" si="13"/>
        <v>Despacho del Viceministro de ViviendaPROGRAMAS DE SUBSIDIO VIVIENDA FAMILIAR CAJA DE COMPENSACIÓN FAMILIAR</v>
      </c>
      <c r="C120" s="173">
        <v>71000</v>
      </c>
      <c r="D120" s="171" t="s">
        <v>1506</v>
      </c>
      <c r="E120" s="124" t="s">
        <v>1507</v>
      </c>
      <c r="F120" s="168" t="str">
        <f t="shared" si="16"/>
        <v>71000-40.19</v>
      </c>
      <c r="G120" s="162" t="str">
        <f t="shared" si="12"/>
        <v>AG -3--AC -17</v>
      </c>
      <c r="H120" s="220">
        <v>3</v>
      </c>
      <c r="I120" s="220">
        <v>17</v>
      </c>
      <c r="J120" s="162" t="str">
        <f t="shared" si="14"/>
        <v xml:space="preserve">CT- - MT- </v>
      </c>
      <c r="K120" s="220" t="s">
        <v>1343</v>
      </c>
      <c r="L120" s="220"/>
      <c r="M120" s="220" t="s">
        <v>1352</v>
      </c>
      <c r="N120" s="220"/>
      <c r="O120" s="162" t="str">
        <f t="shared" si="15"/>
        <v xml:space="preserve">  </v>
      </c>
      <c r="P120" s="162"/>
      <c r="Q120" s="162"/>
      <c r="R120" s="162" t="str">
        <f t="shared" si="17"/>
        <v>F/E  -  PDF</v>
      </c>
      <c r="S120" s="220" t="s">
        <v>1351</v>
      </c>
      <c r="T120" s="173" t="s">
        <v>169</v>
      </c>
    </row>
    <row r="121" spans="1:20" s="146" customFormat="1" ht="40.049999999999997" customHeight="1">
      <c r="A121" s="184" t="s">
        <v>1258</v>
      </c>
      <c r="B121" s="163" t="str">
        <f t="shared" si="13"/>
        <v>Despacho del Viceministro de ViviendaPROYECTOS DE SUBSIDIO VIVIENDA INTERÉS SOCIAL</v>
      </c>
      <c r="C121" s="173">
        <v>71000</v>
      </c>
      <c r="D121" s="171" t="s">
        <v>1508</v>
      </c>
      <c r="E121" s="124" t="s">
        <v>1509</v>
      </c>
      <c r="F121" s="168" t="str">
        <f t="shared" si="16"/>
        <v>71000-42.9</v>
      </c>
      <c r="G121" s="162" t="str">
        <f t="shared" si="12"/>
        <v>AG -3--AC -8</v>
      </c>
      <c r="H121" s="220">
        <v>3</v>
      </c>
      <c r="I121" s="220">
        <v>8</v>
      </c>
      <c r="J121" s="162" t="str">
        <f t="shared" si="14"/>
        <v xml:space="preserve">CT- - MT- </v>
      </c>
      <c r="K121" s="220" t="s">
        <v>1343</v>
      </c>
      <c r="L121" s="220"/>
      <c r="M121" s="220" t="s">
        <v>1352</v>
      </c>
      <c r="N121" s="220"/>
      <c r="O121" s="162" t="str">
        <f t="shared" si="15"/>
        <v xml:space="preserve">  </v>
      </c>
      <c r="P121" s="162"/>
      <c r="Q121" s="162"/>
      <c r="R121" s="162" t="str">
        <f t="shared" si="17"/>
        <v>F/E  -  PDF</v>
      </c>
      <c r="S121" s="220" t="s">
        <v>1351</v>
      </c>
      <c r="T121" s="173" t="s">
        <v>169</v>
      </c>
    </row>
    <row r="122" spans="1:20" s="146" customFormat="1" ht="40.049999999999997" customHeight="1">
      <c r="A122" s="183"/>
      <c r="B122" s="175"/>
      <c r="C122" s="170"/>
      <c r="D122" s="170"/>
      <c r="E122" s="160"/>
      <c r="F122" s="167"/>
      <c r="G122" s="157"/>
      <c r="H122" s="157"/>
      <c r="I122" s="157"/>
      <c r="J122" s="157"/>
      <c r="K122" s="157"/>
      <c r="L122" s="157"/>
      <c r="M122" s="157"/>
      <c r="N122" s="157"/>
      <c r="O122" s="166"/>
      <c r="P122" s="166"/>
      <c r="Q122" s="166"/>
      <c r="R122" s="157"/>
      <c r="S122" s="157"/>
      <c r="T122" s="157"/>
    </row>
    <row r="123" spans="1:20" s="146" customFormat="1" ht="40.049999999999997" customHeight="1">
      <c r="A123" s="182" t="s">
        <v>1113</v>
      </c>
      <c r="B123" s="174" t="str">
        <f t="shared" si="13"/>
        <v>Dirección de Espacio Urbano y TerritorialDERECHOS DE PETICIÓN</v>
      </c>
      <c r="C123" s="218">
        <v>71100</v>
      </c>
      <c r="D123" s="218">
        <v>17</v>
      </c>
      <c r="E123" s="207" t="s">
        <v>159</v>
      </c>
      <c r="F123" s="205" t="str">
        <f t="shared" si="16"/>
        <v>71100-17</v>
      </c>
      <c r="G123" s="206" t="str">
        <f t="shared" si="12"/>
        <v>AG -3--AC -8</v>
      </c>
      <c r="H123" s="221">
        <v>3</v>
      </c>
      <c r="I123" s="221">
        <v>8</v>
      </c>
      <c r="J123" s="206" t="str">
        <f t="shared" si="14"/>
        <v>- - MT- S</v>
      </c>
      <c r="K123" s="221"/>
      <c r="L123" s="221"/>
      <c r="M123" s="221" t="s">
        <v>1352</v>
      </c>
      <c r="N123" s="221" t="s">
        <v>1346</v>
      </c>
      <c r="O123" s="206"/>
      <c r="P123" s="206"/>
      <c r="Q123" s="206"/>
      <c r="R123" s="206" t="str">
        <f t="shared" si="17"/>
        <v>F/E  -  PDF</v>
      </c>
      <c r="S123" s="221" t="s">
        <v>1351</v>
      </c>
      <c r="T123" s="221" t="s">
        <v>169</v>
      </c>
    </row>
    <row r="124" spans="1:20" s="146" customFormat="1" ht="40.049999999999997" customHeight="1">
      <c r="A124" s="182" t="s">
        <v>1113</v>
      </c>
      <c r="B124" s="174" t="str">
        <f t="shared" si="13"/>
        <v>Dirección de Espacio Urbano y TerritorialINFORMES A ENTES DE CONTROL</v>
      </c>
      <c r="C124" s="218">
        <v>71100</v>
      </c>
      <c r="D124" s="218" t="s">
        <v>1435</v>
      </c>
      <c r="E124" s="209" t="s">
        <v>1229</v>
      </c>
      <c r="F124" s="205" t="str">
        <f t="shared" si="16"/>
        <v>71100-24.1</v>
      </c>
      <c r="G124" s="206" t="str">
        <f t="shared" si="12"/>
        <v>AG -4--AC -8</v>
      </c>
      <c r="H124" s="221">
        <v>4</v>
      </c>
      <c r="I124" s="221">
        <v>8</v>
      </c>
      <c r="J124" s="206" t="str">
        <f t="shared" si="14"/>
        <v xml:space="preserve">- E- - </v>
      </c>
      <c r="K124" s="221"/>
      <c r="L124" s="221" t="s">
        <v>1344</v>
      </c>
      <c r="M124" s="221"/>
      <c r="N124" s="221"/>
      <c r="O124" s="206"/>
      <c r="P124" s="206"/>
      <c r="Q124" s="206"/>
      <c r="R124" s="206" t="str">
        <f t="shared" si="17"/>
        <v>F/E  -  PDF</v>
      </c>
      <c r="S124" s="221" t="s">
        <v>1351</v>
      </c>
      <c r="T124" s="221" t="s">
        <v>169</v>
      </c>
    </row>
    <row r="125" spans="1:20" s="146" customFormat="1" ht="40.049999999999997" customHeight="1">
      <c r="A125" s="182" t="s">
        <v>1113</v>
      </c>
      <c r="B125" s="174" t="str">
        <f t="shared" si="13"/>
        <v>Dirección de Espacio Urbano y TerritorialINFORMES A IMPLEMENTACIÓN DE LOS PROGRAMAS PARA EL DESARROLLO DE LA POLÍTICA DE VIVIENDA</v>
      </c>
      <c r="C125" s="218">
        <v>71100</v>
      </c>
      <c r="D125" s="218" t="s">
        <v>1510</v>
      </c>
      <c r="E125" s="209" t="s">
        <v>1511</v>
      </c>
      <c r="F125" s="205" t="str">
        <f t="shared" si="16"/>
        <v>71100-24.2</v>
      </c>
      <c r="G125" s="206" t="str">
        <f t="shared" si="12"/>
        <v>AG -3--AC -8</v>
      </c>
      <c r="H125" s="221">
        <v>3</v>
      </c>
      <c r="I125" s="221">
        <v>8</v>
      </c>
      <c r="J125" s="206" t="str">
        <f t="shared" si="14"/>
        <v xml:space="preserve">CT- - MT- </v>
      </c>
      <c r="K125" s="221" t="s">
        <v>1343</v>
      </c>
      <c r="L125" s="221"/>
      <c r="M125" s="221" t="s">
        <v>1352</v>
      </c>
      <c r="N125" s="221"/>
      <c r="O125" s="206"/>
      <c r="P125" s="206"/>
      <c r="Q125" s="206"/>
      <c r="R125" s="206" t="str">
        <f t="shared" si="17"/>
        <v>F/E  -  PDF</v>
      </c>
      <c r="S125" s="221" t="s">
        <v>1351</v>
      </c>
      <c r="T125" s="221" t="s">
        <v>169</v>
      </c>
    </row>
    <row r="126" spans="1:20" s="146" customFormat="1" ht="40.049999999999997" customHeight="1">
      <c r="A126" s="182" t="s">
        <v>1113</v>
      </c>
      <c r="B126" s="174" t="str">
        <f t="shared" si="13"/>
        <v>Dirección de Espacio Urbano y TerritorialINFORMES DE GESTIÓN</v>
      </c>
      <c r="C126" s="218">
        <v>71100</v>
      </c>
      <c r="D126" s="218" t="s">
        <v>1353</v>
      </c>
      <c r="E126" s="209" t="s">
        <v>127</v>
      </c>
      <c r="F126" s="205" t="str">
        <f t="shared" si="16"/>
        <v>71100-24.12</v>
      </c>
      <c r="G126" s="206" t="str">
        <f t="shared" si="12"/>
        <v>AG -3--AC -8</v>
      </c>
      <c r="H126" s="221">
        <v>3</v>
      </c>
      <c r="I126" s="221">
        <v>8</v>
      </c>
      <c r="J126" s="206" t="str">
        <f t="shared" si="14"/>
        <v xml:space="preserve">- E- - </v>
      </c>
      <c r="K126" s="221"/>
      <c r="L126" s="221" t="s">
        <v>1344</v>
      </c>
      <c r="M126" s="221"/>
      <c r="N126" s="221"/>
      <c r="O126" s="206"/>
      <c r="P126" s="206"/>
      <c r="Q126" s="206"/>
      <c r="R126" s="206" t="str">
        <f t="shared" si="17"/>
        <v>F/E  -  PDF</v>
      </c>
      <c r="S126" s="221" t="s">
        <v>1351</v>
      </c>
      <c r="T126" s="221" t="s">
        <v>169</v>
      </c>
    </row>
    <row r="127" spans="1:20" s="146" customFormat="1" ht="40.049999999999997" customHeight="1">
      <c r="A127" s="182" t="s">
        <v>1113</v>
      </c>
      <c r="B127" s="174" t="str">
        <f t="shared" si="13"/>
        <v>Dirección de Espacio Urbano y TerritorialPROYECTOS INTEGRALES DE DESARROLLO URBANO</v>
      </c>
      <c r="C127" s="218">
        <v>71100</v>
      </c>
      <c r="D127" s="218" t="s">
        <v>1512</v>
      </c>
      <c r="E127" s="209" t="s">
        <v>1513</v>
      </c>
      <c r="F127" s="205" t="str">
        <f t="shared" si="16"/>
        <v>71100-42.10</v>
      </c>
      <c r="G127" s="206" t="str">
        <f t="shared" si="12"/>
        <v>AG -3--AC -8</v>
      </c>
      <c r="H127" s="221">
        <v>3</v>
      </c>
      <c r="I127" s="221">
        <v>8</v>
      </c>
      <c r="J127" s="206" t="str">
        <f t="shared" si="14"/>
        <v xml:space="preserve">CT- - MT- </v>
      </c>
      <c r="K127" s="221" t="s">
        <v>1343</v>
      </c>
      <c r="L127" s="221"/>
      <c r="M127" s="221" t="s">
        <v>1352</v>
      </c>
      <c r="N127" s="221"/>
      <c r="O127" s="206"/>
      <c r="P127" s="206"/>
      <c r="Q127" s="206"/>
      <c r="R127" s="206" t="str">
        <f t="shared" si="17"/>
        <v>F/E  -  PDF</v>
      </c>
      <c r="S127" s="221" t="s">
        <v>1351</v>
      </c>
      <c r="T127" s="221" t="s">
        <v>169</v>
      </c>
    </row>
    <row r="128" spans="1:20" s="146" customFormat="1" ht="40.049999999999997" customHeight="1">
      <c r="A128" s="182" t="s">
        <v>1113</v>
      </c>
      <c r="B128" s="174" t="str">
        <f t="shared" si="13"/>
        <v>Dirección de Espacio Urbano y TerritorialPROYECTOS MACROPROYECTOS DE INTERÉS SOCIAL DE PRIMERA GENERACIÓN</v>
      </c>
      <c r="C128" s="218">
        <v>71100</v>
      </c>
      <c r="D128" s="218" t="s">
        <v>1514</v>
      </c>
      <c r="E128" s="209" t="s">
        <v>1515</v>
      </c>
      <c r="F128" s="205" t="str">
        <f t="shared" si="16"/>
        <v>71100-42.11</v>
      </c>
      <c r="G128" s="206" t="str">
        <f t="shared" si="12"/>
        <v>AG -3--AC -8</v>
      </c>
      <c r="H128" s="221">
        <v>3</v>
      </c>
      <c r="I128" s="221">
        <v>8</v>
      </c>
      <c r="J128" s="206" t="str">
        <f t="shared" si="14"/>
        <v xml:space="preserve">CT- - MT- </v>
      </c>
      <c r="K128" s="221" t="s">
        <v>1343</v>
      </c>
      <c r="L128" s="221"/>
      <c r="M128" s="221" t="s">
        <v>1352</v>
      </c>
      <c r="N128" s="221"/>
      <c r="O128" s="206"/>
      <c r="P128" s="206"/>
      <c r="Q128" s="206"/>
      <c r="R128" s="206" t="str">
        <f t="shared" si="17"/>
        <v>F/E  -  PDF</v>
      </c>
      <c r="S128" s="221" t="s">
        <v>1351</v>
      </c>
      <c r="T128" s="221" t="s">
        <v>169</v>
      </c>
    </row>
    <row r="129" spans="1:20" s="146" customFormat="1" ht="40.049999999999997" customHeight="1">
      <c r="A129" s="182" t="s">
        <v>1113</v>
      </c>
      <c r="B129" s="174" t="str">
        <f t="shared" si="13"/>
        <v>Dirección de Espacio Urbano y TerritorialPROYECTOS MACROPROYECTOS DE INTERÉS SOCIAL DE SEGUNDA GENERACIÓN</v>
      </c>
      <c r="C129" s="218">
        <v>71100</v>
      </c>
      <c r="D129" s="218" t="s">
        <v>1516</v>
      </c>
      <c r="E129" s="209" t="s">
        <v>1517</v>
      </c>
      <c r="F129" s="205" t="str">
        <f t="shared" si="16"/>
        <v>71100-42.12</v>
      </c>
      <c r="G129" s="206" t="str">
        <f t="shared" si="12"/>
        <v>AG -3--AC -8</v>
      </c>
      <c r="H129" s="221">
        <v>3</v>
      </c>
      <c r="I129" s="221">
        <v>8</v>
      </c>
      <c r="J129" s="206" t="str">
        <f t="shared" si="14"/>
        <v xml:space="preserve">CT- - MT- </v>
      </c>
      <c r="K129" s="221" t="s">
        <v>1343</v>
      </c>
      <c r="L129" s="221"/>
      <c r="M129" s="221" t="s">
        <v>1352</v>
      </c>
      <c r="N129" s="221"/>
      <c r="O129" s="206"/>
      <c r="P129" s="206"/>
      <c r="Q129" s="206"/>
      <c r="R129" s="206" t="str">
        <f t="shared" si="17"/>
        <v>F/E  -  PDF</v>
      </c>
      <c r="S129" s="221" t="s">
        <v>1351</v>
      </c>
      <c r="T129" s="221" t="s">
        <v>169</v>
      </c>
    </row>
    <row r="130" spans="1:20" s="146" customFormat="1" ht="40.049999999999997" customHeight="1">
      <c r="A130" s="182" t="s">
        <v>1113</v>
      </c>
      <c r="B130" s="174" t="str">
        <f t="shared" si="13"/>
        <v>Dirección de Espacio Urbano y TerritorialPROYECTOS NORMATIVOS</v>
      </c>
      <c r="C130" s="218">
        <v>71100</v>
      </c>
      <c r="D130" s="218" t="s">
        <v>1518</v>
      </c>
      <c r="E130" s="209" t="s">
        <v>807</v>
      </c>
      <c r="F130" s="205" t="str">
        <f t="shared" si="16"/>
        <v>71100-42.13</v>
      </c>
      <c r="G130" s="206" t="str">
        <f t="shared" si="12"/>
        <v>AG -3--AC -8</v>
      </c>
      <c r="H130" s="221">
        <v>3</v>
      </c>
      <c r="I130" s="221">
        <v>8</v>
      </c>
      <c r="J130" s="206" t="str">
        <f t="shared" si="14"/>
        <v xml:space="preserve">CT- - MT- </v>
      </c>
      <c r="K130" s="221" t="s">
        <v>1343</v>
      </c>
      <c r="L130" s="221"/>
      <c r="M130" s="221" t="s">
        <v>1352</v>
      </c>
      <c r="N130" s="221"/>
      <c r="O130" s="206"/>
      <c r="P130" s="206"/>
      <c r="Q130" s="206"/>
      <c r="R130" s="206" t="str">
        <f t="shared" si="17"/>
        <v>E  -  PDF</v>
      </c>
      <c r="S130" s="221" t="s">
        <v>1344</v>
      </c>
      <c r="T130" s="221" t="s">
        <v>169</v>
      </c>
    </row>
    <row r="131" spans="1:20" s="146" customFormat="1" ht="40.049999999999997" customHeight="1">
      <c r="A131" s="183"/>
      <c r="B131" s="175"/>
      <c r="C131" s="170"/>
      <c r="D131" s="170"/>
      <c r="E131" s="160"/>
      <c r="F131" s="167"/>
      <c r="G131" s="157"/>
      <c r="H131" s="157"/>
      <c r="I131" s="157"/>
      <c r="J131" s="157"/>
      <c r="K131" s="157"/>
      <c r="L131" s="157"/>
      <c r="M131" s="157"/>
      <c r="N131" s="157"/>
      <c r="O131" s="166"/>
      <c r="P131" s="166"/>
      <c r="Q131" s="166"/>
      <c r="R131" s="157"/>
      <c r="S131" s="157"/>
      <c r="T131" s="157"/>
    </row>
    <row r="132" spans="1:20" ht="40.049999999999997" customHeight="1">
      <c r="A132" s="184" t="s">
        <v>1519</v>
      </c>
      <c r="B132" s="163" t="str">
        <f t="shared" ref="B132:B194" si="23">CONCATENATE(A132,E132)</f>
        <v>Subdirección de Asistencia Tecnica y Operaciones Urbanas IntegralesINFORMES DE ASISTENCIA TÉCNICA</v>
      </c>
      <c r="C132" s="173">
        <v>71110</v>
      </c>
      <c r="D132" s="171" t="s">
        <v>1520</v>
      </c>
      <c r="E132" s="124" t="s">
        <v>1521</v>
      </c>
      <c r="F132" s="168" t="str">
        <f t="shared" si="16"/>
        <v>71110-24.6</v>
      </c>
      <c r="G132" s="162" t="str">
        <f t="shared" ref="G132:G273" si="24">CONCATENATE("AG"," -", H132,"--","AC -", I132)</f>
        <v>AG -3--AC -8</v>
      </c>
      <c r="H132" s="220">
        <v>3</v>
      </c>
      <c r="I132" s="220">
        <v>8</v>
      </c>
      <c r="J132" s="162" t="str">
        <f t="shared" ref="J132:J274" si="25">CONCATENATE(K132,"- ",L132,"- ",M132,"- ",N132,)</f>
        <v xml:space="preserve">CT- - MT- </v>
      </c>
      <c r="K132" s="220" t="s">
        <v>1343</v>
      </c>
      <c r="L132" s="220"/>
      <c r="M132" s="220" t="s">
        <v>1352</v>
      </c>
      <c r="N132" s="173"/>
      <c r="O132" s="162" t="str">
        <f t="shared" ref="O132:O274" si="26">CONCATENATE(P132,"  ",Q132)</f>
        <v xml:space="preserve">  </v>
      </c>
      <c r="P132" s="162"/>
      <c r="Q132" s="162"/>
      <c r="R132" s="162" t="str">
        <f t="shared" si="17"/>
        <v>F/E  -  PDF</v>
      </c>
      <c r="S132" s="220" t="s">
        <v>1351</v>
      </c>
      <c r="T132" s="220" t="s">
        <v>169</v>
      </c>
    </row>
    <row r="133" spans="1:20" ht="40.049999999999997" customHeight="1">
      <c r="A133" s="184" t="s">
        <v>1519</v>
      </c>
      <c r="B133" s="163" t="str">
        <f t="shared" si="23"/>
        <v>Subdirección de Asistencia Tecnica y Operaciones Urbanas IntegralesINFORMES DE GESTIÓN</v>
      </c>
      <c r="C133" s="173">
        <v>71110</v>
      </c>
      <c r="D133" s="171" t="s">
        <v>1353</v>
      </c>
      <c r="E133" s="124" t="s">
        <v>127</v>
      </c>
      <c r="F133" s="168" t="str">
        <f t="shared" ref="F133:F137" si="27">CONCATENATE(C133,"-",D133)</f>
        <v>71110-24.12</v>
      </c>
      <c r="G133" s="162" t="str">
        <f t="shared" ref="G133:G137" si="28">CONCATENATE("AG"," -", H133,"--","AC -", I133)</f>
        <v>AG -3--AC -8</v>
      </c>
      <c r="H133" s="220">
        <v>3</v>
      </c>
      <c r="I133" s="220">
        <v>8</v>
      </c>
      <c r="J133" s="162" t="str">
        <f t="shared" si="25"/>
        <v xml:space="preserve">- E- - </v>
      </c>
      <c r="K133" s="220"/>
      <c r="L133" s="220" t="s">
        <v>1344</v>
      </c>
      <c r="M133" s="220"/>
      <c r="N133" s="173"/>
      <c r="O133" s="162"/>
      <c r="P133" s="162"/>
      <c r="Q133" s="162"/>
      <c r="R133" s="162" t="str">
        <f t="shared" si="17"/>
        <v>F/E  -  PDF</v>
      </c>
      <c r="S133" s="220" t="s">
        <v>1351</v>
      </c>
      <c r="T133" s="220" t="s">
        <v>169</v>
      </c>
    </row>
    <row r="134" spans="1:20" ht="40.049999999999997" customHeight="1">
      <c r="A134" s="184" t="s">
        <v>1519</v>
      </c>
      <c r="B134" s="163" t="str">
        <f t="shared" si="23"/>
        <v>Subdirección de Asistencia Tecnica y Operaciones Urbanas IntegralesPROYECTOS DE EQUIPAMIENTOS</v>
      </c>
      <c r="C134" s="173">
        <v>71110</v>
      </c>
      <c r="D134" s="171" t="s">
        <v>1522</v>
      </c>
      <c r="E134" s="124" t="s">
        <v>1523</v>
      </c>
      <c r="F134" s="168" t="str">
        <f t="shared" si="27"/>
        <v>71110-42.3</v>
      </c>
      <c r="G134" s="162" t="str">
        <f t="shared" si="28"/>
        <v>AG -3--AC -17</v>
      </c>
      <c r="H134" s="220">
        <v>3</v>
      </c>
      <c r="I134" s="220">
        <v>17</v>
      </c>
      <c r="J134" s="162" t="str">
        <f t="shared" si="25"/>
        <v xml:space="preserve">CT- - MT- </v>
      </c>
      <c r="K134" s="220" t="s">
        <v>1343</v>
      </c>
      <c r="L134" s="220"/>
      <c r="M134" s="220" t="s">
        <v>1352</v>
      </c>
      <c r="N134" s="173"/>
      <c r="O134" s="162"/>
      <c r="P134" s="162"/>
      <c r="Q134" s="162"/>
      <c r="R134" s="162" t="str">
        <f t="shared" si="17"/>
        <v>F/E  -  PDF</v>
      </c>
      <c r="S134" s="220" t="s">
        <v>1351</v>
      </c>
      <c r="T134" s="220" t="s">
        <v>169</v>
      </c>
    </row>
    <row r="135" spans="1:20" ht="40.049999999999997" customHeight="1">
      <c r="A135" s="184" t="s">
        <v>1519</v>
      </c>
      <c r="B135" s="163" t="str">
        <f t="shared" si="23"/>
        <v>Subdirección de Asistencia Tecnica y Operaciones Urbanas IntegralesPROYECTOS DE MEJORAMIENTO INTEGRAL DE BARRIOS</v>
      </c>
      <c r="C135" s="173">
        <v>71110</v>
      </c>
      <c r="D135" s="171" t="s">
        <v>1524</v>
      </c>
      <c r="E135" s="124" t="s">
        <v>1525</v>
      </c>
      <c r="F135" s="168" t="str">
        <f t="shared" si="27"/>
        <v>71110-42.6</v>
      </c>
      <c r="G135" s="162" t="str">
        <f t="shared" si="28"/>
        <v>AG -3--AC -17</v>
      </c>
      <c r="H135" s="220">
        <v>3</v>
      </c>
      <c r="I135" s="220">
        <v>17</v>
      </c>
      <c r="J135" s="162" t="str">
        <f t="shared" si="25"/>
        <v xml:space="preserve">CT- - MT- </v>
      </c>
      <c r="K135" s="220" t="s">
        <v>1343</v>
      </c>
      <c r="L135" s="220"/>
      <c r="M135" s="220" t="s">
        <v>1352</v>
      </c>
      <c r="N135" s="173"/>
      <c r="O135" s="162"/>
      <c r="P135" s="162"/>
      <c r="Q135" s="162"/>
      <c r="R135" s="162" t="str">
        <f t="shared" si="17"/>
        <v>F/E  -  PDF</v>
      </c>
      <c r="S135" s="220" t="s">
        <v>1351</v>
      </c>
      <c r="T135" s="220" t="s">
        <v>169</v>
      </c>
    </row>
    <row r="136" spans="1:20" ht="40.049999999999997" customHeight="1">
      <c r="A136" s="184" t="s">
        <v>1519</v>
      </c>
      <c r="B136" s="163" t="str">
        <f t="shared" si="23"/>
        <v>Subdirección de Asistencia Tecnica y Operaciones Urbanas IntegralesPROYECTOS DE RENOVACIÓN URBANA</v>
      </c>
      <c r="C136" s="173">
        <v>71110</v>
      </c>
      <c r="D136" s="171" t="s">
        <v>1526</v>
      </c>
      <c r="E136" s="124" t="s">
        <v>1527</v>
      </c>
      <c r="F136" s="168" t="str">
        <f t="shared" si="27"/>
        <v>71110-42.8</v>
      </c>
      <c r="G136" s="162" t="str">
        <f t="shared" si="28"/>
        <v>AG -3--AC -17</v>
      </c>
      <c r="H136" s="220">
        <v>3</v>
      </c>
      <c r="I136" s="220">
        <v>17</v>
      </c>
      <c r="J136" s="162" t="str">
        <f t="shared" si="25"/>
        <v xml:space="preserve">CT- - MT- </v>
      </c>
      <c r="K136" s="220" t="s">
        <v>1343</v>
      </c>
      <c r="L136" s="220"/>
      <c r="M136" s="220" t="s">
        <v>1352</v>
      </c>
      <c r="N136" s="173"/>
      <c r="O136" s="162"/>
      <c r="P136" s="162"/>
      <c r="Q136" s="162"/>
      <c r="R136" s="162" t="str">
        <f t="shared" si="17"/>
        <v>F/E  -  PDF</v>
      </c>
      <c r="S136" s="220" t="s">
        <v>1351</v>
      </c>
      <c r="T136" s="220" t="s">
        <v>169</v>
      </c>
    </row>
    <row r="137" spans="1:20" ht="40.049999999999997" customHeight="1">
      <c r="A137" s="184" t="s">
        <v>1519</v>
      </c>
      <c r="B137" s="163" t="str">
        <f t="shared" si="23"/>
        <v xml:space="preserve">Subdirección de Asistencia Tecnica y Operaciones Urbanas IntegralesPROYECTOS TASA COMPENSADA </v>
      </c>
      <c r="C137" s="173">
        <v>71110</v>
      </c>
      <c r="D137" s="171" t="s">
        <v>1528</v>
      </c>
      <c r="E137" s="124" t="s">
        <v>1529</v>
      </c>
      <c r="F137" s="168" t="str">
        <f t="shared" si="27"/>
        <v>71110-42.14</v>
      </c>
      <c r="G137" s="162" t="str">
        <f t="shared" si="28"/>
        <v>AG -3--AC -17</v>
      </c>
      <c r="H137" s="220">
        <v>3</v>
      </c>
      <c r="I137" s="220">
        <v>17</v>
      </c>
      <c r="J137" s="162" t="str">
        <f t="shared" si="25"/>
        <v xml:space="preserve">CT- - MT- </v>
      </c>
      <c r="K137" s="220" t="s">
        <v>1343</v>
      </c>
      <c r="L137" s="220"/>
      <c r="M137" s="220" t="s">
        <v>1352</v>
      </c>
      <c r="N137" s="173"/>
      <c r="O137" s="162"/>
      <c r="P137" s="162"/>
      <c r="Q137" s="162"/>
      <c r="R137" s="162" t="str">
        <f t="shared" si="17"/>
        <v>F/E  -  PDF</v>
      </c>
      <c r="S137" s="220" t="s">
        <v>1351</v>
      </c>
      <c r="T137" s="220" t="s">
        <v>169</v>
      </c>
    </row>
    <row r="138" spans="1:20" ht="40.049999999999997" customHeight="1">
      <c r="A138" s="183"/>
      <c r="B138" s="175"/>
      <c r="C138" s="170"/>
      <c r="D138" s="170"/>
      <c r="E138" s="160"/>
      <c r="F138" s="167"/>
      <c r="G138" s="157"/>
      <c r="H138" s="157"/>
      <c r="I138" s="157"/>
      <c r="J138" s="157"/>
      <c r="K138" s="157"/>
      <c r="L138" s="157"/>
      <c r="M138" s="157"/>
      <c r="N138" s="157"/>
      <c r="O138" s="166"/>
      <c r="P138" s="166"/>
      <c r="Q138" s="166"/>
      <c r="R138" s="157"/>
      <c r="S138" s="157"/>
      <c r="T138" s="157"/>
    </row>
    <row r="139" spans="1:20" ht="40.049999999999997" customHeight="1">
      <c r="A139" s="182" t="s">
        <v>1105</v>
      </c>
      <c r="B139" s="174" t="str">
        <f t="shared" si="23"/>
        <v>Subdirección de Políticas de Desarrollo Urbano y TerritorialDERECHOS DE PETICIÓN</v>
      </c>
      <c r="C139" s="222">
        <v>71120</v>
      </c>
      <c r="D139" s="208">
        <v>17</v>
      </c>
      <c r="E139" s="207" t="s">
        <v>159</v>
      </c>
      <c r="F139" s="205" t="str">
        <f t="shared" ref="F139:F147" si="29">CONCATENATE(C139,"-",D139)</f>
        <v>71120-17</v>
      </c>
      <c r="G139" s="206" t="str">
        <f t="shared" ref="G139:G147" si="30">CONCATENATE("AG"," -", H139,"--","AC -", I139)</f>
        <v>AG -3--AC -8</v>
      </c>
      <c r="H139" s="221">
        <v>3</v>
      </c>
      <c r="I139" s="221">
        <v>8</v>
      </c>
      <c r="J139" s="206" t="str">
        <f t="shared" si="25"/>
        <v>- - MT- S</v>
      </c>
      <c r="K139" s="221"/>
      <c r="L139" s="221"/>
      <c r="M139" s="221" t="s">
        <v>1352</v>
      </c>
      <c r="N139" s="221" t="s">
        <v>1346</v>
      </c>
      <c r="O139" s="206"/>
      <c r="P139" s="206"/>
      <c r="Q139" s="206"/>
      <c r="R139" s="206" t="str">
        <f t="shared" si="17"/>
        <v>F/E  -  PDF</v>
      </c>
      <c r="S139" s="221" t="s">
        <v>1351</v>
      </c>
      <c r="T139" s="221" t="s">
        <v>169</v>
      </c>
    </row>
    <row r="140" spans="1:20" ht="40.049999999999997" customHeight="1">
      <c r="A140" s="182" t="s">
        <v>1105</v>
      </c>
      <c r="B140" s="174" t="str">
        <f t="shared" si="23"/>
        <v>Subdirección de Políticas de Desarrollo Urbano y TerritorialESTUDIOS PARA LA VIABILIDAD DE CURADORES URBANOS</v>
      </c>
      <c r="C140" s="222">
        <v>71120</v>
      </c>
      <c r="D140" s="208" t="s">
        <v>1530</v>
      </c>
      <c r="E140" s="209" t="s">
        <v>1531</v>
      </c>
      <c r="F140" s="205" t="str">
        <f t="shared" si="29"/>
        <v>71120-19.2</v>
      </c>
      <c r="G140" s="206" t="str">
        <f t="shared" si="30"/>
        <v>AG -3--AC -8</v>
      </c>
      <c r="H140" s="221">
        <v>3</v>
      </c>
      <c r="I140" s="221">
        <v>8</v>
      </c>
      <c r="J140" s="206" t="str">
        <f t="shared" si="25"/>
        <v xml:space="preserve">CT- - MT- </v>
      </c>
      <c r="K140" s="221" t="s">
        <v>1343</v>
      </c>
      <c r="L140" s="221"/>
      <c r="M140" s="221" t="s">
        <v>1352</v>
      </c>
      <c r="N140" s="221"/>
      <c r="O140" s="206"/>
      <c r="P140" s="206"/>
      <c r="Q140" s="206"/>
      <c r="R140" s="206" t="str">
        <f t="shared" si="17"/>
        <v>F/E  -  PDF</v>
      </c>
      <c r="S140" s="221" t="s">
        <v>1351</v>
      </c>
      <c r="T140" s="221" t="s">
        <v>169</v>
      </c>
    </row>
    <row r="141" spans="1:20" ht="40.049999999999997" customHeight="1">
      <c r="A141" s="182" t="s">
        <v>1105</v>
      </c>
      <c r="B141" s="174" t="str">
        <f t="shared" si="23"/>
        <v>Subdirección de Políticas de Desarrollo Urbano y TerritorialINFORMES A ENTES DE CONTROL</v>
      </c>
      <c r="C141" s="222">
        <v>71120</v>
      </c>
      <c r="D141" s="208" t="s">
        <v>1435</v>
      </c>
      <c r="E141" s="209" t="s">
        <v>1229</v>
      </c>
      <c r="F141" s="205" t="str">
        <f t="shared" si="29"/>
        <v>71120-24.1</v>
      </c>
      <c r="G141" s="206" t="str">
        <f t="shared" si="30"/>
        <v>AG -4--AC -8</v>
      </c>
      <c r="H141" s="221">
        <v>4</v>
      </c>
      <c r="I141" s="221">
        <v>8</v>
      </c>
      <c r="J141" s="206" t="str">
        <f t="shared" si="25"/>
        <v xml:space="preserve">- E- - </v>
      </c>
      <c r="K141" s="221"/>
      <c r="L141" s="221" t="s">
        <v>1344</v>
      </c>
      <c r="M141" s="221"/>
      <c r="N141" s="221"/>
      <c r="O141" s="206"/>
      <c r="P141" s="206"/>
      <c r="Q141" s="206"/>
      <c r="R141" s="206" t="str">
        <f t="shared" si="17"/>
        <v>F/E  -  PDF</v>
      </c>
      <c r="S141" s="221" t="s">
        <v>1351</v>
      </c>
      <c r="T141" s="221" t="s">
        <v>169</v>
      </c>
    </row>
    <row r="142" spans="1:20" ht="40.049999999999997" customHeight="1">
      <c r="A142" s="182" t="s">
        <v>1105</v>
      </c>
      <c r="B142" s="174" t="str">
        <f t="shared" si="23"/>
        <v>Subdirección de Políticas de Desarrollo Urbano y TerritorialINFORMES DE FUNCIONAMIENTO CURADURÍAS URBANAS</v>
      </c>
      <c r="C142" s="222">
        <v>71120</v>
      </c>
      <c r="D142" s="208" t="s">
        <v>1532</v>
      </c>
      <c r="E142" s="209" t="s">
        <v>1533</v>
      </c>
      <c r="F142" s="205" t="str">
        <f t="shared" si="29"/>
        <v>71120-24.11</v>
      </c>
      <c r="G142" s="206" t="str">
        <f t="shared" si="30"/>
        <v>AG -3--AC -8</v>
      </c>
      <c r="H142" s="221">
        <v>3</v>
      </c>
      <c r="I142" s="221">
        <v>8</v>
      </c>
      <c r="J142" s="206" t="str">
        <f t="shared" si="25"/>
        <v xml:space="preserve">CT- - MT- </v>
      </c>
      <c r="K142" s="221" t="s">
        <v>1343</v>
      </c>
      <c r="L142" s="221"/>
      <c r="M142" s="221" t="s">
        <v>1352</v>
      </c>
      <c r="N142" s="221"/>
      <c r="O142" s="206"/>
      <c r="P142" s="206"/>
      <c r="Q142" s="206"/>
      <c r="R142" s="206" t="str">
        <f t="shared" si="17"/>
        <v>F/E  -  PDF</v>
      </c>
      <c r="S142" s="221" t="s">
        <v>1351</v>
      </c>
      <c r="T142" s="221" t="s">
        <v>169</v>
      </c>
    </row>
    <row r="143" spans="1:20" ht="40.049999999999997" customHeight="1">
      <c r="A143" s="182" t="s">
        <v>1105</v>
      </c>
      <c r="B143" s="174" t="str">
        <f t="shared" si="23"/>
        <v>Subdirección de Políticas de Desarrollo Urbano y TerritorialPROYECTOS NORMATIVOS</v>
      </c>
      <c r="C143" s="222">
        <v>71120</v>
      </c>
      <c r="D143" s="208" t="s">
        <v>1518</v>
      </c>
      <c r="E143" s="209" t="s">
        <v>807</v>
      </c>
      <c r="F143" s="205" t="str">
        <f t="shared" si="29"/>
        <v>71120-42.13</v>
      </c>
      <c r="G143" s="206" t="str">
        <f t="shared" si="30"/>
        <v>AG -3--AC -8</v>
      </c>
      <c r="H143" s="221">
        <v>3</v>
      </c>
      <c r="I143" s="221">
        <v>8</v>
      </c>
      <c r="J143" s="206" t="str">
        <f t="shared" si="25"/>
        <v xml:space="preserve">CT- - MT- </v>
      </c>
      <c r="K143" s="221" t="s">
        <v>1343</v>
      </c>
      <c r="L143" s="221"/>
      <c r="M143" s="221" t="s">
        <v>1352</v>
      </c>
      <c r="N143" s="221"/>
      <c r="O143" s="206"/>
      <c r="P143" s="206"/>
      <c r="Q143" s="206"/>
      <c r="R143" s="206" t="str">
        <f t="shared" si="17"/>
        <v>F/E  -  PDF</v>
      </c>
      <c r="S143" s="221" t="s">
        <v>1351</v>
      </c>
      <c r="T143" s="221" t="s">
        <v>169</v>
      </c>
    </row>
    <row r="145" spans="1:20" ht="40.049999999999997" customHeight="1">
      <c r="A145" s="224" t="s">
        <v>738</v>
      </c>
      <c r="B145" s="163" t="str">
        <f t="shared" si="23"/>
        <v>Dirección de Inversiones en Vivienda de Interés SocialDERECHOS DE PETICIÓN</v>
      </c>
      <c r="C145" s="173">
        <v>71200</v>
      </c>
      <c r="D145" s="171">
        <v>17</v>
      </c>
      <c r="E145" s="202" t="s">
        <v>159</v>
      </c>
      <c r="F145" s="168" t="str">
        <f t="shared" si="29"/>
        <v>71200-17</v>
      </c>
      <c r="G145" s="162" t="str">
        <f t="shared" si="30"/>
        <v>AG -3--AC -8</v>
      </c>
      <c r="H145" s="220">
        <v>3</v>
      </c>
      <c r="I145" s="220">
        <v>8</v>
      </c>
      <c r="J145" s="162" t="str">
        <f t="shared" si="25"/>
        <v>- - MT- S</v>
      </c>
      <c r="K145" s="220"/>
      <c r="L145" s="220"/>
      <c r="M145" s="220" t="s">
        <v>1352</v>
      </c>
      <c r="N145" s="220" t="s">
        <v>1346</v>
      </c>
      <c r="O145" s="162"/>
      <c r="P145" s="162"/>
      <c r="Q145" s="162"/>
      <c r="R145" s="162" t="str">
        <f t="shared" si="17"/>
        <v>F/E  -  PDF</v>
      </c>
      <c r="S145" s="220" t="s">
        <v>1351</v>
      </c>
      <c r="T145" s="173" t="s">
        <v>169</v>
      </c>
    </row>
    <row r="146" spans="1:20" ht="40.049999999999997" customHeight="1">
      <c r="A146" s="224" t="s">
        <v>738</v>
      </c>
      <c r="B146" s="163" t="str">
        <f t="shared" si="23"/>
        <v>Dirección de Inversiones en Vivienda de Interés SocialINFORMES A ENTES DE CONTROL</v>
      </c>
      <c r="C146" s="173">
        <v>71200</v>
      </c>
      <c r="D146" s="171">
        <v>24.1</v>
      </c>
      <c r="E146" s="124" t="s">
        <v>1229</v>
      </c>
      <c r="F146" s="168" t="str">
        <f t="shared" si="29"/>
        <v>71200-24,1</v>
      </c>
      <c r="G146" s="162" t="str">
        <f t="shared" si="30"/>
        <v>AG -4--AC -8</v>
      </c>
      <c r="H146" s="220">
        <v>4</v>
      </c>
      <c r="I146" s="220">
        <v>8</v>
      </c>
      <c r="J146" s="162" t="str">
        <f t="shared" si="25"/>
        <v xml:space="preserve">- E- - </v>
      </c>
      <c r="K146" s="220"/>
      <c r="L146" s="220" t="s">
        <v>1344</v>
      </c>
      <c r="M146" s="220"/>
      <c r="N146" s="220"/>
      <c r="O146" s="162"/>
      <c r="P146" s="162"/>
      <c r="Q146" s="162"/>
      <c r="R146" s="162" t="str">
        <f t="shared" si="17"/>
        <v>F/E  -  PDF</v>
      </c>
      <c r="S146" s="220" t="s">
        <v>1351</v>
      </c>
      <c r="T146" s="173" t="s">
        <v>169</v>
      </c>
    </row>
    <row r="147" spans="1:20" ht="40.049999999999997" customHeight="1">
      <c r="A147" s="224" t="s">
        <v>738</v>
      </c>
      <c r="B147" s="163" t="str">
        <f t="shared" si="23"/>
        <v>Dirección de Inversiones en Vivienda de Interés SocialINFORMES DE GESTIÓN</v>
      </c>
      <c r="C147" s="173">
        <v>71200</v>
      </c>
      <c r="D147" s="171">
        <v>24.12</v>
      </c>
      <c r="E147" s="124" t="s">
        <v>127</v>
      </c>
      <c r="F147" s="168" t="str">
        <f t="shared" si="29"/>
        <v>71200-24,12</v>
      </c>
      <c r="G147" s="162" t="str">
        <f t="shared" si="30"/>
        <v>AG -3--AC -8</v>
      </c>
      <c r="H147" s="220">
        <v>3</v>
      </c>
      <c r="I147" s="220">
        <v>8</v>
      </c>
      <c r="J147" s="162" t="str">
        <f t="shared" si="25"/>
        <v xml:space="preserve">- E- - </v>
      </c>
      <c r="K147" s="220"/>
      <c r="L147" s="220" t="s">
        <v>1344</v>
      </c>
      <c r="M147" s="220"/>
      <c r="N147" s="220"/>
      <c r="O147" s="162"/>
      <c r="P147" s="162"/>
      <c r="Q147" s="162"/>
      <c r="R147" s="162" t="str">
        <f t="shared" si="17"/>
        <v>F/E  -  PDF</v>
      </c>
      <c r="S147" s="220" t="s">
        <v>1351</v>
      </c>
      <c r="T147" s="173" t="s">
        <v>169</v>
      </c>
    </row>
    <row r="148" spans="1:20" ht="40.049999999999997" customHeight="1">
      <c r="A148" s="183"/>
      <c r="B148" s="183"/>
      <c r="C148" s="170"/>
      <c r="D148" s="170"/>
      <c r="E148" s="160"/>
      <c r="F148" s="167"/>
      <c r="G148" s="157"/>
      <c r="H148" s="157"/>
      <c r="I148" s="157"/>
      <c r="J148" s="157"/>
      <c r="K148" s="225"/>
      <c r="L148" s="225"/>
      <c r="M148" s="225"/>
      <c r="N148" s="225"/>
      <c r="O148" s="166"/>
      <c r="P148" s="166"/>
      <c r="Q148" s="166"/>
      <c r="R148" s="157"/>
      <c r="S148" s="157"/>
      <c r="T148" s="157"/>
    </row>
    <row r="149" spans="1:20" ht="40.049999999999997" customHeight="1">
      <c r="A149" s="182" t="s">
        <v>723</v>
      </c>
      <c r="B149" s="174" t="str">
        <f t="shared" si="23"/>
        <v>Subdirección de Promoción y Apoyo TécnicoDERECHOS DE PETICIÓN</v>
      </c>
      <c r="C149" s="222">
        <v>71210</v>
      </c>
      <c r="D149" s="208">
        <v>17</v>
      </c>
      <c r="E149" s="207" t="s">
        <v>159</v>
      </c>
      <c r="F149" s="205" t="str">
        <f t="shared" ref="F149:F158" si="31">CONCATENATE(C149,"-",D149)</f>
        <v>71210-17</v>
      </c>
      <c r="G149" s="206" t="str">
        <f t="shared" ref="G149:G158" si="32">CONCATENATE("AG"," -", H149,"--","AC -", I149)</f>
        <v>AG -3--AC -8</v>
      </c>
      <c r="H149" s="221">
        <v>3</v>
      </c>
      <c r="I149" s="221">
        <v>8</v>
      </c>
      <c r="J149" s="206" t="str">
        <f t="shared" si="25"/>
        <v>- - MT- S</v>
      </c>
      <c r="K149" s="221"/>
      <c r="L149" s="221"/>
      <c r="M149" s="221" t="s">
        <v>1352</v>
      </c>
      <c r="N149" s="221" t="s">
        <v>1346</v>
      </c>
      <c r="O149" s="206"/>
      <c r="P149" s="206"/>
      <c r="Q149" s="206"/>
      <c r="R149" s="206" t="str">
        <f t="shared" si="17"/>
        <v>F/E  -  PDF</v>
      </c>
      <c r="S149" s="221" t="s">
        <v>1351</v>
      </c>
      <c r="T149" s="221" t="s">
        <v>169</v>
      </c>
    </row>
    <row r="150" spans="1:20" ht="40.049999999999997" customHeight="1">
      <c r="A150" s="182" t="s">
        <v>723</v>
      </c>
      <c r="B150" s="174" t="str">
        <f t="shared" si="23"/>
        <v>Subdirección de Promoción y Apoyo TécnicoINFORMES A ENTES DE CONTROL</v>
      </c>
      <c r="C150" s="222">
        <v>71210</v>
      </c>
      <c r="D150" s="208" t="s">
        <v>1435</v>
      </c>
      <c r="E150" s="209" t="s">
        <v>1229</v>
      </c>
      <c r="F150" s="205" t="str">
        <f t="shared" si="31"/>
        <v>71210-24.1</v>
      </c>
      <c r="G150" s="206" t="str">
        <f t="shared" si="32"/>
        <v>AG -4--AC -8</v>
      </c>
      <c r="H150" s="221">
        <v>4</v>
      </c>
      <c r="I150" s="221">
        <v>8</v>
      </c>
      <c r="J150" s="206" t="str">
        <f t="shared" si="25"/>
        <v xml:space="preserve">- E- - </v>
      </c>
      <c r="K150" s="221"/>
      <c r="L150" s="221" t="s">
        <v>1344</v>
      </c>
      <c r="M150" s="221"/>
      <c r="N150" s="221"/>
      <c r="O150" s="206"/>
      <c r="P150" s="206"/>
      <c r="Q150" s="206"/>
      <c r="R150" s="206" t="str">
        <f t="shared" si="17"/>
        <v>F/E  -  PDF</v>
      </c>
      <c r="S150" s="221" t="s">
        <v>1351</v>
      </c>
      <c r="T150" s="221" t="s">
        <v>169</v>
      </c>
    </row>
    <row r="151" spans="1:20" ht="40.049999999999997" customHeight="1">
      <c r="A151" s="182" t="s">
        <v>723</v>
      </c>
      <c r="B151" s="174" t="str">
        <f t="shared" si="23"/>
        <v>Subdirección de Promoción y Apoyo TécnicoPROGRAMAS DE VIVIENDA DE INTERES PRIORITARIO PARA AHORRADORES VIPA</v>
      </c>
      <c r="C151" s="222">
        <v>71210</v>
      </c>
      <c r="D151" s="208" t="s">
        <v>1534</v>
      </c>
      <c r="E151" s="209" t="s">
        <v>1535</v>
      </c>
      <c r="F151" s="205" t="str">
        <f t="shared" si="31"/>
        <v>71210-41.1</v>
      </c>
      <c r="G151" s="206" t="str">
        <f t="shared" si="32"/>
        <v>AG -3--AC -17</v>
      </c>
      <c r="H151" s="221">
        <v>3</v>
      </c>
      <c r="I151" s="221">
        <v>17</v>
      </c>
      <c r="J151" s="206" t="str">
        <f t="shared" si="25"/>
        <v xml:space="preserve">CT- - MT- </v>
      </c>
      <c r="K151" s="221" t="s">
        <v>1343</v>
      </c>
      <c r="L151" s="221"/>
      <c r="M151" s="221" t="s">
        <v>1352</v>
      </c>
      <c r="N151" s="221"/>
      <c r="O151" s="206"/>
      <c r="P151" s="206"/>
      <c r="Q151" s="206"/>
      <c r="R151" s="206" t="str">
        <f t="shared" si="17"/>
        <v>F/E  -  PDF</v>
      </c>
      <c r="S151" s="221" t="s">
        <v>1351</v>
      </c>
      <c r="T151" s="221" t="s">
        <v>169</v>
      </c>
    </row>
    <row r="152" spans="1:20" ht="40.049999999999997" customHeight="1">
      <c r="A152" s="182" t="s">
        <v>723</v>
      </c>
      <c r="B152" s="174" t="str">
        <f t="shared" si="23"/>
        <v>Subdirección de Promoción y Apoyo TécnicoPROGRAMAS DE VIVIENDA GRATUITA PVG 1</v>
      </c>
      <c r="C152" s="222">
        <v>71210</v>
      </c>
      <c r="D152" s="208" t="s">
        <v>1536</v>
      </c>
      <c r="E152" s="209" t="s">
        <v>1537</v>
      </c>
      <c r="F152" s="205" t="str">
        <f t="shared" si="31"/>
        <v>71210-41.2</v>
      </c>
      <c r="G152" s="206" t="str">
        <f t="shared" si="32"/>
        <v>AG -3--AC -17</v>
      </c>
      <c r="H152" s="221">
        <v>3</v>
      </c>
      <c r="I152" s="221">
        <v>17</v>
      </c>
      <c r="J152" s="206" t="str">
        <f t="shared" si="25"/>
        <v xml:space="preserve">CT- - MT- </v>
      </c>
      <c r="K152" s="221" t="s">
        <v>1343</v>
      </c>
      <c r="L152" s="221"/>
      <c r="M152" s="221" t="s">
        <v>1352</v>
      </c>
      <c r="N152" s="221"/>
      <c r="O152" s="206"/>
      <c r="P152" s="206"/>
      <c r="Q152" s="206"/>
      <c r="R152" s="206" t="str">
        <f t="shared" si="17"/>
        <v>F/E  -  PDF</v>
      </c>
      <c r="S152" s="221" t="s">
        <v>1351</v>
      </c>
      <c r="T152" s="221" t="s">
        <v>169</v>
      </c>
    </row>
    <row r="153" spans="1:20" ht="40.049999999999997" customHeight="1">
      <c r="A153" s="182" t="s">
        <v>723</v>
      </c>
      <c r="B153" s="174" t="str">
        <f t="shared" si="23"/>
        <v>Subdirección de Promoción y Apoyo TécnicoPROGRAMAS DE VIVIENDA GRATUITA PVG 2</v>
      </c>
      <c r="C153" s="222">
        <v>71210</v>
      </c>
      <c r="D153" s="208" t="s">
        <v>1538</v>
      </c>
      <c r="E153" s="209" t="s">
        <v>1232</v>
      </c>
      <c r="F153" s="205" t="str">
        <f t="shared" si="31"/>
        <v>71210-41.3</v>
      </c>
      <c r="G153" s="206" t="str">
        <f t="shared" si="32"/>
        <v>AG -3--AC -17</v>
      </c>
      <c r="H153" s="221">
        <v>3</v>
      </c>
      <c r="I153" s="221">
        <v>17</v>
      </c>
      <c r="J153" s="206" t="str">
        <f t="shared" si="25"/>
        <v xml:space="preserve">CT- - MT- </v>
      </c>
      <c r="K153" s="221" t="s">
        <v>1343</v>
      </c>
      <c r="L153" s="221"/>
      <c r="M153" s="221" t="s">
        <v>1352</v>
      </c>
      <c r="N153" s="221"/>
      <c r="O153" s="206"/>
      <c r="P153" s="206"/>
      <c r="Q153" s="206"/>
      <c r="R153" s="206" t="str">
        <f t="shared" si="17"/>
        <v>F/E  -  PDF</v>
      </c>
      <c r="S153" s="221" t="s">
        <v>1351</v>
      </c>
      <c r="T153" s="221" t="s">
        <v>169</v>
      </c>
    </row>
    <row r="154" spans="1:20" ht="40.049999999999997" customHeight="1">
      <c r="A154" s="182" t="s">
        <v>723</v>
      </c>
      <c r="B154" s="174" t="str">
        <f t="shared" si="23"/>
        <v>Subdirección de Promoción y Apoyo TécnicoPROGRAMAS DE VIVIENDA NUEVAS ADMINISTRACIONES</v>
      </c>
      <c r="C154" s="222">
        <v>71210</v>
      </c>
      <c r="D154" s="208" t="s">
        <v>1539</v>
      </c>
      <c r="E154" s="209" t="s">
        <v>1540</v>
      </c>
      <c r="F154" s="205" t="str">
        <f t="shared" si="31"/>
        <v>71210-41.4</v>
      </c>
      <c r="G154" s="206" t="str">
        <f t="shared" si="32"/>
        <v>AG -3--AC -17</v>
      </c>
      <c r="H154" s="221">
        <v>3</v>
      </c>
      <c r="I154" s="221">
        <v>17</v>
      </c>
      <c r="J154" s="206" t="str">
        <f t="shared" si="25"/>
        <v xml:space="preserve">CT- - MT- </v>
      </c>
      <c r="K154" s="221" t="s">
        <v>1343</v>
      </c>
      <c r="L154" s="221"/>
      <c r="M154" s="221" t="s">
        <v>1352</v>
      </c>
      <c r="N154" s="221"/>
      <c r="O154" s="206"/>
      <c r="P154" s="206"/>
      <c r="Q154" s="206"/>
      <c r="R154" s="206" t="str">
        <f t="shared" si="17"/>
        <v>F/E  -  PDF</v>
      </c>
      <c r="S154" s="221" t="s">
        <v>1351</v>
      </c>
      <c r="T154" s="221" t="s">
        <v>169</v>
      </c>
    </row>
    <row r="155" spans="1:20" ht="40.049999999999997" customHeight="1">
      <c r="A155" s="182" t="s">
        <v>723</v>
      </c>
      <c r="B155" s="174" t="str">
        <f t="shared" si="23"/>
        <v>Subdirección de Promoción y Apoyo TécnicoPROGRAMAS FENOMENO  DE LA NIÑA</v>
      </c>
      <c r="C155" s="222">
        <v>71210</v>
      </c>
      <c r="D155" s="208" t="s">
        <v>1541</v>
      </c>
      <c r="E155" s="209" t="s">
        <v>1542</v>
      </c>
      <c r="F155" s="205" t="str">
        <f t="shared" si="31"/>
        <v>71210-41.5</v>
      </c>
      <c r="G155" s="206" t="str">
        <f t="shared" si="32"/>
        <v>AG -3--AC -17</v>
      </c>
      <c r="H155" s="221">
        <v>3</v>
      </c>
      <c r="I155" s="221">
        <v>17</v>
      </c>
      <c r="J155" s="206" t="str">
        <f t="shared" si="25"/>
        <v xml:space="preserve">CT- - MT- </v>
      </c>
      <c r="K155" s="221" t="s">
        <v>1343</v>
      </c>
      <c r="L155" s="221"/>
      <c r="M155" s="221" t="s">
        <v>1352</v>
      </c>
      <c r="N155" s="221"/>
      <c r="O155" s="206"/>
      <c r="P155" s="206"/>
      <c r="Q155" s="206"/>
      <c r="R155" s="206" t="str">
        <f t="shared" si="17"/>
        <v>F/E  -  PDF</v>
      </c>
      <c r="S155" s="221" t="s">
        <v>1351</v>
      </c>
      <c r="T155" s="221" t="s">
        <v>169</v>
      </c>
    </row>
    <row r="156" spans="1:20" ht="40.049999999999997" customHeight="1">
      <c r="A156" s="182" t="s">
        <v>723</v>
      </c>
      <c r="B156" s="174" t="str">
        <f t="shared" si="23"/>
        <v>Subdirección de Promoción y Apoyo TécnicoPROGRAMAS PROMOCIÓN DE OFERTA Y DEMANDA DE DESPLAZADOS</v>
      </c>
      <c r="C156" s="222">
        <v>71210</v>
      </c>
      <c r="D156" s="208" t="s">
        <v>1543</v>
      </c>
      <c r="E156" s="209" t="s">
        <v>1544</v>
      </c>
      <c r="F156" s="205" t="str">
        <f t="shared" si="31"/>
        <v>71210-41.6</v>
      </c>
      <c r="G156" s="206" t="str">
        <f t="shared" si="32"/>
        <v>AG -3--AC -17</v>
      </c>
      <c r="H156" s="221">
        <v>3</v>
      </c>
      <c r="I156" s="221">
        <v>17</v>
      </c>
      <c r="J156" s="206" t="str">
        <f t="shared" si="25"/>
        <v xml:space="preserve">CT- - MT- </v>
      </c>
      <c r="K156" s="221" t="s">
        <v>1343</v>
      </c>
      <c r="L156" s="221"/>
      <c r="M156" s="221" t="s">
        <v>1352</v>
      </c>
      <c r="N156" s="221"/>
      <c r="O156" s="206"/>
      <c r="P156" s="206"/>
      <c r="Q156" s="206"/>
      <c r="R156" s="206" t="str">
        <f t="shared" si="17"/>
        <v>F/E  -  PDF</v>
      </c>
      <c r="S156" s="221" t="s">
        <v>1351</v>
      </c>
      <c r="T156" s="221" t="s">
        <v>169</v>
      </c>
    </row>
    <row r="157" spans="1:20" ht="40.049999999999997" customHeight="1">
      <c r="A157" s="182" t="s">
        <v>723</v>
      </c>
      <c r="B157" s="174" t="str">
        <f t="shared" si="23"/>
        <v>Subdirección de Promoción y Apoyo TécnicoPROGRAMAS VIVIENDA SALUDABLE</v>
      </c>
      <c r="C157" s="222">
        <v>71210</v>
      </c>
      <c r="D157" s="208" t="s">
        <v>1545</v>
      </c>
      <c r="E157" s="209" t="s">
        <v>1546</v>
      </c>
      <c r="F157" s="205" t="str">
        <f t="shared" si="31"/>
        <v>71210-41.7</v>
      </c>
      <c r="G157" s="206" t="str">
        <f t="shared" si="32"/>
        <v>AG -3--AC -17</v>
      </c>
      <c r="H157" s="221">
        <v>3</v>
      </c>
      <c r="I157" s="221">
        <v>17</v>
      </c>
      <c r="J157" s="206" t="str">
        <f t="shared" si="25"/>
        <v xml:space="preserve">CT- - MT- </v>
      </c>
      <c r="K157" s="221" t="s">
        <v>1343</v>
      </c>
      <c r="L157" s="221"/>
      <c r="M157" s="221" t="s">
        <v>1352</v>
      </c>
      <c r="N157" s="221"/>
      <c r="O157" s="206"/>
      <c r="P157" s="206"/>
      <c r="Q157" s="206"/>
      <c r="R157" s="206" t="str">
        <f t="shared" si="17"/>
        <v>F/E  -  PDF</v>
      </c>
      <c r="S157" s="221" t="s">
        <v>1351</v>
      </c>
      <c r="T157" s="221" t="s">
        <v>169</v>
      </c>
    </row>
    <row r="158" spans="1:20" ht="40.049999999999997" customHeight="1">
      <c r="A158" s="182" t="s">
        <v>723</v>
      </c>
      <c r="B158" s="174" t="str">
        <f t="shared" si="23"/>
        <v>Subdirección de Promoción y Apoyo TécnicoPROYECTOS  DECLARADOS EN INCUMPLIMIENTO</v>
      </c>
      <c r="C158" s="222">
        <v>71210</v>
      </c>
      <c r="D158" s="208" t="s">
        <v>1547</v>
      </c>
      <c r="E158" s="209" t="s">
        <v>1234</v>
      </c>
      <c r="F158" s="210" t="str">
        <f t="shared" si="31"/>
        <v>71210-42.1</v>
      </c>
      <c r="G158" s="211" t="str">
        <f t="shared" si="32"/>
        <v>AG -3--AC -17</v>
      </c>
      <c r="H158" s="221">
        <v>3</v>
      </c>
      <c r="I158" s="221">
        <v>17</v>
      </c>
      <c r="J158" s="211" t="str">
        <f t="shared" si="25"/>
        <v xml:space="preserve">CT- - MT- </v>
      </c>
      <c r="K158" s="221" t="s">
        <v>1343</v>
      </c>
      <c r="L158" s="221"/>
      <c r="M158" s="221" t="s">
        <v>1352</v>
      </c>
      <c r="N158" s="221"/>
      <c r="O158" s="211"/>
      <c r="P158" s="211"/>
      <c r="Q158" s="211"/>
      <c r="R158" s="211" t="str">
        <f t="shared" si="17"/>
        <v>F/E  -  PDF</v>
      </c>
      <c r="S158" s="221" t="s">
        <v>1351</v>
      </c>
      <c r="T158" s="221" t="s">
        <v>169</v>
      </c>
    </row>
    <row r="159" spans="1:20" ht="40.049999999999997" customHeight="1">
      <c r="A159" s="182" t="s">
        <v>723</v>
      </c>
      <c r="B159" s="174" t="str">
        <f t="shared" ref="B159" si="33">CONCATENATE(A159,E159)</f>
        <v xml:space="preserve">Subdirección de Promoción y Apoyo TécnicoREGISTRO OFERENTES </v>
      </c>
      <c r="C159" s="222">
        <v>71210</v>
      </c>
      <c r="D159" s="208">
        <v>50</v>
      </c>
      <c r="E159" s="226" t="s">
        <v>1237</v>
      </c>
      <c r="F159" s="205" t="str">
        <f t="shared" ref="F159" si="34">CONCATENATE(C159,"-",D159)</f>
        <v>71210-50</v>
      </c>
      <c r="G159" s="206" t="str">
        <f t="shared" ref="G159" si="35">CONCATENATE("AG"," -", H159,"--","AC -", I159)</f>
        <v>AG -3--AC -8</v>
      </c>
      <c r="H159" s="221">
        <v>3</v>
      </c>
      <c r="I159" s="221">
        <v>8</v>
      </c>
      <c r="J159" s="206" t="str">
        <f t="shared" ref="J159" si="36">CONCATENATE(K159,"- ",L159,"- ",M159,"- ",N159,)</f>
        <v xml:space="preserve">- E- - </v>
      </c>
      <c r="K159" s="221"/>
      <c r="L159" s="221" t="s">
        <v>1344</v>
      </c>
      <c r="M159" s="221"/>
      <c r="N159" s="221"/>
      <c r="O159" s="206"/>
      <c r="P159" s="206"/>
      <c r="Q159" s="206"/>
      <c r="R159" s="206" t="str">
        <f t="shared" ref="R159" si="37">CONCATENATE(S159,"  -  ",T159)</f>
        <v>F/E  -  xlsx</v>
      </c>
      <c r="S159" s="221" t="s">
        <v>1351</v>
      </c>
      <c r="T159" s="221" t="s">
        <v>1548</v>
      </c>
    </row>
    <row r="161" spans="1:20" ht="40.049999999999997" customHeight="1">
      <c r="A161" s="224" t="s">
        <v>850</v>
      </c>
      <c r="B161" s="163" t="str">
        <f t="shared" si="23"/>
        <v>Subdirección de Subsidio Familiar de ViviendaCONVOCATORIAS PARA BOLSAS DE AHORRO VOLUNTARIO</v>
      </c>
      <c r="C161" s="171">
        <v>71220</v>
      </c>
      <c r="D161" s="171" t="s">
        <v>1549</v>
      </c>
      <c r="E161" s="124" t="s">
        <v>1550</v>
      </c>
      <c r="F161" s="168" t="str">
        <f t="shared" si="16"/>
        <v>71220-15.1</v>
      </c>
      <c r="G161" s="162" t="str">
        <f t="shared" si="24"/>
        <v>AG -3--AC -17</v>
      </c>
      <c r="H161" s="220">
        <v>3</v>
      </c>
      <c r="I161" s="220">
        <v>17</v>
      </c>
      <c r="J161" s="162" t="str">
        <f t="shared" si="25"/>
        <v xml:space="preserve">CT- - MT- </v>
      </c>
      <c r="K161" s="220" t="s">
        <v>1343</v>
      </c>
      <c r="L161" s="220"/>
      <c r="M161" s="220" t="s">
        <v>1352</v>
      </c>
      <c r="N161" s="220"/>
      <c r="O161" s="162" t="str">
        <f t="shared" si="26"/>
        <v xml:space="preserve">  </v>
      </c>
      <c r="P161" s="162"/>
      <c r="Q161" s="162"/>
      <c r="R161" s="162" t="str">
        <f t="shared" si="17"/>
        <v>F/E  -  PDF</v>
      </c>
      <c r="S161" s="220" t="s">
        <v>1351</v>
      </c>
      <c r="T161" s="220" t="s">
        <v>169</v>
      </c>
    </row>
    <row r="162" spans="1:20" ht="40.049999999999997" customHeight="1">
      <c r="A162" s="224" t="s">
        <v>850</v>
      </c>
      <c r="B162" s="163" t="str">
        <f t="shared" si="23"/>
        <v>Subdirección de Subsidio Familiar de ViviendaCONVOCATORIAS PARA BOLSAS DE ATENTADOS TERRORISTAS</v>
      </c>
      <c r="C162" s="171">
        <v>71220</v>
      </c>
      <c r="D162" s="171" t="s">
        <v>1551</v>
      </c>
      <c r="E162" s="124" t="s">
        <v>1552</v>
      </c>
      <c r="F162" s="168" t="str">
        <f t="shared" si="16"/>
        <v>71220-15.2</v>
      </c>
      <c r="G162" s="162" t="str">
        <f t="shared" si="24"/>
        <v>AG -3--AC -17</v>
      </c>
      <c r="H162" s="220">
        <v>3</v>
      </c>
      <c r="I162" s="220">
        <v>17</v>
      </c>
      <c r="J162" s="162" t="str">
        <f t="shared" si="25"/>
        <v xml:space="preserve">CT- - MT- </v>
      </c>
      <c r="K162" s="220" t="s">
        <v>1343</v>
      </c>
      <c r="L162" s="220"/>
      <c r="M162" s="220" t="s">
        <v>1352</v>
      </c>
      <c r="N162" s="220"/>
      <c r="O162" s="162" t="str">
        <f t="shared" si="26"/>
        <v xml:space="preserve">  </v>
      </c>
      <c r="P162" s="162"/>
      <c r="Q162" s="162"/>
      <c r="R162" s="162" t="str">
        <f t="shared" si="17"/>
        <v>F/E  -  PDF</v>
      </c>
      <c r="S162" s="220" t="s">
        <v>1351</v>
      </c>
      <c r="T162" s="220" t="s">
        <v>169</v>
      </c>
    </row>
    <row r="163" spans="1:20" ht="40.049999999999997" customHeight="1">
      <c r="A163" s="224" t="s">
        <v>850</v>
      </c>
      <c r="B163" s="163" t="str">
        <f t="shared" si="23"/>
        <v>Subdirección de Subsidio Familiar de ViviendaCONVOCATORIAS PARA BOLSAS DE CONCEJALES</v>
      </c>
      <c r="C163" s="171">
        <v>71220</v>
      </c>
      <c r="D163" s="171" t="s">
        <v>1553</v>
      </c>
      <c r="E163" s="124" t="s">
        <v>1554</v>
      </c>
      <c r="F163" s="168" t="str">
        <f t="shared" si="16"/>
        <v>71220-15.3</v>
      </c>
      <c r="G163" s="162" t="str">
        <f t="shared" si="24"/>
        <v>AG -3--AC -17</v>
      </c>
      <c r="H163" s="220">
        <v>3</v>
      </c>
      <c r="I163" s="220">
        <v>17</v>
      </c>
      <c r="J163" s="162" t="str">
        <f t="shared" si="25"/>
        <v xml:space="preserve">CT- - MT- </v>
      </c>
      <c r="K163" s="220" t="s">
        <v>1343</v>
      </c>
      <c r="L163" s="220"/>
      <c r="M163" s="220" t="s">
        <v>1352</v>
      </c>
      <c r="N163" s="220"/>
      <c r="O163" s="162" t="str">
        <f t="shared" si="26"/>
        <v xml:space="preserve">  </v>
      </c>
      <c r="P163" s="162"/>
      <c r="Q163" s="162"/>
      <c r="R163" s="162" t="str">
        <f t="shared" si="17"/>
        <v>F/E  -  PDF</v>
      </c>
      <c r="S163" s="220" t="s">
        <v>1351</v>
      </c>
      <c r="T163" s="220" t="s">
        <v>169</v>
      </c>
    </row>
    <row r="164" spans="1:20" ht="40.049999999999997" customHeight="1">
      <c r="A164" s="224" t="s">
        <v>850</v>
      </c>
      <c r="B164" s="163" t="str">
        <f t="shared" si="23"/>
        <v>Subdirección de Subsidio Familiar de ViviendaCONVOCATORIAS PARA BOLSAS DE DESASTRES NATURALES</v>
      </c>
      <c r="C164" s="171">
        <v>71220</v>
      </c>
      <c r="D164" s="171" t="s">
        <v>1555</v>
      </c>
      <c r="E164" s="124" t="s">
        <v>1556</v>
      </c>
      <c r="F164" s="168" t="str">
        <f t="shared" si="16"/>
        <v>71220-15.4</v>
      </c>
      <c r="G164" s="162" t="str">
        <f t="shared" si="24"/>
        <v>AG -3--AC -17</v>
      </c>
      <c r="H164" s="220">
        <v>3</v>
      </c>
      <c r="I164" s="220">
        <v>17</v>
      </c>
      <c r="J164" s="162" t="str">
        <f t="shared" si="25"/>
        <v xml:space="preserve">CT- - MT- </v>
      </c>
      <c r="K164" s="220" t="s">
        <v>1343</v>
      </c>
      <c r="L164" s="220"/>
      <c r="M164" s="220" t="s">
        <v>1352</v>
      </c>
      <c r="N164" s="220"/>
      <c r="O164" s="162" t="str">
        <f t="shared" si="26"/>
        <v xml:space="preserve">  </v>
      </c>
      <c r="P164" s="162"/>
      <c r="Q164" s="162"/>
      <c r="R164" s="162" t="str">
        <f t="shared" si="17"/>
        <v>F/E  -  PDF</v>
      </c>
      <c r="S164" s="220" t="s">
        <v>1351</v>
      </c>
      <c r="T164" s="220" t="s">
        <v>169</v>
      </c>
    </row>
    <row r="165" spans="1:20" ht="40.049999999999997" customHeight="1">
      <c r="A165" s="224" t="s">
        <v>850</v>
      </c>
      <c r="B165" s="163" t="str">
        <f t="shared" si="23"/>
        <v>Subdirección de Subsidio Familiar de ViviendaCONVOCATORIAS PARA BOLSAS DE DESPLAZADOS</v>
      </c>
      <c r="C165" s="171">
        <v>71220</v>
      </c>
      <c r="D165" s="171" t="s">
        <v>1557</v>
      </c>
      <c r="E165" s="124" t="s">
        <v>852</v>
      </c>
      <c r="F165" s="168" t="str">
        <f t="shared" ref="F165:F279" si="38">CONCATENATE(C165,"-",D165)</f>
        <v>71220-15.5</v>
      </c>
      <c r="G165" s="162" t="str">
        <f t="shared" si="24"/>
        <v>AG -3--AC -17</v>
      </c>
      <c r="H165" s="220">
        <v>3</v>
      </c>
      <c r="I165" s="220">
        <v>17</v>
      </c>
      <c r="J165" s="162" t="str">
        <f t="shared" si="25"/>
        <v xml:space="preserve">CT- - MT- </v>
      </c>
      <c r="K165" s="220" t="s">
        <v>1343</v>
      </c>
      <c r="L165" s="220"/>
      <c r="M165" s="220" t="s">
        <v>1352</v>
      </c>
      <c r="N165" s="220"/>
      <c r="O165" s="162" t="str">
        <f t="shared" si="26"/>
        <v xml:space="preserve">  </v>
      </c>
      <c r="P165" s="162"/>
      <c r="Q165" s="162"/>
      <c r="R165" s="162" t="str">
        <f t="shared" si="17"/>
        <v>F/E  -  PDF</v>
      </c>
      <c r="S165" s="220" t="s">
        <v>1351</v>
      </c>
      <c r="T165" s="220" t="s">
        <v>169</v>
      </c>
    </row>
    <row r="166" spans="1:20" ht="40.049999999999997" customHeight="1">
      <c r="A166" s="224" t="s">
        <v>850</v>
      </c>
      <c r="B166" s="163" t="str">
        <f t="shared" si="23"/>
        <v>Subdirección de Subsidio Familiar de ViviendaCONVOCATORIAS PARA BOLSAS DE ESFUERZO DEPARTAMENTAL</v>
      </c>
      <c r="C166" s="171">
        <v>71220</v>
      </c>
      <c r="D166" s="171" t="s">
        <v>1558</v>
      </c>
      <c r="E166" s="124" t="s">
        <v>1559</v>
      </c>
      <c r="F166" s="168" t="str">
        <f t="shared" si="38"/>
        <v>71220-15.6</v>
      </c>
      <c r="G166" s="162" t="str">
        <f t="shared" si="24"/>
        <v>AG -3--AC -17</v>
      </c>
      <c r="H166" s="220">
        <v>3</v>
      </c>
      <c r="I166" s="220">
        <v>17</v>
      </c>
      <c r="J166" s="162" t="str">
        <f t="shared" si="25"/>
        <v xml:space="preserve">CT- - MT- </v>
      </c>
      <c r="K166" s="220" t="s">
        <v>1343</v>
      </c>
      <c r="L166" s="220"/>
      <c r="M166" s="220" t="s">
        <v>1352</v>
      </c>
      <c r="N166" s="220"/>
      <c r="O166" s="162" t="str">
        <f t="shared" si="26"/>
        <v xml:space="preserve">  </v>
      </c>
      <c r="P166" s="162"/>
      <c r="Q166" s="162"/>
      <c r="R166" s="162" t="str">
        <f t="shared" si="17"/>
        <v>F/E  -  PDF</v>
      </c>
      <c r="S166" s="220" t="s">
        <v>1351</v>
      </c>
      <c r="T166" s="220" t="s">
        <v>169</v>
      </c>
    </row>
    <row r="167" spans="1:20" ht="40.049999999999997" customHeight="1">
      <c r="A167" s="224" t="s">
        <v>850</v>
      </c>
      <c r="B167" s="163" t="str">
        <f t="shared" si="23"/>
        <v>Subdirección de Subsidio Familiar de ViviendaCONVOCATORIAS PARA BOLSAS DE ESFUERZO TERRITORIAL NACIONAL</v>
      </c>
      <c r="C167" s="171">
        <v>71220</v>
      </c>
      <c r="D167" s="171" t="s">
        <v>1560</v>
      </c>
      <c r="E167" s="124" t="s">
        <v>1561</v>
      </c>
      <c r="F167" s="168" t="str">
        <f t="shared" si="38"/>
        <v>71220-15.7</v>
      </c>
      <c r="G167" s="162" t="str">
        <f t="shared" si="24"/>
        <v>AG -3--AC -17</v>
      </c>
      <c r="H167" s="220">
        <v>3</v>
      </c>
      <c r="I167" s="220">
        <v>17</v>
      </c>
      <c r="J167" s="162" t="str">
        <f t="shared" si="25"/>
        <v xml:space="preserve">CT- - MT- </v>
      </c>
      <c r="K167" s="220" t="s">
        <v>1343</v>
      </c>
      <c r="L167" s="220"/>
      <c r="M167" s="220" t="s">
        <v>1352</v>
      </c>
      <c r="N167" s="220"/>
      <c r="O167" s="162" t="str">
        <f t="shared" si="26"/>
        <v xml:space="preserve">  </v>
      </c>
      <c r="P167" s="162"/>
      <c r="Q167" s="162"/>
      <c r="R167" s="162" t="str">
        <f t="shared" si="17"/>
        <v>F/E  -  PDF</v>
      </c>
      <c r="S167" s="220" t="s">
        <v>1351</v>
      </c>
      <c r="T167" s="220" t="s">
        <v>169</v>
      </c>
    </row>
    <row r="168" spans="1:20" ht="40.049999999999997" customHeight="1">
      <c r="A168" s="224" t="s">
        <v>850</v>
      </c>
      <c r="B168" s="163" t="str">
        <f t="shared" si="23"/>
        <v>Subdirección de Subsidio Familiar de ViviendaCONVOCATORIAS PARA BOLSAS DE MACROPROYECTOS</v>
      </c>
      <c r="C168" s="171">
        <v>71220</v>
      </c>
      <c r="D168" s="171" t="s">
        <v>1562</v>
      </c>
      <c r="E168" s="124" t="s">
        <v>1563</v>
      </c>
      <c r="F168" s="168" t="str">
        <f t="shared" si="38"/>
        <v>71220-15.8</v>
      </c>
      <c r="G168" s="162" t="str">
        <f t="shared" si="24"/>
        <v>AG -3--AC -17</v>
      </c>
      <c r="H168" s="220">
        <v>3</v>
      </c>
      <c r="I168" s="220">
        <v>17</v>
      </c>
      <c r="J168" s="162" t="str">
        <f t="shared" si="25"/>
        <v xml:space="preserve">CT- - MT- </v>
      </c>
      <c r="K168" s="220" t="s">
        <v>1343</v>
      </c>
      <c r="L168" s="220"/>
      <c r="M168" s="220" t="s">
        <v>1352</v>
      </c>
      <c r="N168" s="220"/>
      <c r="O168" s="162" t="str">
        <f t="shared" si="26"/>
        <v xml:space="preserve">  </v>
      </c>
      <c r="P168" s="162"/>
      <c r="Q168" s="162"/>
      <c r="R168" s="162" t="str">
        <f t="shared" si="17"/>
        <v>F/E  -  PDF</v>
      </c>
      <c r="S168" s="220" t="s">
        <v>1351</v>
      </c>
      <c r="T168" s="220" t="s">
        <v>169</v>
      </c>
    </row>
    <row r="169" spans="1:20" ht="40.049999999999997" customHeight="1">
      <c r="A169" s="224" t="s">
        <v>850</v>
      </c>
      <c r="B169" s="163" t="str">
        <f t="shared" si="23"/>
        <v>Subdirección de Subsidio Familiar de ViviendaCONVOCATORIAS PARA BOLSAS DE OLA INVERNAL</v>
      </c>
      <c r="C169" s="171">
        <v>71220</v>
      </c>
      <c r="D169" s="171" t="s">
        <v>1564</v>
      </c>
      <c r="E169" s="124" t="s">
        <v>970</v>
      </c>
      <c r="F169" s="168" t="str">
        <f t="shared" si="38"/>
        <v>71220-15.9</v>
      </c>
      <c r="G169" s="162" t="str">
        <f t="shared" si="24"/>
        <v>AG -3--AC -17</v>
      </c>
      <c r="H169" s="220">
        <v>3</v>
      </c>
      <c r="I169" s="220">
        <v>17</v>
      </c>
      <c r="J169" s="162" t="str">
        <f t="shared" si="25"/>
        <v xml:space="preserve">CT- - MT- </v>
      </c>
      <c r="K169" s="220" t="s">
        <v>1343</v>
      </c>
      <c r="L169" s="220"/>
      <c r="M169" s="220" t="s">
        <v>1352</v>
      </c>
      <c r="N169" s="220"/>
      <c r="O169" s="162" t="str">
        <f t="shared" si="26"/>
        <v xml:space="preserve">  </v>
      </c>
      <c r="P169" s="162"/>
      <c r="Q169" s="162"/>
      <c r="R169" s="162" t="str">
        <f t="shared" si="17"/>
        <v>F/E  -  PDF</v>
      </c>
      <c r="S169" s="220" t="s">
        <v>1351</v>
      </c>
      <c r="T169" s="220" t="s">
        <v>169</v>
      </c>
    </row>
    <row r="170" spans="1:20" ht="40.049999999999997" customHeight="1">
      <c r="A170" s="224" t="s">
        <v>850</v>
      </c>
      <c r="B170" s="163" t="str">
        <f t="shared" si="23"/>
        <v>Subdirección de Subsidio Familiar de ViviendaCONVOCATORIAS PARA BOLSAS DE RECUPERADORES DE RESIDUOS SOLIDOS</v>
      </c>
      <c r="C170" s="171">
        <v>71220</v>
      </c>
      <c r="D170" s="171" t="s">
        <v>1565</v>
      </c>
      <c r="E170" s="124" t="s">
        <v>1566</v>
      </c>
      <c r="F170" s="168" t="str">
        <f t="shared" si="38"/>
        <v>71220-15.10</v>
      </c>
      <c r="G170" s="162" t="str">
        <f t="shared" si="24"/>
        <v>AG -3--AC -17</v>
      </c>
      <c r="H170" s="220">
        <v>3</v>
      </c>
      <c r="I170" s="220">
        <v>17</v>
      </c>
      <c r="J170" s="162" t="str">
        <f t="shared" si="25"/>
        <v xml:space="preserve">CT- - MT- </v>
      </c>
      <c r="K170" s="220" t="s">
        <v>1343</v>
      </c>
      <c r="L170" s="220"/>
      <c r="M170" s="220" t="s">
        <v>1352</v>
      </c>
      <c r="N170" s="220"/>
      <c r="O170" s="162" t="str">
        <f t="shared" si="26"/>
        <v xml:space="preserve">  </v>
      </c>
      <c r="P170" s="162"/>
      <c r="Q170" s="162"/>
      <c r="R170" s="162" t="str">
        <f t="shared" si="17"/>
        <v>F/E  -  PDF</v>
      </c>
      <c r="S170" s="220" t="s">
        <v>1351</v>
      </c>
      <c r="T170" s="220" t="s">
        <v>169</v>
      </c>
    </row>
    <row r="171" spans="1:20" ht="40.049999999999997" customHeight="1">
      <c r="A171" s="224" t="s">
        <v>850</v>
      </c>
      <c r="B171" s="163" t="str">
        <f t="shared" si="23"/>
        <v>Subdirección de Subsidio Familiar de ViviendaDERECHOS DE PETICIÓN</v>
      </c>
      <c r="C171" s="171">
        <v>71220</v>
      </c>
      <c r="D171" s="171">
        <v>17</v>
      </c>
      <c r="E171" s="202" t="s">
        <v>159</v>
      </c>
      <c r="F171" s="168" t="str">
        <f t="shared" si="38"/>
        <v>71220-17</v>
      </c>
      <c r="G171" s="162" t="str">
        <f t="shared" si="24"/>
        <v>AG -3--AC -8</v>
      </c>
      <c r="H171" s="220">
        <v>3</v>
      </c>
      <c r="I171" s="220">
        <v>8</v>
      </c>
      <c r="J171" s="162" t="str">
        <f t="shared" si="25"/>
        <v>- - MT- S</v>
      </c>
      <c r="K171" s="220"/>
      <c r="L171" s="220"/>
      <c r="M171" s="220" t="s">
        <v>1352</v>
      </c>
      <c r="N171" s="220" t="s">
        <v>1346</v>
      </c>
      <c r="O171" s="162" t="str">
        <f t="shared" si="26"/>
        <v xml:space="preserve">  </v>
      </c>
      <c r="P171" s="162"/>
      <c r="Q171" s="162"/>
      <c r="R171" s="162" t="str">
        <f t="shared" si="17"/>
        <v>F/E  -  PDF</v>
      </c>
      <c r="S171" s="220" t="s">
        <v>1351</v>
      </c>
      <c r="T171" s="220" t="s">
        <v>169</v>
      </c>
    </row>
    <row r="172" spans="1:20" ht="40.049999999999997" customHeight="1">
      <c r="A172" s="224" t="s">
        <v>850</v>
      </c>
      <c r="B172" s="163" t="str">
        <f t="shared" si="23"/>
        <v>Subdirección de Subsidio Familiar de ViviendaINFORMES A ENTES DE CONTROL</v>
      </c>
      <c r="C172" s="171">
        <v>71220</v>
      </c>
      <c r="D172" s="171" t="s">
        <v>1435</v>
      </c>
      <c r="E172" s="124" t="s">
        <v>1229</v>
      </c>
      <c r="F172" s="168" t="str">
        <f t="shared" si="38"/>
        <v>71220-24.1</v>
      </c>
      <c r="G172" s="162" t="str">
        <f t="shared" ref="G172:G179" si="39">CONCATENATE("AG"," -", H172,"--","AC -", I172)</f>
        <v>AG -4--AC -8</v>
      </c>
      <c r="H172" s="220">
        <v>4</v>
      </c>
      <c r="I172" s="220">
        <v>8</v>
      </c>
      <c r="J172" s="162" t="str">
        <f t="shared" ref="J172:J179" si="40">CONCATENATE(K172,"- ",L172,"- ",M172,"- ",N172,)</f>
        <v xml:space="preserve">- E- - </v>
      </c>
      <c r="K172" s="220"/>
      <c r="L172" s="220" t="s">
        <v>1344</v>
      </c>
      <c r="M172" s="220"/>
      <c r="N172" s="220"/>
      <c r="O172" s="162" t="str">
        <f t="shared" ref="O172:O179" si="41">CONCATENATE(P172,"  ",Q172)</f>
        <v xml:space="preserve">  </v>
      </c>
      <c r="P172" s="162"/>
      <c r="Q172" s="162"/>
      <c r="R172" s="162" t="str">
        <f t="shared" ref="R172:R179" si="42">CONCATENATE(S172,"  -  ",T172)</f>
        <v>F/E  -  PDF</v>
      </c>
      <c r="S172" s="220" t="s">
        <v>1351</v>
      </c>
      <c r="T172" s="220" t="s">
        <v>169</v>
      </c>
    </row>
    <row r="173" spans="1:20" ht="40.049999999999997" customHeight="1">
      <c r="A173" s="224" t="s">
        <v>850</v>
      </c>
      <c r="B173" s="163" t="str">
        <f t="shared" si="23"/>
        <v>Subdirección de Subsidio Familiar de ViviendaINFORMES DE GESTIÓN</v>
      </c>
      <c r="C173" s="171">
        <v>71220</v>
      </c>
      <c r="D173" s="171" t="s">
        <v>1353</v>
      </c>
      <c r="E173" s="124" t="s">
        <v>127</v>
      </c>
      <c r="F173" s="168" t="str">
        <f t="shared" si="38"/>
        <v>71220-24.12</v>
      </c>
      <c r="G173" s="162" t="str">
        <f t="shared" si="39"/>
        <v>AG -3--AC -8</v>
      </c>
      <c r="H173" s="220">
        <v>3</v>
      </c>
      <c r="I173" s="220">
        <v>8</v>
      </c>
      <c r="J173" s="162" t="str">
        <f t="shared" si="40"/>
        <v xml:space="preserve">- E- - </v>
      </c>
      <c r="K173" s="220"/>
      <c r="L173" s="220" t="s">
        <v>1344</v>
      </c>
      <c r="M173" s="220"/>
      <c r="N173" s="220"/>
      <c r="O173" s="162" t="str">
        <f t="shared" si="41"/>
        <v xml:space="preserve">  </v>
      </c>
      <c r="P173" s="162"/>
      <c r="Q173" s="162"/>
      <c r="R173" s="162" t="str">
        <f t="shared" si="42"/>
        <v>F/E  -  PDF</v>
      </c>
      <c r="S173" s="220" t="s">
        <v>1351</v>
      </c>
      <c r="T173" s="220" t="s">
        <v>169</v>
      </c>
    </row>
    <row r="174" spans="1:20" ht="40.049999999999997" customHeight="1">
      <c r="A174" s="224" t="s">
        <v>850</v>
      </c>
      <c r="B174" s="163" t="str">
        <f t="shared" si="23"/>
        <v>Subdirección de Subsidio Familiar de ViviendaPROCESOS ADMINISTRATIVO SANCIONATORIO SUBSIDIO LEGALIZADO</v>
      </c>
      <c r="C174" s="171">
        <v>71220</v>
      </c>
      <c r="D174" s="171" t="s">
        <v>1567</v>
      </c>
      <c r="E174" s="124" t="s">
        <v>908</v>
      </c>
      <c r="F174" s="168" t="str">
        <f t="shared" si="38"/>
        <v>71220-38.1</v>
      </c>
      <c r="G174" s="162" t="str">
        <f t="shared" si="39"/>
        <v>AG -3--AC -17</v>
      </c>
      <c r="H174" s="220">
        <v>3</v>
      </c>
      <c r="I174" s="220">
        <v>17</v>
      </c>
      <c r="J174" s="162" t="str">
        <f t="shared" si="40"/>
        <v>- - MT- S</v>
      </c>
      <c r="K174" s="220"/>
      <c r="L174" s="220"/>
      <c r="M174" s="220" t="s">
        <v>1352</v>
      </c>
      <c r="N174" s="220" t="s">
        <v>1346</v>
      </c>
      <c r="O174" s="162" t="str">
        <f t="shared" si="41"/>
        <v xml:space="preserve">  </v>
      </c>
      <c r="P174" s="162"/>
      <c r="Q174" s="162"/>
      <c r="R174" s="162" t="str">
        <f t="shared" si="42"/>
        <v>F/E  -  PDF</v>
      </c>
      <c r="S174" s="220" t="s">
        <v>1351</v>
      </c>
      <c r="T174" s="220" t="s">
        <v>169</v>
      </c>
    </row>
    <row r="175" spans="1:20" ht="40.049999999999997" customHeight="1">
      <c r="A175" s="224" t="s">
        <v>850</v>
      </c>
      <c r="B175" s="163" t="str">
        <f t="shared" si="23"/>
        <v>Subdirección de Subsidio Familiar de ViviendaPROCESOS ADMINISTRATIVO SANCIONATORIO-SUBSIDIO NO LEGALIZADO Y DE RECHAZO</v>
      </c>
      <c r="C175" s="171">
        <v>71220</v>
      </c>
      <c r="D175" s="171" t="s">
        <v>1568</v>
      </c>
      <c r="E175" s="124" t="s">
        <v>867</v>
      </c>
      <c r="F175" s="168" t="str">
        <f t="shared" si="38"/>
        <v>71220-38.2</v>
      </c>
      <c r="G175" s="162" t="str">
        <f t="shared" si="39"/>
        <v>AG -3--AC -17</v>
      </c>
      <c r="H175" s="220">
        <v>3</v>
      </c>
      <c r="I175" s="220">
        <v>17</v>
      </c>
      <c r="J175" s="162" t="str">
        <f t="shared" si="40"/>
        <v>- - MT- S</v>
      </c>
      <c r="K175" s="220"/>
      <c r="L175" s="220"/>
      <c r="M175" s="220" t="s">
        <v>1352</v>
      </c>
      <c r="N175" s="220" t="s">
        <v>1346</v>
      </c>
      <c r="O175" s="162" t="str">
        <f t="shared" si="41"/>
        <v xml:space="preserve">  </v>
      </c>
      <c r="P175" s="162"/>
      <c r="Q175" s="162"/>
      <c r="R175" s="162" t="str">
        <f t="shared" si="42"/>
        <v>F/E  -  PDF</v>
      </c>
      <c r="S175" s="220" t="s">
        <v>1351</v>
      </c>
      <c r="T175" s="220" t="s">
        <v>169</v>
      </c>
    </row>
    <row r="176" spans="1:20" ht="40.049999999999997" customHeight="1">
      <c r="A176" s="224" t="s">
        <v>850</v>
      </c>
      <c r="B176" s="163" t="str">
        <f t="shared" si="23"/>
        <v>Subdirección de Subsidio Familiar de ViviendaPROCESOS DE AUTORIZACIÓN DE MOVILIZACIÓN DE RECURSOS</v>
      </c>
      <c r="C176" s="171">
        <v>71220</v>
      </c>
      <c r="D176" s="171" t="s">
        <v>1569</v>
      </c>
      <c r="E176" s="124" t="s">
        <v>884</v>
      </c>
      <c r="F176" s="168" t="str">
        <f t="shared" ref="F176:F179" si="43">CONCATENATE(C176,"-",D176)</f>
        <v>71220-38.6</v>
      </c>
      <c r="G176" s="162" t="str">
        <f t="shared" si="39"/>
        <v>AG -3--AC -17</v>
      </c>
      <c r="H176" s="220">
        <v>3</v>
      </c>
      <c r="I176" s="220">
        <v>17</v>
      </c>
      <c r="J176" s="162" t="str">
        <f t="shared" si="40"/>
        <v xml:space="preserve">CT- - MT- </v>
      </c>
      <c r="K176" s="220" t="s">
        <v>1343</v>
      </c>
      <c r="L176" s="220"/>
      <c r="M176" s="220" t="s">
        <v>1352</v>
      </c>
      <c r="N176" s="220"/>
      <c r="O176" s="162" t="str">
        <f t="shared" si="41"/>
        <v xml:space="preserve">  </v>
      </c>
      <c r="P176" s="162"/>
      <c r="Q176" s="162"/>
      <c r="R176" s="162" t="str">
        <f t="shared" si="42"/>
        <v>F/E  -  PDF</v>
      </c>
      <c r="S176" s="220" t="s">
        <v>1351</v>
      </c>
      <c r="T176" s="220" t="s">
        <v>169</v>
      </c>
    </row>
    <row r="177" spans="1:20" ht="40.049999999999997" customHeight="1">
      <c r="A177" s="224" t="s">
        <v>850</v>
      </c>
      <c r="B177" s="163" t="str">
        <f t="shared" si="23"/>
        <v>Subdirección de Subsidio Familiar de ViviendaPROCESOS DE AUTORIZACIÓN DE MOVILIZACIÓN DE RECURSOS DEL 20%</v>
      </c>
      <c r="C177" s="171">
        <v>71220</v>
      </c>
      <c r="D177" s="171" t="s">
        <v>1570</v>
      </c>
      <c r="E177" s="124" t="s">
        <v>898</v>
      </c>
      <c r="F177" s="168" t="str">
        <f t="shared" si="43"/>
        <v>71220-38.7</v>
      </c>
      <c r="G177" s="162" t="str">
        <f t="shared" si="39"/>
        <v>AG -3--AC -17</v>
      </c>
      <c r="H177" s="220">
        <v>3</v>
      </c>
      <c r="I177" s="220">
        <v>17</v>
      </c>
      <c r="J177" s="162" t="str">
        <f t="shared" si="40"/>
        <v xml:space="preserve">CT- - MT- </v>
      </c>
      <c r="K177" s="220" t="s">
        <v>1343</v>
      </c>
      <c r="L177" s="220"/>
      <c r="M177" s="220" t="s">
        <v>1352</v>
      </c>
      <c r="N177" s="220"/>
      <c r="O177" s="162" t="str">
        <f t="shared" si="41"/>
        <v xml:space="preserve">  </v>
      </c>
      <c r="P177" s="162"/>
      <c r="Q177" s="162"/>
      <c r="R177" s="162" t="str">
        <f t="shared" si="42"/>
        <v>F/E  -  PDF</v>
      </c>
      <c r="S177" s="220" t="s">
        <v>1351</v>
      </c>
      <c r="T177" s="220" t="s">
        <v>169</v>
      </c>
    </row>
    <row r="178" spans="1:20" ht="40.049999999999997" customHeight="1">
      <c r="A178" s="224" t="s">
        <v>850</v>
      </c>
      <c r="B178" s="163" t="str">
        <f t="shared" si="23"/>
        <v>Subdirección de Subsidio Familiar de ViviendaPROCESOS DE AUTORIZACIÓN PAGOS</v>
      </c>
      <c r="C178" s="171">
        <v>71220</v>
      </c>
      <c r="D178" s="171" t="s">
        <v>1571</v>
      </c>
      <c r="E178" s="124" t="s">
        <v>902</v>
      </c>
      <c r="F178" s="168" t="str">
        <f t="shared" si="43"/>
        <v>71220-38.8</v>
      </c>
      <c r="G178" s="162" t="str">
        <f t="shared" si="39"/>
        <v>AG -3--AC -17</v>
      </c>
      <c r="H178" s="220">
        <v>3</v>
      </c>
      <c r="I178" s="220">
        <v>17</v>
      </c>
      <c r="J178" s="162" t="str">
        <f t="shared" si="40"/>
        <v xml:space="preserve">CT- - MT- </v>
      </c>
      <c r="K178" s="220" t="s">
        <v>1343</v>
      </c>
      <c r="L178" s="220"/>
      <c r="M178" s="220" t="s">
        <v>1352</v>
      </c>
      <c r="N178" s="220"/>
      <c r="O178" s="162" t="str">
        <f t="shared" si="41"/>
        <v xml:space="preserve">  </v>
      </c>
      <c r="P178" s="162"/>
      <c r="Q178" s="162"/>
      <c r="R178" s="162" t="str">
        <f t="shared" si="42"/>
        <v>F/E  -  PDF</v>
      </c>
      <c r="S178" s="220" t="s">
        <v>1351</v>
      </c>
      <c r="T178" s="220" t="s">
        <v>169</v>
      </c>
    </row>
    <row r="179" spans="1:20" ht="40.049999999999997" customHeight="1">
      <c r="A179" s="224" t="s">
        <v>850</v>
      </c>
      <c r="B179" s="163" t="str">
        <f t="shared" si="23"/>
        <v>Subdirección de Subsidio Familiar de ViviendaPROCESOS DE ENAJENACIÓN DE VIVIENDA</v>
      </c>
      <c r="C179" s="171">
        <v>71220</v>
      </c>
      <c r="D179" s="171" t="s">
        <v>1572</v>
      </c>
      <c r="E179" s="124" t="s">
        <v>1573</v>
      </c>
      <c r="F179" s="168" t="str">
        <f t="shared" si="43"/>
        <v>71220-38.11</v>
      </c>
      <c r="G179" s="162" t="str">
        <f t="shared" si="39"/>
        <v>AG -3--AC -17</v>
      </c>
      <c r="H179" s="220">
        <v>3</v>
      </c>
      <c r="I179" s="220">
        <v>17</v>
      </c>
      <c r="J179" s="162" t="str">
        <f t="shared" si="40"/>
        <v xml:space="preserve">CT- - MT- </v>
      </c>
      <c r="K179" s="220" t="s">
        <v>1343</v>
      </c>
      <c r="L179" s="220"/>
      <c r="M179" s="220" t="s">
        <v>1352</v>
      </c>
      <c r="N179" s="220"/>
      <c r="O179" s="162" t="str">
        <f t="shared" si="41"/>
        <v xml:space="preserve">  </v>
      </c>
      <c r="P179" s="162"/>
      <c r="Q179" s="162"/>
      <c r="R179" s="162" t="str">
        <f t="shared" si="42"/>
        <v>F/E  -  PDF</v>
      </c>
      <c r="S179" s="220" t="s">
        <v>1351</v>
      </c>
      <c r="T179" s="220" t="s">
        <v>169</v>
      </c>
    </row>
    <row r="180" spans="1:20" ht="40.049999999999997" customHeight="1">
      <c r="A180" s="224" t="s">
        <v>850</v>
      </c>
      <c r="B180" s="163" t="str">
        <f t="shared" si="23"/>
        <v>Subdirección de Subsidio Familiar de ViviendaPROGRAMAS DE VIVIENDA</v>
      </c>
      <c r="C180" s="171">
        <v>71220</v>
      </c>
      <c r="D180" s="171" t="s">
        <v>1574</v>
      </c>
      <c r="E180" s="124" t="s">
        <v>862</v>
      </c>
      <c r="F180" s="168" t="str">
        <f t="shared" si="38"/>
        <v>71220-40.20</v>
      </c>
      <c r="G180" s="162" t="str">
        <f t="shared" si="24"/>
        <v>AG -3--AC -17</v>
      </c>
      <c r="H180" s="220">
        <v>3</v>
      </c>
      <c r="I180" s="220">
        <v>17</v>
      </c>
      <c r="J180" s="162" t="str">
        <f t="shared" si="25"/>
        <v xml:space="preserve">CT- - MT- </v>
      </c>
      <c r="K180" s="220" t="s">
        <v>1343</v>
      </c>
      <c r="L180" s="220"/>
      <c r="M180" s="220" t="s">
        <v>1352</v>
      </c>
      <c r="N180" s="220"/>
      <c r="O180" s="162" t="str">
        <f t="shared" si="26"/>
        <v xml:space="preserve">  </v>
      </c>
      <c r="P180" s="162"/>
      <c r="Q180" s="162"/>
      <c r="R180" s="162" t="str">
        <f t="shared" si="17"/>
        <v>F/E  -  PDF</v>
      </c>
      <c r="S180" s="220" t="s">
        <v>1351</v>
      </c>
      <c r="T180" s="220" t="s">
        <v>169</v>
      </c>
    </row>
    <row r="181" spans="1:20" ht="40.049999999999997" customHeight="1">
      <c r="A181" s="183"/>
      <c r="B181" s="183"/>
      <c r="C181" s="170"/>
      <c r="D181" s="170"/>
      <c r="E181" s="147"/>
      <c r="F181" s="167"/>
      <c r="G181" s="157"/>
      <c r="H181" s="157"/>
      <c r="I181" s="157"/>
      <c r="J181" s="157"/>
      <c r="K181" s="157"/>
      <c r="L181" s="157"/>
      <c r="M181" s="157"/>
      <c r="N181" s="157"/>
      <c r="O181" s="157"/>
      <c r="P181" s="157"/>
      <c r="Q181" s="157"/>
      <c r="R181" s="157"/>
      <c r="S181" s="157"/>
      <c r="T181" s="157"/>
    </row>
    <row r="182" spans="1:20" s="146" customFormat="1" ht="40.049999999999997" customHeight="1">
      <c r="A182" s="227" t="s">
        <v>837</v>
      </c>
      <c r="B182" s="174" t="str">
        <f t="shared" si="23"/>
        <v>Grupo de Procesos Sancionatorios y Acompañamiento SocialDERECHOS DE PETICIÓN</v>
      </c>
      <c r="C182" s="218">
        <v>71221</v>
      </c>
      <c r="D182" s="208">
        <v>17</v>
      </c>
      <c r="E182" s="207" t="s">
        <v>159</v>
      </c>
      <c r="F182" s="205" t="str">
        <f t="shared" si="38"/>
        <v>71221-17</v>
      </c>
      <c r="G182" s="206" t="str">
        <f t="shared" si="24"/>
        <v>AG -3--AC -8</v>
      </c>
      <c r="H182" s="221">
        <v>3</v>
      </c>
      <c r="I182" s="221">
        <v>8</v>
      </c>
      <c r="J182" s="206" t="str">
        <f t="shared" si="25"/>
        <v>- - MT- S</v>
      </c>
      <c r="K182" s="221"/>
      <c r="L182" s="221"/>
      <c r="M182" s="221" t="s">
        <v>1352</v>
      </c>
      <c r="N182" s="221" t="s">
        <v>1346</v>
      </c>
      <c r="O182" s="206" t="str">
        <f t="shared" si="26"/>
        <v xml:space="preserve">  </v>
      </c>
      <c r="P182" s="206"/>
      <c r="Q182" s="206"/>
      <c r="R182" s="206" t="str">
        <f t="shared" si="17"/>
        <v>F/E  -  PDF</v>
      </c>
      <c r="S182" s="221" t="s">
        <v>1351</v>
      </c>
      <c r="T182" s="221" t="s">
        <v>169</v>
      </c>
    </row>
    <row r="183" spans="1:20" s="146" customFormat="1" ht="40.049999999999997" customHeight="1">
      <c r="A183" s="227" t="s">
        <v>837</v>
      </c>
      <c r="B183" s="174" t="str">
        <f t="shared" si="23"/>
        <v>Grupo de Procesos Sancionatorios y Acompañamiento SocialINFORMES A ENTES DE CONTROL</v>
      </c>
      <c r="C183" s="218">
        <v>71221</v>
      </c>
      <c r="D183" s="208" t="s">
        <v>1435</v>
      </c>
      <c r="E183" s="209" t="s">
        <v>1229</v>
      </c>
      <c r="F183" s="205" t="str">
        <f t="shared" ref="F183:F188" si="44">CONCATENATE(C183,"-",D183)</f>
        <v>71221-24.1</v>
      </c>
      <c r="G183" s="206" t="str">
        <f t="shared" ref="G183:G188" si="45">CONCATENATE("AG"," -", H183,"--","AC -", I183)</f>
        <v>AG -4--AC -8</v>
      </c>
      <c r="H183" s="221">
        <v>4</v>
      </c>
      <c r="I183" s="221">
        <v>8</v>
      </c>
      <c r="J183" s="206" t="str">
        <f t="shared" si="25"/>
        <v xml:space="preserve">- E- - </v>
      </c>
      <c r="K183" s="221"/>
      <c r="L183" s="221" t="s">
        <v>1344</v>
      </c>
      <c r="M183" s="221"/>
      <c r="N183" s="221"/>
      <c r="O183" s="206"/>
      <c r="P183" s="206"/>
      <c r="Q183" s="206"/>
      <c r="R183" s="206" t="str">
        <f t="shared" si="17"/>
        <v>F/E  -  PDF</v>
      </c>
      <c r="S183" s="221" t="s">
        <v>1351</v>
      </c>
      <c r="T183" s="221" t="s">
        <v>169</v>
      </c>
    </row>
    <row r="184" spans="1:20" s="146" customFormat="1" ht="40.049999999999997" customHeight="1">
      <c r="A184" s="227" t="s">
        <v>837</v>
      </c>
      <c r="B184" s="174" t="str">
        <f t="shared" si="23"/>
        <v>Grupo de Procesos Sancionatorios y Acompañamiento SocialINFORMES A OTRAS ENTIDADES</v>
      </c>
      <c r="C184" s="218">
        <v>71221</v>
      </c>
      <c r="D184" s="208" t="s">
        <v>1450</v>
      </c>
      <c r="E184" s="209" t="s">
        <v>1451</v>
      </c>
      <c r="F184" s="205" t="str">
        <f t="shared" si="44"/>
        <v>71221-24.3</v>
      </c>
      <c r="G184" s="206" t="str">
        <f t="shared" si="45"/>
        <v>AG -3--AC -8</v>
      </c>
      <c r="H184" s="221">
        <v>3</v>
      </c>
      <c r="I184" s="221">
        <v>8</v>
      </c>
      <c r="J184" s="206" t="str">
        <f t="shared" si="25"/>
        <v xml:space="preserve">CT- - MT- </v>
      </c>
      <c r="K184" s="221" t="s">
        <v>1343</v>
      </c>
      <c r="L184" s="221"/>
      <c r="M184" s="221" t="s">
        <v>1352</v>
      </c>
      <c r="N184" s="221"/>
      <c r="O184" s="206"/>
      <c r="P184" s="206"/>
      <c r="Q184" s="206"/>
      <c r="R184" s="206" t="str">
        <f t="shared" si="17"/>
        <v>F/E  -  PDF</v>
      </c>
      <c r="S184" s="221" t="s">
        <v>1351</v>
      </c>
      <c r="T184" s="221" t="s">
        <v>169</v>
      </c>
    </row>
    <row r="185" spans="1:20" s="146" customFormat="1" ht="40.049999999999997" customHeight="1">
      <c r="A185" s="227" t="s">
        <v>837</v>
      </c>
      <c r="B185" s="174" t="str">
        <f t="shared" si="23"/>
        <v>Grupo de Procesos Sancionatorios y Acompañamiento SocialINFORMES DE GESTIÓN</v>
      </c>
      <c r="C185" s="218">
        <v>71221</v>
      </c>
      <c r="D185" s="208" t="s">
        <v>1353</v>
      </c>
      <c r="E185" s="209" t="s">
        <v>127</v>
      </c>
      <c r="F185" s="205" t="str">
        <f t="shared" si="44"/>
        <v>71221-24.12</v>
      </c>
      <c r="G185" s="206" t="str">
        <f t="shared" si="45"/>
        <v>AG -3--AC -8</v>
      </c>
      <c r="H185" s="221">
        <v>3</v>
      </c>
      <c r="I185" s="221">
        <v>8</v>
      </c>
      <c r="J185" s="206" t="str">
        <f t="shared" si="25"/>
        <v xml:space="preserve">- E- - </v>
      </c>
      <c r="K185" s="221"/>
      <c r="L185" s="221" t="s">
        <v>1344</v>
      </c>
      <c r="M185" s="221"/>
      <c r="N185" s="221"/>
      <c r="O185" s="206"/>
      <c r="P185" s="206"/>
      <c r="Q185" s="206"/>
      <c r="R185" s="206" t="str">
        <f t="shared" si="17"/>
        <v>F/E  -  PDF</v>
      </c>
      <c r="S185" s="221" t="s">
        <v>1351</v>
      </c>
      <c r="T185" s="221" t="s">
        <v>169</v>
      </c>
    </row>
    <row r="186" spans="1:20" s="146" customFormat="1" ht="40.049999999999997" customHeight="1">
      <c r="A186" s="227" t="s">
        <v>837</v>
      </c>
      <c r="B186" s="174" t="str">
        <f t="shared" si="23"/>
        <v>Grupo de Procesos Sancionatorios y Acompañamiento SocialPROCESOS ADMINISTRATIVO SANCIONATORIO SUBSIDIO LEGALIZADO</v>
      </c>
      <c r="C186" s="218">
        <v>71221</v>
      </c>
      <c r="D186" s="208" t="s">
        <v>1567</v>
      </c>
      <c r="E186" s="209" t="s">
        <v>908</v>
      </c>
      <c r="F186" s="205" t="str">
        <f t="shared" si="44"/>
        <v>71221-38.1</v>
      </c>
      <c r="G186" s="206" t="str">
        <f t="shared" si="45"/>
        <v>AG -3--AC -17</v>
      </c>
      <c r="H186" s="221">
        <v>3</v>
      </c>
      <c r="I186" s="221">
        <v>17</v>
      </c>
      <c r="J186" s="206" t="str">
        <f t="shared" si="25"/>
        <v>- - MT- S</v>
      </c>
      <c r="K186" s="221"/>
      <c r="L186" s="221"/>
      <c r="M186" s="221" t="s">
        <v>1352</v>
      </c>
      <c r="N186" s="221" t="s">
        <v>1346</v>
      </c>
      <c r="O186" s="206"/>
      <c r="P186" s="206"/>
      <c r="Q186" s="206"/>
      <c r="R186" s="206" t="str">
        <f t="shared" si="17"/>
        <v>F/E  -  PDF</v>
      </c>
      <c r="S186" s="221" t="s">
        <v>1351</v>
      </c>
      <c r="T186" s="221" t="s">
        <v>169</v>
      </c>
    </row>
    <row r="187" spans="1:20" s="146" customFormat="1" ht="40.049999999999997" customHeight="1">
      <c r="A187" s="227" t="s">
        <v>837</v>
      </c>
      <c r="B187" s="174" t="str">
        <f t="shared" si="23"/>
        <v>Grupo de Procesos Sancionatorios y Acompañamiento SocialPROCESOS ADMINISTRATIVO SANCIONATORIO-SUBSIDIO NO LEGALIZADO Y DE RECHAZO</v>
      </c>
      <c r="C187" s="218">
        <v>71221</v>
      </c>
      <c r="D187" s="208" t="s">
        <v>1568</v>
      </c>
      <c r="E187" s="209" t="s">
        <v>867</v>
      </c>
      <c r="F187" s="205" t="str">
        <f t="shared" si="44"/>
        <v>71221-38.2</v>
      </c>
      <c r="G187" s="206" t="str">
        <f t="shared" si="45"/>
        <v>AG -3--AC -17</v>
      </c>
      <c r="H187" s="221">
        <v>3</v>
      </c>
      <c r="I187" s="221">
        <v>17</v>
      </c>
      <c r="J187" s="206" t="str">
        <f t="shared" si="25"/>
        <v>- - MT- S</v>
      </c>
      <c r="K187" s="221"/>
      <c r="L187" s="221"/>
      <c r="M187" s="221" t="s">
        <v>1352</v>
      </c>
      <c r="N187" s="221" t="s">
        <v>1346</v>
      </c>
      <c r="O187" s="206"/>
      <c r="P187" s="206"/>
      <c r="Q187" s="206"/>
      <c r="R187" s="206" t="str">
        <f t="shared" si="17"/>
        <v>F/E  -  PDF</v>
      </c>
      <c r="S187" s="221" t="s">
        <v>1351</v>
      </c>
      <c r="T187" s="221" t="s">
        <v>169</v>
      </c>
    </row>
    <row r="188" spans="1:20" s="146" customFormat="1" ht="40.049999999999997" customHeight="1">
      <c r="A188" s="227" t="s">
        <v>837</v>
      </c>
      <c r="B188" s="174" t="str">
        <f t="shared" si="23"/>
        <v>Grupo de Procesos Sancionatorios y Acompañamiento SocialPROCESOS DE ACOMPAÑAMIENTO SOCIAL</v>
      </c>
      <c r="C188" s="218">
        <v>71221</v>
      </c>
      <c r="D188" s="208" t="s">
        <v>1575</v>
      </c>
      <c r="E188" s="209" t="s">
        <v>1576</v>
      </c>
      <c r="F188" s="205" t="str">
        <f t="shared" si="44"/>
        <v>71221-38.35</v>
      </c>
      <c r="G188" s="206" t="str">
        <f t="shared" si="45"/>
        <v>AG -3--AC -17</v>
      </c>
      <c r="H188" s="221">
        <v>3</v>
      </c>
      <c r="I188" s="221">
        <v>17</v>
      </c>
      <c r="J188" s="206" t="str">
        <f t="shared" si="25"/>
        <v xml:space="preserve">CT- - MT- </v>
      </c>
      <c r="K188" s="221" t="s">
        <v>1343</v>
      </c>
      <c r="L188" s="221"/>
      <c r="M188" s="221" t="s">
        <v>1352</v>
      </c>
      <c r="N188" s="221"/>
      <c r="O188" s="206"/>
      <c r="P188" s="206"/>
      <c r="Q188" s="206"/>
      <c r="R188" s="206" t="str">
        <f t="shared" si="17"/>
        <v>F/E  -  PDF</v>
      </c>
      <c r="S188" s="221" t="s">
        <v>1351</v>
      </c>
      <c r="T188" s="221" t="s">
        <v>169</v>
      </c>
    </row>
    <row r="189" spans="1:20" s="146" customFormat="1" ht="40.049999999999997" customHeight="1">
      <c r="A189" s="228"/>
      <c r="B189" s="228"/>
      <c r="C189" s="170"/>
      <c r="D189" s="170"/>
      <c r="E189" s="147"/>
      <c r="F189" s="167"/>
      <c r="G189" s="157"/>
      <c r="H189" s="157"/>
      <c r="I189" s="157"/>
      <c r="J189" s="157"/>
      <c r="K189" s="157"/>
      <c r="L189" s="157"/>
      <c r="M189" s="157"/>
      <c r="N189" s="157"/>
      <c r="O189" s="157"/>
      <c r="P189" s="157"/>
      <c r="Q189" s="157"/>
      <c r="R189" s="157"/>
      <c r="S189" s="157"/>
      <c r="T189" s="157"/>
    </row>
    <row r="190" spans="1:20" s="146" customFormat="1" ht="40.049999999999997" customHeight="1">
      <c r="A190" s="224" t="s">
        <v>1000</v>
      </c>
      <c r="B190" s="163" t="str">
        <f t="shared" si="23"/>
        <v>Subdirección de Subsidio y Ejecución de Vivienda RuralDERECHOS DE PETICIÓN</v>
      </c>
      <c r="C190" s="173">
        <v>71230</v>
      </c>
      <c r="D190" s="171">
        <v>17</v>
      </c>
      <c r="E190" s="202" t="s">
        <v>159</v>
      </c>
      <c r="F190" s="168" t="str">
        <f t="shared" ref="F190:F194" si="46">CONCATENATE(C190,"-",D190)</f>
        <v>71230-17</v>
      </c>
      <c r="G190" s="162" t="str">
        <f t="shared" ref="G190:G194" si="47">CONCATENATE("AG"," -", H190,"--","AC -", I190)</f>
        <v>AG -3--AC -8</v>
      </c>
      <c r="H190" s="220">
        <v>3</v>
      </c>
      <c r="I190" s="220">
        <v>8</v>
      </c>
      <c r="J190" s="162" t="str">
        <f t="shared" si="25"/>
        <v>- - MT- S</v>
      </c>
      <c r="K190" s="220"/>
      <c r="L190" s="220"/>
      <c r="M190" s="220" t="s">
        <v>1352</v>
      </c>
      <c r="N190" s="220" t="s">
        <v>1346</v>
      </c>
      <c r="O190" s="162"/>
      <c r="P190" s="162"/>
      <c r="Q190" s="162"/>
      <c r="R190" s="162" t="str">
        <f t="shared" si="17"/>
        <v>F/E  -  PDF</v>
      </c>
      <c r="S190" s="220" t="s">
        <v>1351</v>
      </c>
      <c r="T190" s="220" t="s">
        <v>169</v>
      </c>
    </row>
    <row r="191" spans="1:20" s="146" customFormat="1" ht="40.049999999999997" customHeight="1">
      <c r="A191" s="224" t="s">
        <v>1000</v>
      </c>
      <c r="B191" s="163" t="str">
        <f t="shared" si="23"/>
        <v>Subdirección de Subsidio y Ejecución de Vivienda RuralINFORMES A ENTES DE CONTROL</v>
      </c>
      <c r="C191" s="173">
        <v>71230</v>
      </c>
      <c r="D191" s="171" t="s">
        <v>1435</v>
      </c>
      <c r="E191" s="124" t="s">
        <v>1229</v>
      </c>
      <c r="F191" s="168" t="str">
        <f t="shared" si="46"/>
        <v>71230-24.1</v>
      </c>
      <c r="G191" s="162" t="str">
        <f t="shared" si="47"/>
        <v>AG -4--AC -8</v>
      </c>
      <c r="H191" s="220">
        <v>4</v>
      </c>
      <c r="I191" s="220">
        <v>8</v>
      </c>
      <c r="J191" s="162" t="str">
        <f t="shared" si="25"/>
        <v xml:space="preserve">- E- - </v>
      </c>
      <c r="K191" s="220"/>
      <c r="L191" s="220" t="s">
        <v>1344</v>
      </c>
      <c r="M191" s="220"/>
      <c r="N191" s="220"/>
      <c r="O191" s="162"/>
      <c r="P191" s="162"/>
      <c r="Q191" s="162"/>
      <c r="R191" s="162" t="str">
        <f t="shared" si="17"/>
        <v>F/E  -  PDF</v>
      </c>
      <c r="S191" s="220" t="s">
        <v>1351</v>
      </c>
      <c r="T191" s="220" t="s">
        <v>169</v>
      </c>
    </row>
    <row r="192" spans="1:20" s="146" customFormat="1" ht="40.049999999999997" customHeight="1">
      <c r="A192" s="224" t="s">
        <v>1000</v>
      </c>
      <c r="B192" s="163" t="str">
        <f t="shared" si="23"/>
        <v>Subdirección de Subsidio y Ejecución de Vivienda RuralINFORMES DE GESTIÓN</v>
      </c>
      <c r="C192" s="173">
        <v>71230</v>
      </c>
      <c r="D192" s="171" t="s">
        <v>1353</v>
      </c>
      <c r="E192" s="124" t="s">
        <v>127</v>
      </c>
      <c r="F192" s="168" t="str">
        <f t="shared" si="46"/>
        <v>71230-24.12</v>
      </c>
      <c r="G192" s="162" t="str">
        <f t="shared" si="47"/>
        <v>AG -3--AC -8</v>
      </c>
      <c r="H192" s="220">
        <v>3</v>
      </c>
      <c r="I192" s="220">
        <v>8</v>
      </c>
      <c r="J192" s="162" t="str">
        <f t="shared" si="25"/>
        <v xml:space="preserve">- E- - </v>
      </c>
      <c r="K192" s="220"/>
      <c r="L192" s="220" t="s">
        <v>1344</v>
      </c>
      <c r="M192" s="220"/>
      <c r="N192" s="220"/>
      <c r="O192" s="162"/>
      <c r="P192" s="162"/>
      <c r="Q192" s="162"/>
      <c r="R192" s="162" t="str">
        <f t="shared" si="17"/>
        <v>F/E  -  PDF</v>
      </c>
      <c r="S192" s="220" t="s">
        <v>1351</v>
      </c>
      <c r="T192" s="220" t="s">
        <v>169</v>
      </c>
    </row>
    <row r="193" spans="1:20" s="146" customFormat="1" ht="40.049999999999997" customHeight="1">
      <c r="A193" s="224" t="s">
        <v>1000</v>
      </c>
      <c r="B193" s="163" t="str">
        <f t="shared" si="23"/>
        <v>Subdirección de Subsidio y Ejecución de Vivienda RuralPROCESOS DE POSTULACIÓN A SUBSIDIO FAMILIAR DE VIVIENDA RURAL NUEVA</v>
      </c>
      <c r="C193" s="173">
        <v>71230</v>
      </c>
      <c r="D193" s="171" t="s">
        <v>1577</v>
      </c>
      <c r="E193" s="124" t="s">
        <v>1002</v>
      </c>
      <c r="F193" s="168" t="str">
        <f t="shared" si="46"/>
        <v>71230-38.37</v>
      </c>
      <c r="G193" s="162" t="str">
        <f t="shared" si="47"/>
        <v>AG -3--AC -17</v>
      </c>
      <c r="H193" s="220">
        <v>3</v>
      </c>
      <c r="I193" s="220">
        <v>17</v>
      </c>
      <c r="J193" s="162" t="str">
        <f t="shared" si="25"/>
        <v xml:space="preserve">CT- - MT- </v>
      </c>
      <c r="K193" s="220" t="s">
        <v>1343</v>
      </c>
      <c r="L193" s="220"/>
      <c r="M193" s="220" t="s">
        <v>1352</v>
      </c>
      <c r="N193" s="220"/>
      <c r="O193" s="162"/>
      <c r="P193" s="162"/>
      <c r="Q193" s="162"/>
      <c r="R193" s="162" t="str">
        <f t="shared" si="17"/>
        <v xml:space="preserve">  -  PDF</v>
      </c>
      <c r="S193" s="162"/>
      <c r="T193" s="220" t="s">
        <v>169</v>
      </c>
    </row>
    <row r="194" spans="1:20" s="146" customFormat="1" ht="40.049999999999997" customHeight="1">
      <c r="A194" s="224" t="s">
        <v>1000</v>
      </c>
      <c r="B194" s="163" t="str">
        <f t="shared" si="23"/>
        <v>Subdirección de Subsidio y Ejecución de Vivienda RuralPROCESOS DE POSTULACIÓN A SUBSIDIO FAMILIAR DE VIVIENDA RURAL MEJORAMIENTO</v>
      </c>
      <c r="C194" s="173">
        <v>71230</v>
      </c>
      <c r="D194" s="171" t="s">
        <v>1578</v>
      </c>
      <c r="E194" s="124" t="s">
        <v>1007</v>
      </c>
      <c r="F194" s="168" t="str">
        <f t="shared" si="46"/>
        <v>71230-38.38</v>
      </c>
      <c r="G194" s="162" t="str">
        <f t="shared" si="47"/>
        <v>AG -3--AC -17</v>
      </c>
      <c r="H194" s="220">
        <v>3</v>
      </c>
      <c r="I194" s="220">
        <v>17</v>
      </c>
      <c r="J194" s="162" t="str">
        <f t="shared" si="25"/>
        <v xml:space="preserve">CT- - MT- </v>
      </c>
      <c r="K194" s="220" t="s">
        <v>1343</v>
      </c>
      <c r="L194" s="220"/>
      <c r="M194" s="220" t="s">
        <v>1352</v>
      </c>
      <c r="N194" s="220"/>
      <c r="O194" s="162"/>
      <c r="P194" s="162"/>
      <c r="Q194" s="162"/>
      <c r="R194" s="162" t="str">
        <f t="shared" si="17"/>
        <v xml:space="preserve">  -  PDF</v>
      </c>
      <c r="S194" s="162"/>
      <c r="T194" s="220" t="s">
        <v>169</v>
      </c>
    </row>
    <row r="195" spans="1:20" s="146" customFormat="1" ht="40.049999999999997" customHeight="1">
      <c r="A195" s="228"/>
      <c r="B195" s="228"/>
      <c r="C195" s="170"/>
      <c r="D195" s="170"/>
      <c r="E195" s="147"/>
      <c r="F195" s="167"/>
      <c r="G195" s="157"/>
      <c r="H195" s="157"/>
      <c r="I195" s="157"/>
      <c r="J195" s="157"/>
      <c r="K195" s="157"/>
      <c r="L195" s="157"/>
      <c r="M195" s="157"/>
      <c r="N195" s="157"/>
      <c r="O195" s="157"/>
      <c r="P195" s="157"/>
      <c r="Q195" s="157"/>
      <c r="R195" s="157"/>
      <c r="S195" s="157"/>
      <c r="T195" s="157"/>
    </row>
    <row r="196" spans="1:20" s="146" customFormat="1" ht="40.049999999999997" customHeight="1">
      <c r="A196" s="182" t="s">
        <v>742</v>
      </c>
      <c r="B196" s="174" t="str">
        <f t="shared" ref="B196:B288" si="48">CONCATENATE(A196,E196)</f>
        <v>Dirección del Sistema HabitacionalDERECHOS DE PETICIÓN</v>
      </c>
      <c r="C196" s="218">
        <v>71300</v>
      </c>
      <c r="D196" s="208">
        <v>17</v>
      </c>
      <c r="E196" s="207" t="s">
        <v>159</v>
      </c>
      <c r="F196" s="205" t="str">
        <f t="shared" si="38"/>
        <v>71300-17</v>
      </c>
      <c r="G196" s="206" t="str">
        <f t="shared" si="24"/>
        <v>AG -3--AC -8</v>
      </c>
      <c r="H196" s="221">
        <v>3</v>
      </c>
      <c r="I196" s="221">
        <v>8</v>
      </c>
      <c r="J196" s="206" t="str">
        <f t="shared" si="25"/>
        <v>- - MT- S</v>
      </c>
      <c r="K196" s="221"/>
      <c r="L196" s="221"/>
      <c r="M196" s="221" t="s">
        <v>1352</v>
      </c>
      <c r="N196" s="221" t="s">
        <v>1346</v>
      </c>
      <c r="O196" s="206" t="str">
        <f t="shared" si="26"/>
        <v xml:space="preserve">  </v>
      </c>
      <c r="P196" s="206"/>
      <c r="Q196" s="206"/>
      <c r="R196" s="206" t="str">
        <f t="shared" si="17"/>
        <v>F/E  -  PDF</v>
      </c>
      <c r="S196" s="221" t="s">
        <v>1351</v>
      </c>
      <c r="T196" s="221" t="s">
        <v>169</v>
      </c>
    </row>
    <row r="197" spans="1:20" s="146" customFormat="1" ht="40.049999999999997" customHeight="1">
      <c r="A197" s="182" t="s">
        <v>742</v>
      </c>
      <c r="B197" s="174" t="str">
        <f t="shared" si="48"/>
        <v>Dirección del Sistema HabitacionalINFORMES A ENTES DE CONTROL</v>
      </c>
      <c r="C197" s="218">
        <v>71300</v>
      </c>
      <c r="D197" s="208" t="s">
        <v>1435</v>
      </c>
      <c r="E197" s="209" t="s">
        <v>1229</v>
      </c>
      <c r="F197" s="205" t="str">
        <f t="shared" si="38"/>
        <v>71300-24.1</v>
      </c>
      <c r="G197" s="206" t="str">
        <f t="shared" si="24"/>
        <v>AG -4--AC -8</v>
      </c>
      <c r="H197" s="221">
        <v>4</v>
      </c>
      <c r="I197" s="221">
        <v>8</v>
      </c>
      <c r="J197" s="206" t="str">
        <f t="shared" si="25"/>
        <v xml:space="preserve">- E- - </v>
      </c>
      <c r="K197" s="221"/>
      <c r="L197" s="221" t="s">
        <v>1344</v>
      </c>
      <c r="M197" s="221"/>
      <c r="N197" s="221"/>
      <c r="O197" s="206" t="str">
        <f t="shared" si="26"/>
        <v xml:space="preserve">  </v>
      </c>
      <c r="P197" s="206"/>
      <c r="Q197" s="206"/>
      <c r="R197" s="206" t="str">
        <f t="shared" si="17"/>
        <v>F/E  -  PDF</v>
      </c>
      <c r="S197" s="221" t="s">
        <v>1351</v>
      </c>
      <c r="T197" s="221" t="s">
        <v>169</v>
      </c>
    </row>
    <row r="198" spans="1:20" s="146" customFormat="1" ht="40.049999999999997" customHeight="1">
      <c r="A198" s="182" t="s">
        <v>742</v>
      </c>
      <c r="B198" s="174" t="str">
        <f t="shared" si="48"/>
        <v>Dirección del Sistema HabitacionalINFORMES DE GESTIÓN</v>
      </c>
      <c r="C198" s="218">
        <v>71300</v>
      </c>
      <c r="D198" s="208" t="s">
        <v>1353</v>
      </c>
      <c r="E198" s="209" t="s">
        <v>127</v>
      </c>
      <c r="F198" s="205" t="str">
        <f t="shared" si="38"/>
        <v>71300-24.12</v>
      </c>
      <c r="G198" s="206" t="str">
        <f t="shared" si="24"/>
        <v>AG -3--AC -8</v>
      </c>
      <c r="H198" s="221">
        <v>3</v>
      </c>
      <c r="I198" s="221">
        <v>8</v>
      </c>
      <c r="J198" s="206" t="str">
        <f t="shared" si="25"/>
        <v xml:space="preserve">- E- - </v>
      </c>
      <c r="K198" s="221"/>
      <c r="L198" s="221" t="s">
        <v>1344</v>
      </c>
      <c r="M198" s="221"/>
      <c r="N198" s="221"/>
      <c r="O198" s="206" t="str">
        <f t="shared" si="26"/>
        <v xml:space="preserve">  </v>
      </c>
      <c r="P198" s="206"/>
      <c r="Q198" s="206"/>
      <c r="R198" s="206" t="str">
        <f t="shared" si="17"/>
        <v>F/E  -  PDF</v>
      </c>
      <c r="S198" s="221" t="s">
        <v>1351</v>
      </c>
      <c r="T198" s="221" t="s">
        <v>169</v>
      </c>
    </row>
    <row r="199" spans="1:20" s="146" customFormat="1" ht="56.25" customHeight="1">
      <c r="A199" s="182" t="s">
        <v>742</v>
      </c>
      <c r="B199" s="174" t="str">
        <f t="shared" si="48"/>
        <v>Dirección del Sistema HabitacionalPROCESOS DE TRANSFERENCIA DE PREDIOS</v>
      </c>
      <c r="C199" s="218">
        <v>71300</v>
      </c>
      <c r="D199" s="208" t="s">
        <v>1577</v>
      </c>
      <c r="E199" s="209" t="s">
        <v>1579</v>
      </c>
      <c r="F199" s="205"/>
      <c r="G199" s="206"/>
      <c r="H199" s="221">
        <v>3</v>
      </c>
      <c r="I199" s="221">
        <v>8</v>
      </c>
      <c r="J199" s="206"/>
      <c r="K199" s="221"/>
      <c r="L199" s="221" t="s">
        <v>1344</v>
      </c>
      <c r="M199" s="221"/>
      <c r="N199" s="221"/>
      <c r="O199" s="206"/>
      <c r="P199" s="206"/>
      <c r="Q199" s="206"/>
      <c r="R199" s="206"/>
      <c r="S199" s="221" t="s">
        <v>1351</v>
      </c>
      <c r="T199" s="221" t="s">
        <v>169</v>
      </c>
    </row>
    <row r="200" spans="1:20" s="146" customFormat="1" ht="40.049999999999997" customHeight="1">
      <c r="A200" s="182" t="s">
        <v>742</v>
      </c>
      <c r="B200" s="174" t="str">
        <f t="shared" si="48"/>
        <v>Dirección del Sistema HabitacionalPOLÍTICAS HABITACIONALES</v>
      </c>
      <c r="C200" s="218">
        <v>71300</v>
      </c>
      <c r="D200" s="208" t="s">
        <v>1580</v>
      </c>
      <c r="E200" s="209" t="s">
        <v>1581</v>
      </c>
      <c r="F200" s="205" t="str">
        <f t="shared" si="38"/>
        <v>71300-36.5</v>
      </c>
      <c r="G200" s="206" t="str">
        <f t="shared" si="24"/>
        <v>AG -3--AC -8</v>
      </c>
      <c r="H200" s="221">
        <v>3</v>
      </c>
      <c r="I200" s="221">
        <v>8</v>
      </c>
      <c r="J200" s="206" t="str">
        <f t="shared" si="25"/>
        <v xml:space="preserve">CT- - MT- </v>
      </c>
      <c r="K200" s="221" t="s">
        <v>1343</v>
      </c>
      <c r="L200" s="221"/>
      <c r="M200" s="221" t="s">
        <v>1352</v>
      </c>
      <c r="N200" s="221"/>
      <c r="O200" s="206" t="str">
        <f t="shared" si="26"/>
        <v xml:space="preserve">  </v>
      </c>
      <c r="P200" s="206"/>
      <c r="Q200" s="206"/>
      <c r="R200" s="206" t="str">
        <f t="shared" si="17"/>
        <v>F/E  -  PDF</v>
      </c>
      <c r="S200" s="221" t="s">
        <v>1351</v>
      </c>
      <c r="T200" s="221" t="s">
        <v>169</v>
      </c>
    </row>
    <row r="201" spans="1:20" s="146" customFormat="1" ht="40.049999999999997" customHeight="1">
      <c r="A201" s="182" t="s">
        <v>742</v>
      </c>
      <c r="B201" s="174" t="str">
        <f t="shared" si="48"/>
        <v>Dirección del Sistema HabitacionalPROYECTOS NORMATIVOS</v>
      </c>
      <c r="C201" s="218">
        <v>71300</v>
      </c>
      <c r="D201" s="208" t="s">
        <v>1518</v>
      </c>
      <c r="E201" s="209" t="s">
        <v>807</v>
      </c>
      <c r="F201" s="205" t="str">
        <f t="shared" si="38"/>
        <v>71300-42.13</v>
      </c>
      <c r="G201" s="206" t="str">
        <f t="shared" si="24"/>
        <v>AG -3--AC -8</v>
      </c>
      <c r="H201" s="221">
        <v>3</v>
      </c>
      <c r="I201" s="221">
        <v>8</v>
      </c>
      <c r="J201" s="206" t="str">
        <f t="shared" si="25"/>
        <v xml:space="preserve">CT- - MT- </v>
      </c>
      <c r="K201" s="221" t="s">
        <v>1343</v>
      </c>
      <c r="L201" s="221"/>
      <c r="M201" s="221" t="s">
        <v>1352</v>
      </c>
      <c r="N201" s="221"/>
      <c r="O201" s="206" t="str">
        <f t="shared" si="26"/>
        <v xml:space="preserve">  </v>
      </c>
      <c r="P201" s="206"/>
      <c r="Q201" s="206"/>
      <c r="R201" s="206" t="str">
        <f t="shared" si="17"/>
        <v>F/E  -  PDF</v>
      </c>
      <c r="S201" s="221" t="s">
        <v>1351</v>
      </c>
      <c r="T201" s="221" t="s">
        <v>169</v>
      </c>
    </row>
    <row r="202" spans="1:20" s="146" customFormat="1" ht="40.049999999999997" customHeight="1">
      <c r="A202" s="183"/>
      <c r="B202" s="183"/>
      <c r="C202" s="170"/>
      <c r="D202" s="170"/>
      <c r="E202" s="160"/>
      <c r="F202" s="167"/>
      <c r="G202" s="157"/>
      <c r="H202" s="157"/>
      <c r="I202" s="157"/>
      <c r="J202" s="157"/>
      <c r="K202" s="157"/>
      <c r="L202" s="157"/>
      <c r="M202" s="157"/>
      <c r="N202" s="157"/>
      <c r="O202" s="157"/>
      <c r="P202" s="157"/>
      <c r="Q202" s="157"/>
      <c r="R202" s="157"/>
      <c r="S202" s="157"/>
      <c r="T202" s="157"/>
    </row>
    <row r="203" spans="1:20" ht="40.049999999999997" customHeight="1">
      <c r="A203" s="184" t="s">
        <v>758</v>
      </c>
      <c r="B203" s="163" t="str">
        <f t="shared" si="48"/>
        <v>Grupo de Titulación y Saneamiento PredialDERECHOS DE PETICIÓN</v>
      </c>
      <c r="C203" s="173">
        <v>71301</v>
      </c>
      <c r="D203" s="171">
        <v>17</v>
      </c>
      <c r="E203" s="202" t="s">
        <v>159</v>
      </c>
      <c r="F203" s="168" t="str">
        <f t="shared" si="38"/>
        <v>71301-17</v>
      </c>
      <c r="G203" s="162" t="str">
        <f t="shared" si="24"/>
        <v>AG -3--AC -8</v>
      </c>
      <c r="H203" s="220">
        <v>3</v>
      </c>
      <c r="I203" s="220">
        <v>8</v>
      </c>
      <c r="J203" s="162" t="str">
        <f t="shared" si="25"/>
        <v>- - MT- S</v>
      </c>
      <c r="K203" s="220"/>
      <c r="L203" s="220"/>
      <c r="M203" s="220" t="s">
        <v>1352</v>
      </c>
      <c r="N203" s="220" t="s">
        <v>1346</v>
      </c>
      <c r="O203" s="162" t="str">
        <f t="shared" si="26"/>
        <v xml:space="preserve">  </v>
      </c>
      <c r="P203" s="162"/>
      <c r="Q203" s="162"/>
      <c r="R203" s="162" t="str">
        <f t="shared" ref="R203:R297" si="49">CONCATENATE(S203,"  -  ",T203)</f>
        <v>F/E  -  PDF</v>
      </c>
      <c r="S203" s="220" t="s">
        <v>1351</v>
      </c>
      <c r="T203" s="220" t="s">
        <v>169</v>
      </c>
    </row>
    <row r="204" spans="1:20" ht="40.049999999999997" customHeight="1">
      <c r="A204" s="184" t="s">
        <v>758</v>
      </c>
      <c r="B204" s="163" t="str">
        <f t="shared" si="48"/>
        <v>Grupo de Titulación y Saneamiento PredialINFORMES DE GESTIÓN</v>
      </c>
      <c r="C204" s="173">
        <v>71301</v>
      </c>
      <c r="D204" s="171" t="s">
        <v>1353</v>
      </c>
      <c r="E204" s="124" t="s">
        <v>127</v>
      </c>
      <c r="F204" s="168" t="str">
        <f t="shared" si="38"/>
        <v>71301-24.12</v>
      </c>
      <c r="G204" s="162" t="str">
        <f t="shared" si="24"/>
        <v>AG -3--AC -8</v>
      </c>
      <c r="H204" s="220">
        <v>3</v>
      </c>
      <c r="I204" s="220">
        <v>8</v>
      </c>
      <c r="J204" s="162" t="str">
        <f t="shared" si="25"/>
        <v xml:space="preserve">- E- - </v>
      </c>
      <c r="K204" s="220"/>
      <c r="L204" s="220" t="s">
        <v>1344</v>
      </c>
      <c r="M204" s="220"/>
      <c r="N204" s="220"/>
      <c r="O204" s="162" t="str">
        <f t="shared" si="26"/>
        <v xml:space="preserve">  </v>
      </c>
      <c r="P204" s="162"/>
      <c r="Q204" s="162"/>
      <c r="R204" s="162" t="str">
        <f t="shared" si="49"/>
        <v>F/E  -  PDF</v>
      </c>
      <c r="S204" s="220" t="s">
        <v>1351</v>
      </c>
      <c r="T204" s="220" t="s">
        <v>169</v>
      </c>
    </row>
    <row r="205" spans="1:20" s="146" customFormat="1" ht="40.049999999999997" customHeight="1">
      <c r="A205" s="184" t="s">
        <v>758</v>
      </c>
      <c r="B205" s="163" t="str">
        <f t="shared" si="48"/>
        <v>Grupo de Titulación y Saneamiento PredialPROCESOS DE  ENAJENACIÓN A INSTITUCIONES RELIGIOSAS E IGLESIAS</v>
      </c>
      <c r="C205" s="173">
        <v>71301</v>
      </c>
      <c r="D205" s="171" t="s">
        <v>1582</v>
      </c>
      <c r="E205" s="124" t="s">
        <v>785</v>
      </c>
      <c r="F205" s="168" t="str">
        <f t="shared" si="38"/>
        <v>71301-39.1</v>
      </c>
      <c r="G205" s="162" t="str">
        <f t="shared" si="24"/>
        <v>AG -3--AC -17</v>
      </c>
      <c r="H205" s="220">
        <v>3</v>
      </c>
      <c r="I205" s="220">
        <v>17</v>
      </c>
      <c r="J205" s="162" t="str">
        <f t="shared" si="25"/>
        <v xml:space="preserve">CT- - MT- </v>
      </c>
      <c r="K205" s="220" t="s">
        <v>1343</v>
      </c>
      <c r="L205" s="220"/>
      <c r="M205" s="220" t="s">
        <v>1352</v>
      </c>
      <c r="N205" s="220"/>
      <c r="O205" s="162" t="str">
        <f t="shared" si="26"/>
        <v xml:space="preserve">  </v>
      </c>
      <c r="P205" s="162"/>
      <c r="Q205" s="162"/>
      <c r="R205" s="162" t="str">
        <f t="shared" si="49"/>
        <v>F/E  -  PDF</v>
      </c>
      <c r="S205" s="220" t="s">
        <v>1351</v>
      </c>
      <c r="T205" s="220" t="s">
        <v>169</v>
      </c>
    </row>
    <row r="206" spans="1:20" s="146" customFormat="1" ht="40.049999999999997" customHeight="1">
      <c r="A206" s="184" t="s">
        <v>758</v>
      </c>
      <c r="B206" s="163" t="str">
        <f t="shared" si="48"/>
        <v>Grupo de Titulación y Saneamiento PredialPROCESOS DE CESIÓN A TÍTULO GRATUITO</v>
      </c>
      <c r="C206" s="173">
        <v>71301</v>
      </c>
      <c r="D206" s="171" t="s">
        <v>1583</v>
      </c>
      <c r="E206" s="124" t="s">
        <v>799</v>
      </c>
      <c r="F206" s="168" t="str">
        <f t="shared" si="38"/>
        <v>71301-39.2</v>
      </c>
      <c r="G206" s="162" t="str">
        <f t="shared" si="24"/>
        <v>AG -3--AC -17</v>
      </c>
      <c r="H206" s="220">
        <v>3</v>
      </c>
      <c r="I206" s="220">
        <v>17</v>
      </c>
      <c r="J206" s="162" t="str">
        <f t="shared" si="25"/>
        <v xml:space="preserve">CT- - MT- </v>
      </c>
      <c r="K206" s="220" t="s">
        <v>1343</v>
      </c>
      <c r="L206" s="220"/>
      <c r="M206" s="220" t="s">
        <v>1352</v>
      </c>
      <c r="N206" s="220"/>
      <c r="O206" s="162" t="str">
        <f t="shared" si="26"/>
        <v xml:space="preserve">  </v>
      </c>
      <c r="P206" s="162"/>
      <c r="Q206" s="162"/>
      <c r="R206" s="162" t="str">
        <f t="shared" si="49"/>
        <v>F/E  -  PDF</v>
      </c>
      <c r="S206" s="220" t="s">
        <v>1351</v>
      </c>
      <c r="T206" s="220" t="s">
        <v>169</v>
      </c>
    </row>
    <row r="207" spans="1:20" s="146" customFormat="1" ht="40.049999999999997" customHeight="1">
      <c r="A207" s="184" t="s">
        <v>758</v>
      </c>
      <c r="B207" s="163" t="str">
        <f t="shared" si="48"/>
        <v>Grupo de Titulación y Saneamiento PredialPROCESOS DE CESIÓN A TÍTULO GRATUITO DE BIENES DE USO PÚBLICO Y/O ZONAS DE CESIÓN</v>
      </c>
      <c r="C207" s="173">
        <v>71301</v>
      </c>
      <c r="D207" s="171" t="s">
        <v>1584</v>
      </c>
      <c r="E207" s="124" t="s">
        <v>812</v>
      </c>
      <c r="F207" s="168" t="str">
        <f t="shared" si="38"/>
        <v>71301-39.3</v>
      </c>
      <c r="G207" s="162" t="str">
        <f t="shared" si="24"/>
        <v>AG -3--AC -17</v>
      </c>
      <c r="H207" s="220">
        <v>3</v>
      </c>
      <c r="I207" s="220">
        <v>17</v>
      </c>
      <c r="J207" s="162" t="str">
        <f t="shared" si="25"/>
        <v xml:space="preserve">CT- - MT- </v>
      </c>
      <c r="K207" s="220" t="s">
        <v>1343</v>
      </c>
      <c r="L207" s="220"/>
      <c r="M207" s="220" t="s">
        <v>1352</v>
      </c>
      <c r="N207" s="220"/>
      <c r="O207" s="162" t="str">
        <f t="shared" si="26"/>
        <v xml:space="preserve">  </v>
      </c>
      <c r="P207" s="162"/>
      <c r="Q207" s="162"/>
      <c r="R207" s="162" t="str">
        <f t="shared" si="49"/>
        <v>F/E  -  PDF</v>
      </c>
      <c r="S207" s="220" t="s">
        <v>1351</v>
      </c>
      <c r="T207" s="220" t="s">
        <v>169</v>
      </c>
    </row>
    <row r="208" spans="1:20" s="146" customFormat="1" ht="40.049999999999997" customHeight="1">
      <c r="A208" s="184" t="s">
        <v>758</v>
      </c>
      <c r="B208" s="163" t="str">
        <f t="shared" si="48"/>
        <v>Grupo de Titulación y Saneamiento PredialPROCESOS DE LEVANTAMIENTO GRAVÁMENES</v>
      </c>
      <c r="C208" s="173">
        <v>71301</v>
      </c>
      <c r="D208" s="171" t="s">
        <v>1585</v>
      </c>
      <c r="E208" s="124" t="s">
        <v>793</v>
      </c>
      <c r="F208" s="168" t="str">
        <f t="shared" si="38"/>
        <v>71301-39.5</v>
      </c>
      <c r="G208" s="162" t="str">
        <f t="shared" si="24"/>
        <v>AG -3--AC -17</v>
      </c>
      <c r="H208" s="220">
        <v>3</v>
      </c>
      <c r="I208" s="220">
        <v>17</v>
      </c>
      <c r="J208" s="162" t="str">
        <f t="shared" si="25"/>
        <v xml:space="preserve">CT- - MT- </v>
      </c>
      <c r="K208" s="220" t="s">
        <v>1343</v>
      </c>
      <c r="L208" s="220"/>
      <c r="M208" s="220" t="s">
        <v>1352</v>
      </c>
      <c r="N208" s="220"/>
      <c r="O208" s="162" t="str">
        <f t="shared" si="26"/>
        <v xml:space="preserve">  </v>
      </c>
      <c r="P208" s="162"/>
      <c r="Q208" s="162"/>
      <c r="R208" s="162" t="str">
        <f t="shared" si="49"/>
        <v>F/E  -  PDF</v>
      </c>
      <c r="S208" s="220" t="s">
        <v>1351</v>
      </c>
      <c r="T208" s="220" t="s">
        <v>169</v>
      </c>
    </row>
    <row r="209" spans="1:20" s="146" customFormat="1" ht="40.049999999999997" customHeight="1">
      <c r="A209" s="184" t="s">
        <v>758</v>
      </c>
      <c r="B209" s="163" t="str">
        <f t="shared" si="48"/>
        <v>Grupo de Titulación y Saneamiento PredialPROCESOS DE TRANSFERENCIA DE DOMINIO</v>
      </c>
      <c r="C209" s="173">
        <v>71301</v>
      </c>
      <c r="D209" s="171" t="s">
        <v>1586</v>
      </c>
      <c r="E209" s="124" t="s">
        <v>789</v>
      </c>
      <c r="F209" s="168" t="str">
        <f t="shared" si="38"/>
        <v>71301-39.6</v>
      </c>
      <c r="G209" s="162" t="str">
        <f t="shared" si="24"/>
        <v>AG -3--AC -17</v>
      </c>
      <c r="H209" s="220">
        <v>3</v>
      </c>
      <c r="I209" s="220">
        <v>17</v>
      </c>
      <c r="J209" s="162" t="str">
        <f t="shared" si="25"/>
        <v xml:space="preserve">CT- - MT- </v>
      </c>
      <c r="K209" s="220" t="s">
        <v>1343</v>
      </c>
      <c r="L209" s="220"/>
      <c r="M209" s="220" t="s">
        <v>1352</v>
      </c>
      <c r="N209" s="220"/>
      <c r="O209" s="162" t="str">
        <f t="shared" si="26"/>
        <v xml:space="preserve">  </v>
      </c>
      <c r="P209" s="162"/>
      <c r="Q209" s="162"/>
      <c r="R209" s="162" t="str">
        <f t="shared" si="49"/>
        <v>F/E  -  PDF</v>
      </c>
      <c r="S209" s="220" t="s">
        <v>1351</v>
      </c>
      <c r="T209" s="220" t="s">
        <v>169</v>
      </c>
    </row>
    <row r="210" spans="1:20" s="146" customFormat="1" ht="40.049999999999997" customHeight="1">
      <c r="A210" s="184" t="s">
        <v>758</v>
      </c>
      <c r="B210" s="163" t="str">
        <f t="shared" si="48"/>
        <v>Grupo de Titulación y Saneamiento PredialPROGRAMAS NACIONALES DE TITULACIÓN</v>
      </c>
      <c r="C210" s="173">
        <v>71301</v>
      </c>
      <c r="D210" s="171" t="s">
        <v>1587</v>
      </c>
      <c r="E210" s="124" t="s">
        <v>803</v>
      </c>
      <c r="F210" s="168" t="str">
        <f t="shared" si="38"/>
        <v>71301-40.22</v>
      </c>
      <c r="G210" s="162" t="str">
        <f t="shared" si="24"/>
        <v>AG -3--AC -17</v>
      </c>
      <c r="H210" s="220">
        <v>3</v>
      </c>
      <c r="I210" s="220">
        <v>17</v>
      </c>
      <c r="J210" s="162" t="str">
        <f t="shared" si="25"/>
        <v xml:space="preserve">CT- - MT- </v>
      </c>
      <c r="K210" s="220" t="s">
        <v>1343</v>
      </c>
      <c r="L210" s="220"/>
      <c r="M210" s="220" t="s">
        <v>1352</v>
      </c>
      <c r="N210" s="220"/>
      <c r="O210" s="162" t="str">
        <f t="shared" si="26"/>
        <v xml:space="preserve">  </v>
      </c>
      <c r="P210" s="162"/>
      <c r="Q210" s="162"/>
      <c r="R210" s="162" t="str">
        <f t="shared" si="49"/>
        <v>F/E  -  PDF</v>
      </c>
      <c r="S210" s="220" t="s">
        <v>1351</v>
      </c>
      <c r="T210" s="220" t="s">
        <v>169</v>
      </c>
    </row>
    <row r="211" spans="1:20" s="146" customFormat="1" ht="40.049999999999997" customHeight="1">
      <c r="A211" s="184" t="s">
        <v>758</v>
      </c>
      <c r="B211" s="163" t="str">
        <f t="shared" si="48"/>
        <v>Grupo de Titulación y Saneamiento PredialPROYECTOS NORMATIVOS</v>
      </c>
      <c r="C211" s="173">
        <v>71301</v>
      </c>
      <c r="D211" s="171" t="s">
        <v>1518</v>
      </c>
      <c r="E211" s="124" t="s">
        <v>807</v>
      </c>
      <c r="F211" s="168" t="str">
        <f t="shared" si="38"/>
        <v>71301-42.13</v>
      </c>
      <c r="G211" s="162" t="str">
        <f t="shared" si="24"/>
        <v>AG -3--AC -8</v>
      </c>
      <c r="H211" s="220">
        <v>3</v>
      </c>
      <c r="I211" s="220">
        <v>8</v>
      </c>
      <c r="J211" s="162" t="str">
        <f t="shared" si="25"/>
        <v xml:space="preserve">CT- - MT- </v>
      </c>
      <c r="K211" s="220" t="s">
        <v>1343</v>
      </c>
      <c r="L211" s="220"/>
      <c r="M211" s="220" t="s">
        <v>1352</v>
      </c>
      <c r="N211" s="220"/>
      <c r="O211" s="162" t="str">
        <f t="shared" si="26"/>
        <v xml:space="preserve">  </v>
      </c>
      <c r="P211" s="162"/>
      <c r="Q211" s="162"/>
      <c r="R211" s="162" t="str">
        <f t="shared" si="49"/>
        <v>E  -  PDF</v>
      </c>
      <c r="S211" s="220" t="s">
        <v>1344</v>
      </c>
      <c r="T211" s="220" t="s">
        <v>169</v>
      </c>
    </row>
    <row r="212" spans="1:20" s="146" customFormat="1" ht="40.049999999999997" customHeight="1">
      <c r="A212" s="183"/>
      <c r="B212" s="175"/>
      <c r="C212" s="170"/>
      <c r="D212" s="170"/>
      <c r="E212" s="160"/>
      <c r="F212" s="167"/>
      <c r="G212" s="157"/>
      <c r="H212" s="157"/>
      <c r="I212" s="157"/>
      <c r="J212" s="157"/>
      <c r="K212" s="157"/>
      <c r="L212" s="157"/>
      <c r="M212" s="157"/>
      <c r="N212" s="157"/>
      <c r="O212" s="157"/>
      <c r="P212" s="157"/>
      <c r="Q212" s="157"/>
      <c r="R212" s="157"/>
      <c r="S212" s="157"/>
      <c r="T212" s="157"/>
    </row>
    <row r="213" spans="1:20" s="146" customFormat="1" ht="40.049999999999997" customHeight="1">
      <c r="A213" s="227" t="s">
        <v>1021</v>
      </c>
      <c r="B213" s="174" t="str">
        <f t="shared" si="48"/>
        <v>Dirección de Vivienda RuralINFORME A ENTES DE CONTROL</v>
      </c>
      <c r="C213" s="218">
        <v>71400</v>
      </c>
      <c r="D213" s="208">
        <v>24.1</v>
      </c>
      <c r="E213" s="209" t="s">
        <v>1588</v>
      </c>
      <c r="F213" s="205" t="str">
        <f t="shared" si="38"/>
        <v>71400-24,1</v>
      </c>
      <c r="G213" s="206" t="str">
        <f t="shared" si="24"/>
        <v>AG -4--AC -8</v>
      </c>
      <c r="H213" s="221">
        <v>4</v>
      </c>
      <c r="I213" s="221">
        <v>8</v>
      </c>
      <c r="J213" s="206" t="str">
        <f t="shared" si="25"/>
        <v xml:space="preserve">- E- - </v>
      </c>
      <c r="K213" s="221"/>
      <c r="L213" s="221" t="s">
        <v>1344</v>
      </c>
      <c r="M213" s="221"/>
      <c r="N213" s="221"/>
      <c r="O213" s="206"/>
      <c r="P213" s="206"/>
      <c r="Q213" s="206"/>
      <c r="R213" s="206" t="str">
        <f t="shared" si="49"/>
        <v>F/E  -  PDF</v>
      </c>
      <c r="S213" s="221" t="s">
        <v>1351</v>
      </c>
      <c r="T213" s="218" t="s">
        <v>169</v>
      </c>
    </row>
    <row r="214" spans="1:20" s="146" customFormat="1" ht="40.049999999999997" customHeight="1">
      <c r="A214" s="227" t="s">
        <v>1021</v>
      </c>
      <c r="B214" s="174" t="str">
        <f t="shared" si="48"/>
        <v>Dirección de Vivienda RuralINFORMES A OTRAS ENTIDADES</v>
      </c>
      <c r="C214" s="218">
        <v>71400</v>
      </c>
      <c r="D214" s="208">
        <v>24.3</v>
      </c>
      <c r="E214" s="209" t="s">
        <v>1451</v>
      </c>
      <c r="F214" s="205" t="str">
        <f t="shared" si="38"/>
        <v>71400-24,3</v>
      </c>
      <c r="G214" s="206" t="str">
        <f t="shared" si="24"/>
        <v>AG -3--AC -8</v>
      </c>
      <c r="H214" s="221">
        <v>3</v>
      </c>
      <c r="I214" s="221">
        <v>8</v>
      </c>
      <c r="J214" s="206" t="str">
        <f t="shared" si="25"/>
        <v xml:space="preserve">CT- - MT- </v>
      </c>
      <c r="K214" s="221" t="s">
        <v>1343</v>
      </c>
      <c r="L214" s="221"/>
      <c r="M214" s="221" t="s">
        <v>1352</v>
      </c>
      <c r="N214" s="221"/>
      <c r="O214" s="206"/>
      <c r="P214" s="206"/>
      <c r="Q214" s="206"/>
      <c r="R214" s="206" t="str">
        <f t="shared" si="49"/>
        <v>F/E  -  PDF</v>
      </c>
      <c r="S214" s="221" t="s">
        <v>1351</v>
      </c>
      <c r="T214" s="218" t="s">
        <v>169</v>
      </c>
    </row>
    <row r="215" spans="1:20" s="146" customFormat="1" ht="40.049999999999997" customHeight="1">
      <c r="A215" s="227" t="s">
        <v>1021</v>
      </c>
      <c r="B215" s="174" t="str">
        <f t="shared" si="48"/>
        <v>Dirección de Vivienda RuralINFORMES DE GESTIÓN</v>
      </c>
      <c r="C215" s="218">
        <v>71400</v>
      </c>
      <c r="D215" s="208">
        <v>24.12</v>
      </c>
      <c r="E215" s="209" t="s">
        <v>127</v>
      </c>
      <c r="F215" s="205" t="str">
        <f t="shared" si="38"/>
        <v>71400-24,12</v>
      </c>
      <c r="G215" s="206" t="str">
        <f t="shared" si="24"/>
        <v>AG -3--AC -8</v>
      </c>
      <c r="H215" s="221">
        <v>3</v>
      </c>
      <c r="I215" s="221">
        <v>8</v>
      </c>
      <c r="J215" s="206" t="str">
        <f t="shared" si="25"/>
        <v xml:space="preserve">- E- - </v>
      </c>
      <c r="K215" s="221"/>
      <c r="L215" s="221" t="s">
        <v>1344</v>
      </c>
      <c r="M215" s="221"/>
      <c r="N215" s="221"/>
      <c r="O215" s="206"/>
      <c r="P215" s="206"/>
      <c r="Q215" s="206"/>
      <c r="R215" s="206" t="str">
        <f t="shared" si="49"/>
        <v>F/E  -  PDF</v>
      </c>
      <c r="S215" s="221" t="s">
        <v>1351</v>
      </c>
      <c r="T215" s="218" t="s">
        <v>169</v>
      </c>
    </row>
    <row r="216" spans="1:20" s="146" customFormat="1" ht="40.049999999999997" customHeight="1">
      <c r="A216" s="183"/>
      <c r="B216" s="175"/>
      <c r="C216" s="170"/>
      <c r="D216" s="170"/>
      <c r="E216" s="160"/>
      <c r="F216" s="167"/>
      <c r="G216" s="157"/>
      <c r="H216" s="157"/>
      <c r="I216" s="157"/>
      <c r="J216" s="157"/>
      <c r="K216" s="157"/>
      <c r="L216" s="157"/>
      <c r="M216" s="157"/>
      <c r="N216" s="157"/>
      <c r="O216" s="157"/>
      <c r="P216" s="157"/>
      <c r="Q216" s="157"/>
      <c r="R216" s="157"/>
      <c r="S216" s="157"/>
      <c r="T216" s="157"/>
    </row>
    <row r="217" spans="1:20" s="146" customFormat="1" ht="40.049999999999997" customHeight="1">
      <c r="A217" s="224" t="s">
        <v>1015</v>
      </c>
      <c r="B217" s="163" t="str">
        <f t="shared" si="48"/>
        <v>Subdirección de Política y Apoyo TécnicoDERECHOS DE PETICIÓN</v>
      </c>
      <c r="C217" s="173">
        <v>71410</v>
      </c>
      <c r="D217" s="171">
        <v>17</v>
      </c>
      <c r="E217" s="202" t="s">
        <v>159</v>
      </c>
      <c r="F217" s="168" t="str">
        <f t="shared" ref="F217:F223" si="50">CONCATENATE(C217,"-",D217)</f>
        <v>71410-17</v>
      </c>
      <c r="G217" s="162" t="str">
        <f t="shared" ref="G217:G223" si="51">CONCATENATE("AG"," -", H217,"--","AC -", I217)</f>
        <v>AG -3--AC -8</v>
      </c>
      <c r="H217" s="220">
        <v>3</v>
      </c>
      <c r="I217" s="220">
        <v>8</v>
      </c>
      <c r="J217" s="162" t="str">
        <f t="shared" si="25"/>
        <v>- - MT- S</v>
      </c>
      <c r="K217" s="220"/>
      <c r="L217" s="220"/>
      <c r="M217" s="220" t="s">
        <v>1352</v>
      </c>
      <c r="N217" s="220" t="s">
        <v>1346</v>
      </c>
      <c r="O217" s="162"/>
      <c r="P217" s="162"/>
      <c r="Q217" s="162"/>
      <c r="R217" s="162" t="str">
        <f t="shared" ref="R217:R252" si="52">CONCATENATE(S217,"  -  ",T217)</f>
        <v>F/E  -  PDF</v>
      </c>
      <c r="S217" s="220" t="s">
        <v>1351</v>
      </c>
      <c r="T217" s="220" t="s">
        <v>169</v>
      </c>
    </row>
    <row r="218" spans="1:20" s="146" customFormat="1" ht="40.049999999999997" customHeight="1">
      <c r="A218" s="224" t="s">
        <v>1015</v>
      </c>
      <c r="B218" s="163" t="str">
        <f t="shared" si="48"/>
        <v>Subdirección de Política y Apoyo TécnicoINFORMES A ENTES DE CONTROL</v>
      </c>
      <c r="C218" s="173">
        <v>71410</v>
      </c>
      <c r="D218" s="171" t="s">
        <v>1435</v>
      </c>
      <c r="E218" s="124" t="s">
        <v>1229</v>
      </c>
      <c r="F218" s="168" t="str">
        <f t="shared" si="50"/>
        <v>71410-24.1</v>
      </c>
      <c r="G218" s="162" t="str">
        <f t="shared" si="51"/>
        <v>AG -4--AC -8</v>
      </c>
      <c r="H218" s="220">
        <v>4</v>
      </c>
      <c r="I218" s="220">
        <v>8</v>
      </c>
      <c r="J218" s="162" t="str">
        <f t="shared" si="25"/>
        <v xml:space="preserve">- E- - </v>
      </c>
      <c r="K218" s="220"/>
      <c r="L218" s="220" t="s">
        <v>1344</v>
      </c>
      <c r="M218" s="220"/>
      <c r="N218" s="220"/>
      <c r="O218" s="162"/>
      <c r="P218" s="162"/>
      <c r="Q218" s="162"/>
      <c r="R218" s="162" t="str">
        <f t="shared" si="52"/>
        <v>F/E  -  PDF</v>
      </c>
      <c r="S218" s="220" t="s">
        <v>1351</v>
      </c>
      <c r="T218" s="220" t="s">
        <v>169</v>
      </c>
    </row>
    <row r="219" spans="1:20" s="146" customFormat="1" ht="40.049999999999997" customHeight="1">
      <c r="A219" s="224" t="s">
        <v>1015</v>
      </c>
      <c r="B219" s="163" t="str">
        <f t="shared" si="48"/>
        <v>Subdirección de Política y Apoyo TécnicoINFORMES A OTRAS ENTIDADES</v>
      </c>
      <c r="C219" s="173">
        <v>71410</v>
      </c>
      <c r="D219" s="171" t="s">
        <v>1450</v>
      </c>
      <c r="E219" s="124" t="s">
        <v>1451</v>
      </c>
      <c r="F219" s="168" t="str">
        <f t="shared" si="50"/>
        <v>71410-24.3</v>
      </c>
      <c r="G219" s="162" t="str">
        <f t="shared" si="51"/>
        <v>AG -3--AC -8</v>
      </c>
      <c r="H219" s="220">
        <v>3</v>
      </c>
      <c r="I219" s="220">
        <v>8</v>
      </c>
      <c r="J219" s="162" t="str">
        <f t="shared" si="25"/>
        <v xml:space="preserve">CT- - MT- </v>
      </c>
      <c r="K219" s="220" t="s">
        <v>1343</v>
      </c>
      <c r="L219" s="220"/>
      <c r="M219" s="220" t="s">
        <v>1352</v>
      </c>
      <c r="N219" s="220"/>
      <c r="O219" s="162"/>
      <c r="P219" s="162"/>
      <c r="Q219" s="162"/>
      <c r="R219" s="162" t="str">
        <f t="shared" si="52"/>
        <v>F/E  -  PDF</v>
      </c>
      <c r="S219" s="220" t="s">
        <v>1351</v>
      </c>
      <c r="T219" s="220" t="s">
        <v>169</v>
      </c>
    </row>
    <row r="220" spans="1:20" s="146" customFormat="1" ht="40.049999999999997" customHeight="1">
      <c r="A220" s="224" t="s">
        <v>1015</v>
      </c>
      <c r="B220" s="163" t="str">
        <f t="shared" si="48"/>
        <v>Subdirección de Política y Apoyo TécnicoINFORMES DE GESTIÓN</v>
      </c>
      <c r="C220" s="173">
        <v>71410</v>
      </c>
      <c r="D220" s="171" t="s">
        <v>1353</v>
      </c>
      <c r="E220" s="124" t="s">
        <v>127</v>
      </c>
      <c r="F220" s="168" t="str">
        <f t="shared" si="50"/>
        <v>71410-24.12</v>
      </c>
      <c r="G220" s="162" t="str">
        <f t="shared" si="51"/>
        <v>AG -3--AC -8</v>
      </c>
      <c r="H220" s="220">
        <v>3</v>
      </c>
      <c r="I220" s="220">
        <v>8</v>
      </c>
      <c r="J220" s="162" t="str">
        <f t="shared" si="25"/>
        <v xml:space="preserve">- E- - </v>
      </c>
      <c r="K220" s="220"/>
      <c r="L220" s="220" t="s">
        <v>1344</v>
      </c>
      <c r="M220" s="220"/>
      <c r="N220" s="220"/>
      <c r="O220" s="162"/>
      <c r="P220" s="162"/>
      <c r="Q220" s="162"/>
      <c r="R220" s="162" t="str">
        <f t="shared" si="52"/>
        <v>F/E  -  PDF</v>
      </c>
      <c r="S220" s="220" t="s">
        <v>1351</v>
      </c>
      <c r="T220" s="220" t="s">
        <v>169</v>
      </c>
    </row>
    <row r="221" spans="1:20" s="146" customFormat="1" ht="40.049999999999997" customHeight="1">
      <c r="A221" s="224" t="s">
        <v>1015</v>
      </c>
      <c r="B221" s="163" t="str">
        <f t="shared" si="48"/>
        <v>Subdirección de Política y Apoyo TécnicoPLANES NACIONALES DE CONSTRUCCIONES Y MEJORAMIENTO DE VIVIENDA DE INTERÉS SOCIAL RURAL</v>
      </c>
      <c r="C221" s="173">
        <v>71410</v>
      </c>
      <c r="D221" s="171" t="s">
        <v>1589</v>
      </c>
      <c r="E221" s="124" t="s">
        <v>1590</v>
      </c>
      <c r="F221" s="168" t="str">
        <f t="shared" si="50"/>
        <v>71410-34.28</v>
      </c>
      <c r="G221" s="162" t="str">
        <f t="shared" si="51"/>
        <v>AG -3--AC -8</v>
      </c>
      <c r="H221" s="220">
        <v>3</v>
      </c>
      <c r="I221" s="220">
        <v>8</v>
      </c>
      <c r="J221" s="162" t="str">
        <f t="shared" si="25"/>
        <v xml:space="preserve">CT- - MT- </v>
      </c>
      <c r="K221" s="220" t="s">
        <v>1343</v>
      </c>
      <c r="L221" s="220"/>
      <c r="M221" s="220" t="s">
        <v>1352</v>
      </c>
      <c r="N221" s="229"/>
      <c r="O221" s="162"/>
      <c r="P221" s="162"/>
      <c r="Q221" s="162"/>
      <c r="R221" s="162" t="str">
        <f t="shared" si="52"/>
        <v xml:space="preserve">  -  PDF</v>
      </c>
      <c r="S221" s="173"/>
      <c r="T221" s="220" t="s">
        <v>169</v>
      </c>
    </row>
    <row r="222" spans="1:20" s="146" customFormat="1" ht="40.049999999999997" customHeight="1">
      <c r="A222" s="224" t="s">
        <v>1015</v>
      </c>
      <c r="B222" s="163" t="str">
        <f t="shared" si="48"/>
        <v>Subdirección de Política y Apoyo TécnicoPROCESOS DE CONVOCATORIA DE SUBSIDIO DE VIVIENDA INTERÉS SOCIAL RURAL</v>
      </c>
      <c r="C222" s="173">
        <v>71410</v>
      </c>
      <c r="D222" s="171" t="s">
        <v>1591</v>
      </c>
      <c r="E222" s="126" t="s">
        <v>1017</v>
      </c>
      <c r="F222" s="168" t="str">
        <f t="shared" si="50"/>
        <v>71410-38.36</v>
      </c>
      <c r="G222" s="162" t="str">
        <f t="shared" si="51"/>
        <v>AG -3--AC -17</v>
      </c>
      <c r="H222" s="220">
        <v>3</v>
      </c>
      <c r="I222" s="220">
        <v>17</v>
      </c>
      <c r="J222" s="162" t="str">
        <f t="shared" si="25"/>
        <v xml:space="preserve">CT- - MT- </v>
      </c>
      <c r="K222" s="220" t="s">
        <v>1343</v>
      </c>
      <c r="L222" s="220"/>
      <c r="M222" s="220" t="s">
        <v>1352</v>
      </c>
      <c r="N222" s="220"/>
      <c r="O222" s="162"/>
      <c r="P222" s="162"/>
      <c r="Q222" s="162"/>
      <c r="R222" s="162" t="str">
        <f t="shared" si="52"/>
        <v xml:space="preserve">  -  PDF</v>
      </c>
      <c r="S222" s="173"/>
      <c r="T222" s="220" t="s">
        <v>169</v>
      </c>
    </row>
    <row r="223" spans="1:20" s="146" customFormat="1" ht="40.049999999999997" customHeight="1">
      <c r="A223" s="224" t="s">
        <v>1015</v>
      </c>
      <c r="B223" s="163" t="str">
        <f t="shared" si="48"/>
        <v>Subdirección de Política y Apoyo TécnicoPROYECTOS NORMATIVOS</v>
      </c>
      <c r="C223" s="173">
        <v>71410</v>
      </c>
      <c r="D223" s="171" t="s">
        <v>1518</v>
      </c>
      <c r="E223" s="124" t="s">
        <v>807</v>
      </c>
      <c r="F223" s="168" t="str">
        <f t="shared" si="50"/>
        <v>71410-42.13</v>
      </c>
      <c r="G223" s="162" t="str">
        <f t="shared" si="51"/>
        <v>AG -3--AC -8</v>
      </c>
      <c r="H223" s="220">
        <v>3</v>
      </c>
      <c r="I223" s="220">
        <v>8</v>
      </c>
      <c r="J223" s="162" t="str">
        <f t="shared" si="25"/>
        <v xml:space="preserve">CT- - MT- </v>
      </c>
      <c r="K223" s="220" t="s">
        <v>1343</v>
      </c>
      <c r="L223" s="220"/>
      <c r="M223" s="220" t="s">
        <v>1352</v>
      </c>
      <c r="N223" s="220"/>
      <c r="O223" s="162"/>
      <c r="P223" s="162"/>
      <c r="Q223" s="162"/>
      <c r="R223" s="162" t="str">
        <f t="shared" si="52"/>
        <v xml:space="preserve">  -  PDF</v>
      </c>
      <c r="S223" s="173"/>
      <c r="T223" s="220" t="s">
        <v>169</v>
      </c>
    </row>
    <row r="225" spans="1:20" s="146" customFormat="1" ht="40.049999999999997" customHeight="1">
      <c r="A225" s="227" t="s">
        <v>1033</v>
      </c>
      <c r="B225" s="174" t="str">
        <f t="shared" si="48"/>
        <v>Subdirección de Acompañamiento y EvaluaciónDERECHOS DE PETICIÓN</v>
      </c>
      <c r="C225" s="222">
        <v>71420</v>
      </c>
      <c r="D225" s="208">
        <v>17</v>
      </c>
      <c r="E225" s="207" t="s">
        <v>159</v>
      </c>
      <c r="F225" s="205" t="str">
        <f t="shared" ref="F225:F227" si="53">CONCATENATE(C225,"-",D225)</f>
        <v>71420-17</v>
      </c>
      <c r="G225" s="206" t="str">
        <f t="shared" ref="G225:G227" si="54">CONCATENATE("AG"," -", H225,"--","AC -", I225)</f>
        <v>AG -3--AC -8</v>
      </c>
      <c r="H225" s="221">
        <v>3</v>
      </c>
      <c r="I225" s="221">
        <v>8</v>
      </c>
      <c r="J225" s="206" t="str">
        <f t="shared" si="25"/>
        <v>- - MT- S</v>
      </c>
      <c r="K225" s="221"/>
      <c r="L225" s="221"/>
      <c r="M225" s="221" t="s">
        <v>1352</v>
      </c>
      <c r="N225" s="221" t="s">
        <v>1346</v>
      </c>
      <c r="O225" s="206"/>
      <c r="P225" s="206"/>
      <c r="Q225" s="206"/>
      <c r="R225" s="206" t="str">
        <f t="shared" si="52"/>
        <v>F/E  -  PDF</v>
      </c>
      <c r="S225" s="221" t="s">
        <v>1351</v>
      </c>
      <c r="T225" s="218" t="s">
        <v>169</v>
      </c>
    </row>
    <row r="226" spans="1:20" s="146" customFormat="1" ht="40.049999999999997" customHeight="1">
      <c r="A226" s="227" t="s">
        <v>1033</v>
      </c>
      <c r="B226" s="174" t="str">
        <f t="shared" si="48"/>
        <v xml:space="preserve">Subdirección de Acompañamiento y EvaluaciónINFORMES MONITOREO Y EVALUACIÓN DE POLÍTICA </v>
      </c>
      <c r="C226" s="222">
        <v>71420</v>
      </c>
      <c r="D226" s="208" t="s">
        <v>1592</v>
      </c>
      <c r="E226" s="209" t="s">
        <v>1593</v>
      </c>
      <c r="F226" s="205" t="str">
        <f t="shared" si="53"/>
        <v>71420-24.27</v>
      </c>
      <c r="G226" s="206" t="str">
        <f t="shared" si="54"/>
        <v>AG -3--AC -8</v>
      </c>
      <c r="H226" s="221">
        <v>3</v>
      </c>
      <c r="I226" s="221">
        <v>8</v>
      </c>
      <c r="J226" s="206" t="str">
        <f t="shared" si="25"/>
        <v xml:space="preserve">CT- - MT- </v>
      </c>
      <c r="K226" s="221" t="s">
        <v>1343</v>
      </c>
      <c r="L226" s="221"/>
      <c r="M226" s="221" t="s">
        <v>1352</v>
      </c>
      <c r="N226" s="221"/>
      <c r="O226" s="206"/>
      <c r="P226" s="206"/>
      <c r="Q226" s="206"/>
      <c r="R226" s="206" t="str">
        <f t="shared" si="52"/>
        <v>F/E  -  PDF</v>
      </c>
      <c r="S226" s="221" t="s">
        <v>1351</v>
      </c>
      <c r="T226" s="218" t="s">
        <v>169</v>
      </c>
    </row>
    <row r="227" spans="1:20" s="146" customFormat="1" ht="40.049999999999997" customHeight="1">
      <c r="A227" s="227" t="s">
        <v>1033</v>
      </c>
      <c r="B227" s="174" t="str">
        <f t="shared" si="48"/>
        <v>Subdirección de Acompañamiento y EvaluaciónINFORMES PROGRAMAS Y PROYECTOS</v>
      </c>
      <c r="C227" s="222">
        <v>71420</v>
      </c>
      <c r="D227" s="208" t="s">
        <v>1594</v>
      </c>
      <c r="E227" s="209" t="s">
        <v>1595</v>
      </c>
      <c r="F227" s="205" t="str">
        <f t="shared" si="53"/>
        <v>71420-24.28</v>
      </c>
      <c r="G227" s="206" t="str">
        <f t="shared" si="54"/>
        <v>AG -3--AC -8</v>
      </c>
      <c r="H227" s="221">
        <v>3</v>
      </c>
      <c r="I227" s="221">
        <v>8</v>
      </c>
      <c r="J227" s="206" t="str">
        <f t="shared" si="25"/>
        <v xml:space="preserve">CT- - MT- </v>
      </c>
      <c r="K227" s="221" t="s">
        <v>1343</v>
      </c>
      <c r="L227" s="221"/>
      <c r="M227" s="221" t="s">
        <v>1352</v>
      </c>
      <c r="N227" s="221"/>
      <c r="O227" s="206"/>
      <c r="P227" s="206"/>
      <c r="Q227" s="206"/>
      <c r="R227" s="206" t="str">
        <f t="shared" si="52"/>
        <v>F/E  -  PDF</v>
      </c>
      <c r="S227" s="221" t="s">
        <v>1351</v>
      </c>
      <c r="T227" s="218" t="s">
        <v>169</v>
      </c>
    </row>
    <row r="228" spans="1:20" s="146" customFormat="1" ht="40.049999999999997" customHeight="1">
      <c r="A228" s="228"/>
      <c r="B228" s="175"/>
      <c r="C228" s="170"/>
      <c r="D228" s="170"/>
      <c r="E228" s="160"/>
      <c r="F228" s="167"/>
      <c r="G228" s="157"/>
      <c r="H228" s="157"/>
      <c r="I228" s="157"/>
      <c r="J228" s="157"/>
      <c r="K228" s="157"/>
      <c r="L228" s="157"/>
      <c r="M228" s="157"/>
      <c r="N228" s="157"/>
      <c r="O228" s="157"/>
      <c r="P228" s="157"/>
      <c r="Q228" s="157"/>
      <c r="R228" s="157"/>
      <c r="S228" s="157"/>
      <c r="T228" s="157"/>
    </row>
    <row r="229" spans="1:20" s="146" customFormat="1" ht="40.049999999999997" customHeight="1">
      <c r="A229" s="224" t="s">
        <v>1596</v>
      </c>
      <c r="B229" s="163" t="str">
        <f t="shared" si="48"/>
        <v>Despacho del Viceministro de Agua y Saneamiento BásicoCIRCULARES DISPOSITIVAS</v>
      </c>
      <c r="C229" s="171">
        <v>72000</v>
      </c>
      <c r="D229" s="171">
        <v>7.1</v>
      </c>
      <c r="E229" s="124" t="s">
        <v>1597</v>
      </c>
      <c r="F229" s="168" t="str">
        <f t="shared" ref="F229:F230" si="55">CONCATENATE(C229,"-",D229)</f>
        <v>72000-7,1</v>
      </c>
      <c r="G229" s="162" t="str">
        <f t="shared" ref="G229:G230" si="56">CONCATENATE("AG"," -", H229,"--","AC -", I229)</f>
        <v>AG -3--AC -8</v>
      </c>
      <c r="H229" s="162">
        <v>3</v>
      </c>
      <c r="I229" s="162">
        <v>8</v>
      </c>
      <c r="J229" s="162" t="str">
        <f t="shared" si="25"/>
        <v xml:space="preserve">CT- - M- </v>
      </c>
      <c r="K229" s="173" t="s">
        <v>1343</v>
      </c>
      <c r="L229" s="173"/>
      <c r="M229" s="173" t="s">
        <v>1345</v>
      </c>
      <c r="N229" s="162"/>
      <c r="O229" s="162"/>
      <c r="P229" s="162"/>
      <c r="Q229" s="162"/>
      <c r="R229" s="162" t="str">
        <f t="shared" si="52"/>
        <v>F/E  -  PDF</v>
      </c>
      <c r="S229" s="220" t="s">
        <v>1351</v>
      </c>
      <c r="T229" s="173" t="s">
        <v>169</v>
      </c>
    </row>
    <row r="230" spans="1:20" s="146" customFormat="1" ht="40.049999999999997" customHeight="1">
      <c r="A230" s="224" t="s">
        <v>1596</v>
      </c>
      <c r="B230" s="163" t="str">
        <f t="shared" si="48"/>
        <v>Despacho del Viceministro de Agua y Saneamiento BásicoINFORMES DE GESTIÓN</v>
      </c>
      <c r="C230" s="171">
        <v>72000</v>
      </c>
      <c r="D230" s="171">
        <v>24.12</v>
      </c>
      <c r="E230" s="124" t="s">
        <v>127</v>
      </c>
      <c r="F230" s="168" t="str">
        <f t="shared" si="55"/>
        <v>72000-24,12</v>
      </c>
      <c r="G230" s="162" t="str">
        <f t="shared" si="56"/>
        <v>AG -3--AC -8</v>
      </c>
      <c r="H230" s="162">
        <v>3</v>
      </c>
      <c r="I230" s="162">
        <v>8</v>
      </c>
      <c r="J230" s="162" t="str">
        <f t="shared" si="25"/>
        <v xml:space="preserve">- E- - </v>
      </c>
      <c r="K230" s="173"/>
      <c r="L230" s="173" t="s">
        <v>1344</v>
      </c>
      <c r="M230" s="173"/>
      <c r="N230" s="162"/>
      <c r="O230" s="162"/>
      <c r="P230" s="162"/>
      <c r="Q230" s="162"/>
      <c r="R230" s="162" t="str">
        <f t="shared" si="52"/>
        <v>F/E  -  PDF</v>
      </c>
      <c r="S230" s="220" t="s">
        <v>1351</v>
      </c>
      <c r="T230" s="173" t="s">
        <v>169</v>
      </c>
    </row>
    <row r="231" spans="1:20" s="146" customFormat="1" ht="40.049999999999997" customHeight="1">
      <c r="A231" s="228"/>
      <c r="B231" s="175"/>
      <c r="C231" s="170"/>
      <c r="D231" s="170"/>
      <c r="E231" s="160"/>
      <c r="F231" s="167"/>
      <c r="G231" s="157"/>
      <c r="H231" s="157"/>
      <c r="I231" s="157"/>
      <c r="J231" s="157"/>
      <c r="K231" s="157"/>
      <c r="L231" s="157"/>
      <c r="M231" s="157"/>
      <c r="N231" s="157"/>
      <c r="O231" s="157"/>
      <c r="P231" s="157"/>
      <c r="Q231" s="157"/>
      <c r="R231" s="157"/>
      <c r="S231" s="157"/>
      <c r="T231" s="157"/>
    </row>
    <row r="232" spans="1:20" s="146" customFormat="1" ht="40.049999999999997" customHeight="1">
      <c r="A232" s="227" t="s">
        <v>1098</v>
      </c>
      <c r="B232" s="174" t="str">
        <f t="shared" si="48"/>
        <v>Dirección de Política y RegulaciónDERECHOS DE PETICIÓN</v>
      </c>
      <c r="C232" s="132">
        <v>72100</v>
      </c>
      <c r="D232" s="208">
        <v>17</v>
      </c>
      <c r="E232" s="207" t="s">
        <v>159</v>
      </c>
      <c r="F232" s="205" t="str">
        <f t="shared" ref="F232:F235" si="57">CONCATENATE(C232,"-",D232)</f>
        <v>72100-17</v>
      </c>
      <c r="G232" s="206" t="str">
        <f t="shared" ref="G232:G235" si="58">CONCATENATE("AG"," -", H232,"--","AC -", I232)</f>
        <v>AG -3--AC -8</v>
      </c>
      <c r="H232" s="221">
        <v>3</v>
      </c>
      <c r="I232" s="221">
        <v>8</v>
      </c>
      <c r="J232" s="206" t="str">
        <f t="shared" si="25"/>
        <v>- - MT- S</v>
      </c>
      <c r="K232" s="221"/>
      <c r="L232" s="221"/>
      <c r="M232" s="221" t="s">
        <v>1352</v>
      </c>
      <c r="N232" s="221" t="s">
        <v>1346</v>
      </c>
      <c r="O232" s="206"/>
      <c r="P232" s="206"/>
      <c r="Q232" s="206"/>
      <c r="R232" s="206" t="str">
        <f t="shared" si="52"/>
        <v>F/E  -  PDF</v>
      </c>
      <c r="S232" s="221" t="s">
        <v>1351</v>
      </c>
      <c r="T232" s="218" t="s">
        <v>169</v>
      </c>
    </row>
    <row r="233" spans="1:20" s="146" customFormat="1" ht="40.049999999999997" customHeight="1">
      <c r="A233" s="227" t="s">
        <v>1098</v>
      </c>
      <c r="B233" s="174" t="str">
        <f t="shared" si="48"/>
        <v>Dirección de Política y RegulaciónINFORMES A ENTES DE CONTROL</v>
      </c>
      <c r="C233" s="132">
        <v>72100</v>
      </c>
      <c r="D233" s="208" t="s">
        <v>1435</v>
      </c>
      <c r="E233" s="209" t="s">
        <v>1229</v>
      </c>
      <c r="F233" s="205" t="str">
        <f t="shared" si="57"/>
        <v>72100-24.1</v>
      </c>
      <c r="G233" s="206" t="str">
        <f t="shared" si="58"/>
        <v>AG -4--AC -8</v>
      </c>
      <c r="H233" s="221">
        <v>4</v>
      </c>
      <c r="I233" s="221">
        <v>8</v>
      </c>
      <c r="J233" s="206" t="str">
        <f t="shared" si="25"/>
        <v xml:space="preserve">- E- - </v>
      </c>
      <c r="K233" s="221"/>
      <c r="L233" s="221" t="s">
        <v>1344</v>
      </c>
      <c r="M233" s="221"/>
      <c r="N233" s="221"/>
      <c r="O233" s="206"/>
      <c r="P233" s="206"/>
      <c r="Q233" s="206"/>
      <c r="R233" s="206" t="str">
        <f t="shared" si="52"/>
        <v>F/E  -  PDF</v>
      </c>
      <c r="S233" s="221" t="s">
        <v>1351</v>
      </c>
      <c r="T233" s="218" t="s">
        <v>169</v>
      </c>
    </row>
    <row r="234" spans="1:20" s="146" customFormat="1" ht="40.049999999999997" customHeight="1">
      <c r="A234" s="227" t="s">
        <v>1098</v>
      </c>
      <c r="B234" s="174" t="str">
        <f t="shared" si="48"/>
        <v>Dirección de Política y RegulaciónINFORMES DE GESTIÓN</v>
      </c>
      <c r="C234" s="132">
        <v>72100</v>
      </c>
      <c r="D234" s="208" t="s">
        <v>1353</v>
      </c>
      <c r="E234" s="209" t="s">
        <v>127</v>
      </c>
      <c r="F234" s="205" t="str">
        <f t="shared" si="57"/>
        <v>72100-24.12</v>
      </c>
      <c r="G234" s="206" t="str">
        <f t="shared" si="58"/>
        <v>AG -3--AC -8</v>
      </c>
      <c r="H234" s="221">
        <v>3</v>
      </c>
      <c r="I234" s="221">
        <v>8</v>
      </c>
      <c r="J234" s="206" t="str">
        <f t="shared" si="25"/>
        <v xml:space="preserve">- E- - </v>
      </c>
      <c r="K234" s="221"/>
      <c r="L234" s="221" t="s">
        <v>1344</v>
      </c>
      <c r="M234" s="221"/>
      <c r="N234" s="221"/>
      <c r="O234" s="206"/>
      <c r="P234" s="206"/>
      <c r="Q234" s="206"/>
      <c r="R234" s="206" t="str">
        <f t="shared" si="52"/>
        <v>F/E  -  PDF</v>
      </c>
      <c r="S234" s="221" t="s">
        <v>1351</v>
      </c>
      <c r="T234" s="218" t="s">
        <v>169</v>
      </c>
    </row>
    <row r="235" spans="1:20" s="146" customFormat="1" ht="40.049999999999997" customHeight="1">
      <c r="A235" s="227" t="s">
        <v>1098</v>
      </c>
      <c r="B235" s="174" t="str">
        <f t="shared" si="48"/>
        <v>Dirección de Política y RegulaciónPROYECTOS NORMATIVOS</v>
      </c>
      <c r="C235" s="132">
        <v>72100</v>
      </c>
      <c r="D235" s="208" t="s">
        <v>1518</v>
      </c>
      <c r="E235" s="209" t="s">
        <v>807</v>
      </c>
      <c r="F235" s="205" t="str">
        <f t="shared" si="57"/>
        <v>72100-42.13</v>
      </c>
      <c r="G235" s="206" t="str">
        <f t="shared" si="58"/>
        <v>AG -3--AC -8</v>
      </c>
      <c r="H235" s="221">
        <v>3</v>
      </c>
      <c r="I235" s="221">
        <v>8</v>
      </c>
      <c r="J235" s="206" t="str">
        <f t="shared" si="25"/>
        <v xml:space="preserve">CT- - MT- </v>
      </c>
      <c r="K235" s="221" t="s">
        <v>1343</v>
      </c>
      <c r="L235" s="221"/>
      <c r="M235" s="221" t="s">
        <v>1352</v>
      </c>
      <c r="N235" s="221"/>
      <c r="O235" s="206"/>
      <c r="P235" s="206"/>
      <c r="Q235" s="206"/>
      <c r="R235" s="206" t="str">
        <f t="shared" si="52"/>
        <v>F/E  -  PDF</v>
      </c>
      <c r="S235" s="221" t="s">
        <v>1351</v>
      </c>
      <c r="T235" s="218" t="s">
        <v>169</v>
      </c>
    </row>
    <row r="236" spans="1:20" s="146" customFormat="1" ht="40.049999999999997" customHeight="1">
      <c r="A236" s="228"/>
      <c r="B236" s="175"/>
      <c r="C236" s="170"/>
      <c r="D236" s="170"/>
      <c r="E236" s="160"/>
      <c r="F236" s="167"/>
      <c r="G236" s="157"/>
      <c r="H236" s="157"/>
      <c r="I236" s="157"/>
      <c r="J236" s="157"/>
      <c r="K236" s="157"/>
      <c r="L236" s="157"/>
      <c r="M236" s="157"/>
      <c r="N236" s="157"/>
      <c r="O236" s="157"/>
      <c r="P236" s="157"/>
      <c r="Q236" s="157"/>
      <c r="R236" s="157"/>
      <c r="S236" s="157"/>
      <c r="T236" s="157"/>
    </row>
    <row r="237" spans="1:20" s="146" customFormat="1" ht="40.049999999999997" customHeight="1">
      <c r="A237" s="224" t="s">
        <v>1598</v>
      </c>
      <c r="B237" s="163" t="str">
        <f t="shared" si="48"/>
        <v>Grupo de Política SectorialCIRCULARES INFORMATIVAS</v>
      </c>
      <c r="C237" s="171">
        <v>72101</v>
      </c>
      <c r="D237" s="171" t="s">
        <v>1479</v>
      </c>
      <c r="E237" s="124" t="s">
        <v>1480</v>
      </c>
      <c r="F237" s="168" t="str">
        <f t="shared" ref="F237:F243" si="59">CONCATENATE(C237,"-",D237)</f>
        <v>72101-7.2</v>
      </c>
      <c r="G237" s="162" t="str">
        <f t="shared" ref="G237:G243" si="60">CONCATENATE("AG"," -", H237,"--","AC -", I237)</f>
        <v>AG -3--AC -8</v>
      </c>
      <c r="H237" s="220">
        <v>3</v>
      </c>
      <c r="I237" s="220">
        <v>8</v>
      </c>
      <c r="J237" s="162" t="str">
        <f t="shared" si="25"/>
        <v xml:space="preserve">- E- - </v>
      </c>
      <c r="K237" s="220"/>
      <c r="L237" s="220" t="s">
        <v>1344</v>
      </c>
      <c r="M237" s="220"/>
      <c r="N237" s="220"/>
      <c r="O237" s="162"/>
      <c r="P237" s="162"/>
      <c r="Q237" s="162"/>
      <c r="R237" s="162" t="str">
        <f t="shared" si="52"/>
        <v>F/E  -  PDF</v>
      </c>
      <c r="S237" s="220" t="s">
        <v>1351</v>
      </c>
      <c r="T237" s="220" t="s">
        <v>169</v>
      </c>
    </row>
    <row r="238" spans="1:20" s="146" customFormat="1" ht="40.049999999999997" customHeight="1">
      <c r="A238" s="224" t="s">
        <v>1598</v>
      </c>
      <c r="B238" s="163" t="str">
        <f t="shared" si="48"/>
        <v>Grupo de Política SectorialDERECHOS DE PETICIÓN</v>
      </c>
      <c r="C238" s="171">
        <v>72101</v>
      </c>
      <c r="D238" s="171">
        <v>17</v>
      </c>
      <c r="E238" s="202" t="s">
        <v>159</v>
      </c>
      <c r="F238" s="168" t="str">
        <f t="shared" si="59"/>
        <v>72101-17</v>
      </c>
      <c r="G238" s="162" t="str">
        <f t="shared" si="60"/>
        <v>AG -3--AC -8</v>
      </c>
      <c r="H238" s="220">
        <v>3</v>
      </c>
      <c r="I238" s="220">
        <v>8</v>
      </c>
      <c r="J238" s="162" t="str">
        <f t="shared" si="25"/>
        <v>- - MT- S</v>
      </c>
      <c r="K238" s="220"/>
      <c r="L238" s="220"/>
      <c r="M238" s="220" t="s">
        <v>1352</v>
      </c>
      <c r="N238" s="220" t="s">
        <v>1346</v>
      </c>
      <c r="O238" s="162"/>
      <c r="P238" s="162"/>
      <c r="Q238" s="162"/>
      <c r="R238" s="162" t="str">
        <f t="shared" si="52"/>
        <v>F/E  -  PDF</v>
      </c>
      <c r="S238" s="220" t="s">
        <v>1351</v>
      </c>
      <c r="T238" s="220" t="s">
        <v>169</v>
      </c>
    </row>
    <row r="239" spans="1:20" s="146" customFormat="1" ht="40.049999999999997" customHeight="1">
      <c r="A239" s="224" t="s">
        <v>1598</v>
      </c>
      <c r="B239" s="163" t="str">
        <f t="shared" si="48"/>
        <v>Grupo de Política SectorialESTUDIOS DE POLÍTICA EN AGUA Y SANEAMIENTO BÁSICO</v>
      </c>
      <c r="C239" s="171">
        <v>72101</v>
      </c>
      <c r="D239" s="171" t="s">
        <v>1599</v>
      </c>
      <c r="E239" s="124" t="s">
        <v>1600</v>
      </c>
      <c r="F239" s="168" t="str">
        <f t="shared" si="59"/>
        <v>72101-19.1</v>
      </c>
      <c r="G239" s="162" t="str">
        <f t="shared" si="60"/>
        <v>AG -3--AC -8</v>
      </c>
      <c r="H239" s="220">
        <v>3</v>
      </c>
      <c r="I239" s="220">
        <v>8</v>
      </c>
      <c r="J239" s="162" t="str">
        <f t="shared" si="25"/>
        <v xml:space="preserve">CT- - MT- </v>
      </c>
      <c r="K239" s="220" t="s">
        <v>1343</v>
      </c>
      <c r="L239" s="220"/>
      <c r="M239" s="220" t="s">
        <v>1352</v>
      </c>
      <c r="N239" s="220"/>
      <c r="O239" s="162"/>
      <c r="P239" s="162"/>
      <c r="Q239" s="162"/>
      <c r="R239" s="162" t="str">
        <f t="shared" si="52"/>
        <v>F/E  -  PDF</v>
      </c>
      <c r="S239" s="220" t="s">
        <v>1351</v>
      </c>
      <c r="T239" s="220" t="s">
        <v>169</v>
      </c>
    </row>
    <row r="240" spans="1:20" s="146" customFormat="1" ht="40.049999999999997" customHeight="1">
      <c r="A240" s="224" t="s">
        <v>1598</v>
      </c>
      <c r="B240" s="163" t="str">
        <f t="shared" si="48"/>
        <v>Grupo de Política SectorialINFORMES DE GESTIÓN</v>
      </c>
      <c r="C240" s="171">
        <v>72101</v>
      </c>
      <c r="D240" s="171" t="s">
        <v>1353</v>
      </c>
      <c r="E240" s="124" t="s">
        <v>127</v>
      </c>
      <c r="F240" s="168" t="str">
        <f t="shared" si="59"/>
        <v>72101-24.12</v>
      </c>
      <c r="G240" s="162" t="str">
        <f t="shared" si="60"/>
        <v>AG -3--AC -8</v>
      </c>
      <c r="H240" s="220">
        <v>3</v>
      </c>
      <c r="I240" s="220">
        <v>8</v>
      </c>
      <c r="J240" s="162" t="str">
        <f t="shared" si="25"/>
        <v xml:space="preserve">- E- - </v>
      </c>
      <c r="K240" s="220"/>
      <c r="L240" s="220" t="s">
        <v>1344</v>
      </c>
      <c r="M240" s="220"/>
      <c r="N240" s="220"/>
      <c r="O240" s="162"/>
      <c r="P240" s="162"/>
      <c r="Q240" s="162"/>
      <c r="R240" s="162" t="str">
        <f t="shared" si="52"/>
        <v>F/E  -  PDF</v>
      </c>
      <c r="S240" s="220" t="s">
        <v>1351</v>
      </c>
      <c r="T240" s="220" t="s">
        <v>169</v>
      </c>
    </row>
    <row r="241" spans="1:20" s="146" customFormat="1" ht="40.049999999999997" customHeight="1">
      <c r="A241" s="224" t="s">
        <v>1598</v>
      </c>
      <c r="B241" s="163" t="str">
        <f t="shared" si="48"/>
        <v>Grupo de Política SectorialINFORMES DE ASISTENCIA TÉCNICA</v>
      </c>
      <c r="C241" s="171">
        <v>72101</v>
      </c>
      <c r="D241" s="171" t="s">
        <v>1518</v>
      </c>
      <c r="E241" s="124" t="s">
        <v>1521</v>
      </c>
      <c r="F241" s="168" t="str">
        <f t="shared" si="59"/>
        <v>72101-42.13</v>
      </c>
      <c r="G241" s="162" t="str">
        <f t="shared" si="60"/>
        <v>AG -3--AC -8</v>
      </c>
      <c r="H241" s="220">
        <v>3</v>
      </c>
      <c r="I241" s="220">
        <v>8</v>
      </c>
      <c r="J241" s="162" t="str">
        <f t="shared" si="25"/>
        <v xml:space="preserve">CT- - MT- </v>
      </c>
      <c r="K241" s="220" t="s">
        <v>1343</v>
      </c>
      <c r="L241" s="220"/>
      <c r="M241" s="220" t="s">
        <v>1352</v>
      </c>
      <c r="N241" s="220"/>
      <c r="O241" s="162"/>
      <c r="P241" s="162"/>
      <c r="Q241" s="162"/>
      <c r="R241" s="162" t="str">
        <f t="shared" si="52"/>
        <v>F/E  -  PDF</v>
      </c>
      <c r="S241" s="220" t="s">
        <v>1351</v>
      </c>
      <c r="T241" s="220" t="s">
        <v>169</v>
      </c>
    </row>
    <row r="242" spans="1:20" s="146" customFormat="1" ht="40.049999999999997" customHeight="1">
      <c r="A242" s="224" t="s">
        <v>1598</v>
      </c>
      <c r="B242" s="163" t="str">
        <f t="shared" si="48"/>
        <v>Grupo de Política SectorialREGLAMENTOS REGULACIÓN DE AGUA POTABLE Y SANEAMIENTO BÁSICO RAS</v>
      </c>
      <c r="C242" s="171">
        <v>72101</v>
      </c>
      <c r="D242" s="171" t="s">
        <v>1601</v>
      </c>
      <c r="E242" s="126" t="s">
        <v>1602</v>
      </c>
      <c r="F242" s="168" t="str">
        <f t="shared" si="59"/>
        <v>72101-49.01</v>
      </c>
      <c r="G242" s="162" t="str">
        <f t="shared" si="60"/>
        <v>AG -3--AC -8</v>
      </c>
      <c r="H242" s="220">
        <v>3</v>
      </c>
      <c r="I242" s="220">
        <v>8</v>
      </c>
      <c r="J242" s="162" t="str">
        <f t="shared" si="25"/>
        <v xml:space="preserve">CT- - MT- </v>
      </c>
      <c r="K242" s="220" t="s">
        <v>1343</v>
      </c>
      <c r="L242" s="220"/>
      <c r="M242" s="220" t="s">
        <v>1352</v>
      </c>
      <c r="N242" s="220"/>
      <c r="O242" s="162"/>
      <c r="P242" s="162"/>
      <c r="Q242" s="162"/>
      <c r="R242" s="162" t="str">
        <f t="shared" si="52"/>
        <v>F/E  -  PDF</v>
      </c>
      <c r="S242" s="220" t="s">
        <v>1351</v>
      </c>
      <c r="T242" s="220" t="s">
        <v>169</v>
      </c>
    </row>
    <row r="243" spans="1:20" s="146" customFormat="1" ht="40.049999999999997" customHeight="1">
      <c r="A243" s="224" t="s">
        <v>1598</v>
      </c>
      <c r="B243" s="163" t="str">
        <f t="shared" si="48"/>
        <v>Grupo de Política SectorialPROYECTOS NORMATIVOS</v>
      </c>
      <c r="C243" s="171">
        <v>72101</v>
      </c>
      <c r="D243" s="171" t="s">
        <v>1518</v>
      </c>
      <c r="E243" s="124" t="s">
        <v>807</v>
      </c>
      <c r="F243" s="168" t="str">
        <f t="shared" si="59"/>
        <v>72101-42.13</v>
      </c>
      <c r="G243" s="162" t="str">
        <f t="shared" si="60"/>
        <v>AG -3--AC -8</v>
      </c>
      <c r="H243" s="220">
        <v>3</v>
      </c>
      <c r="I243" s="220">
        <v>8</v>
      </c>
      <c r="J243" s="162" t="str">
        <f t="shared" si="25"/>
        <v xml:space="preserve">CT- - MT- </v>
      </c>
      <c r="K243" s="220" t="s">
        <v>1343</v>
      </c>
      <c r="L243" s="220"/>
      <c r="M243" s="220" t="s">
        <v>1352</v>
      </c>
      <c r="N243" s="220"/>
      <c r="O243" s="162"/>
      <c r="P243" s="162"/>
      <c r="Q243" s="162"/>
      <c r="R243" s="162" t="str">
        <f t="shared" si="52"/>
        <v xml:space="preserve">F/E  -  </v>
      </c>
      <c r="S243" s="220" t="s">
        <v>1351</v>
      </c>
      <c r="T243" s="162"/>
    </row>
    <row r="244" spans="1:20" s="146" customFormat="1" ht="40.049999999999997" customHeight="1">
      <c r="A244" s="228"/>
      <c r="B244" s="175"/>
      <c r="C244" s="170"/>
      <c r="D244" s="170"/>
      <c r="E244" s="160"/>
      <c r="F244" s="167"/>
      <c r="G244" s="157"/>
      <c r="H244" s="157"/>
      <c r="I244" s="157"/>
      <c r="J244" s="157"/>
      <c r="K244" s="157"/>
      <c r="L244" s="157"/>
      <c r="M244" s="157"/>
      <c r="N244" s="157"/>
      <c r="O244" s="157"/>
      <c r="P244" s="157"/>
      <c r="Q244" s="157"/>
      <c r="R244" s="157"/>
      <c r="S244" s="157"/>
      <c r="T244" s="157"/>
    </row>
    <row r="245" spans="1:20" s="146" customFormat="1" ht="40.049999999999997" customHeight="1">
      <c r="A245" s="169" t="s">
        <v>1083</v>
      </c>
      <c r="B245" s="174" t="str">
        <f t="shared" si="48"/>
        <v>Grupo de Monitoreo del Sistema General de Participaciones de Agua Potable y Saneamiento BásicoDERECHOS DE PETICIÓN</v>
      </c>
      <c r="C245" s="132">
        <v>72102</v>
      </c>
      <c r="D245" s="208">
        <v>17</v>
      </c>
      <c r="E245" s="207" t="s">
        <v>159</v>
      </c>
      <c r="F245" s="205" t="str">
        <f t="shared" ref="F245:F252" si="61">CONCATENATE(C245,"-",D245)</f>
        <v>72102-17</v>
      </c>
      <c r="G245" s="206" t="str">
        <f t="shared" ref="G245:G252" si="62">CONCATENATE("AG"," -", H245,"--","AC -", I245)</f>
        <v>AG -3--AC -8</v>
      </c>
      <c r="H245" s="221">
        <v>3</v>
      </c>
      <c r="I245" s="221">
        <v>8</v>
      </c>
      <c r="J245" s="206" t="str">
        <f t="shared" si="25"/>
        <v>- - MT- S</v>
      </c>
      <c r="K245" s="221"/>
      <c r="L245" s="221"/>
      <c r="M245" s="221" t="s">
        <v>1352</v>
      </c>
      <c r="N245" s="221" t="s">
        <v>1346</v>
      </c>
      <c r="O245" s="206"/>
      <c r="P245" s="206"/>
      <c r="Q245" s="206"/>
      <c r="R245" s="206" t="str">
        <f t="shared" si="52"/>
        <v>F/E  -  PDF</v>
      </c>
      <c r="S245" s="221" t="s">
        <v>1351</v>
      </c>
      <c r="T245" s="221" t="s">
        <v>169</v>
      </c>
    </row>
    <row r="246" spans="1:20" s="146" customFormat="1" ht="40.049999999999997" customHeight="1">
      <c r="A246" s="169" t="s">
        <v>1083</v>
      </c>
      <c r="B246" s="174" t="str">
        <f t="shared" si="48"/>
        <v>Grupo de Monitoreo del Sistema General de Participaciones de Agua Potable y Saneamiento BásicoINFORMES A ENTES DE CONTROL</v>
      </c>
      <c r="C246" s="132">
        <v>72102</v>
      </c>
      <c r="D246" s="208" t="s">
        <v>1435</v>
      </c>
      <c r="E246" s="209" t="s">
        <v>1229</v>
      </c>
      <c r="F246" s="205" t="str">
        <f t="shared" si="61"/>
        <v>72102-24.1</v>
      </c>
      <c r="G246" s="206" t="str">
        <f t="shared" si="62"/>
        <v>AG -4--AC -8</v>
      </c>
      <c r="H246" s="221">
        <v>4</v>
      </c>
      <c r="I246" s="221">
        <v>8</v>
      </c>
      <c r="J246" s="206" t="str">
        <f t="shared" si="25"/>
        <v xml:space="preserve">- E- - </v>
      </c>
      <c r="K246" s="221"/>
      <c r="L246" s="221" t="s">
        <v>1344</v>
      </c>
      <c r="M246" s="221"/>
      <c r="N246" s="221"/>
      <c r="O246" s="206"/>
      <c r="P246" s="206"/>
      <c r="Q246" s="206"/>
      <c r="R246" s="206" t="str">
        <f t="shared" si="52"/>
        <v>F/E  -  PDF</v>
      </c>
      <c r="S246" s="221" t="s">
        <v>1351</v>
      </c>
      <c r="T246" s="221" t="s">
        <v>169</v>
      </c>
    </row>
    <row r="247" spans="1:20" s="146" customFormat="1" ht="40.049999999999997" customHeight="1">
      <c r="A247" s="169" t="s">
        <v>1083</v>
      </c>
      <c r="B247" s="174" t="str">
        <f t="shared" si="48"/>
        <v>Grupo de Monitoreo del Sistema General de Participaciones de Agua Potable y Saneamiento BásicoINFORMES DE GESTIÓN</v>
      </c>
      <c r="C247" s="132">
        <v>72102</v>
      </c>
      <c r="D247" s="208" t="s">
        <v>1353</v>
      </c>
      <c r="E247" s="209" t="s">
        <v>127</v>
      </c>
      <c r="F247" s="205" t="str">
        <f t="shared" si="61"/>
        <v>72102-24.12</v>
      </c>
      <c r="G247" s="206" t="str">
        <f t="shared" si="62"/>
        <v>AG -3--AC -8</v>
      </c>
      <c r="H247" s="221">
        <v>3</v>
      </c>
      <c r="I247" s="221">
        <v>8</v>
      </c>
      <c r="J247" s="206" t="str">
        <f t="shared" si="25"/>
        <v xml:space="preserve">- E- - </v>
      </c>
      <c r="K247" s="221"/>
      <c r="L247" s="221" t="s">
        <v>1344</v>
      </c>
      <c r="M247" s="221"/>
      <c r="N247" s="221"/>
      <c r="O247" s="206"/>
      <c r="P247" s="206"/>
      <c r="Q247" s="206"/>
      <c r="R247" s="206" t="str">
        <f t="shared" si="52"/>
        <v>F/E  -  PDF</v>
      </c>
      <c r="S247" s="221" t="s">
        <v>1351</v>
      </c>
      <c r="T247" s="221" t="s">
        <v>169</v>
      </c>
    </row>
    <row r="248" spans="1:20" s="146" customFormat="1" ht="40.049999999999997" customHeight="1">
      <c r="A248" s="169" t="s">
        <v>1083</v>
      </c>
      <c r="B248" s="174" t="str">
        <f t="shared" si="48"/>
        <v>Grupo de Monitoreo del Sistema General de Participaciones de Agua Potable y Saneamiento BásicoINFORMES DE PARTICIPACIÓN CIUDADANA</v>
      </c>
      <c r="C248" s="132">
        <v>72102</v>
      </c>
      <c r="D248" s="208" t="s">
        <v>1603</v>
      </c>
      <c r="E248" s="209" t="s">
        <v>1604</v>
      </c>
      <c r="F248" s="205" t="str">
        <f t="shared" si="61"/>
        <v>72102-24.16</v>
      </c>
      <c r="G248" s="206" t="str">
        <f t="shared" si="62"/>
        <v>AG -3--AC -8</v>
      </c>
      <c r="H248" s="221">
        <v>3</v>
      </c>
      <c r="I248" s="221">
        <v>8</v>
      </c>
      <c r="J248" s="206" t="str">
        <f t="shared" si="25"/>
        <v xml:space="preserve">CT- - MT- </v>
      </c>
      <c r="K248" s="221" t="s">
        <v>1343</v>
      </c>
      <c r="L248" s="221"/>
      <c r="M248" s="221" t="s">
        <v>1352</v>
      </c>
      <c r="N248" s="221"/>
      <c r="O248" s="206"/>
      <c r="P248" s="206"/>
      <c r="Q248" s="206"/>
      <c r="R248" s="206" t="str">
        <f t="shared" si="52"/>
        <v>F/E  -  PDF</v>
      </c>
      <c r="S248" s="221" t="s">
        <v>1351</v>
      </c>
      <c r="T248" s="221" t="s">
        <v>169</v>
      </c>
    </row>
    <row r="249" spans="1:20" s="146" customFormat="1" ht="40.049999999999997" customHeight="1">
      <c r="A249" s="169" t="s">
        <v>1083</v>
      </c>
      <c r="B249" s="174" t="str">
        <f t="shared" si="48"/>
        <v>Grupo de Monitoreo del Sistema General de Participaciones de Agua Potable y Saneamiento BásicoINFORMES DEL SISTEMA GENERAL DE PARTICIPACIÓN DE AGUA POTABLE Y SANEAMIENTO BÁSICO</v>
      </c>
      <c r="C249" s="132">
        <v>72102</v>
      </c>
      <c r="D249" s="208" t="s">
        <v>1605</v>
      </c>
      <c r="E249" s="209" t="s">
        <v>1606</v>
      </c>
      <c r="F249" s="205" t="str">
        <f t="shared" si="61"/>
        <v>72102-24.21</v>
      </c>
      <c r="G249" s="206" t="str">
        <f t="shared" si="62"/>
        <v>AG -3--AC -8</v>
      </c>
      <c r="H249" s="221">
        <v>3</v>
      </c>
      <c r="I249" s="221">
        <v>8</v>
      </c>
      <c r="J249" s="206" t="str">
        <f t="shared" si="25"/>
        <v xml:space="preserve">CT- - MT- </v>
      </c>
      <c r="K249" s="221" t="s">
        <v>1343</v>
      </c>
      <c r="L249" s="221"/>
      <c r="M249" s="221" t="s">
        <v>1352</v>
      </c>
      <c r="N249" s="221"/>
      <c r="O249" s="206"/>
      <c r="P249" s="206"/>
      <c r="Q249" s="206"/>
      <c r="R249" s="206" t="str">
        <f t="shared" si="52"/>
        <v>F/E  -  PDF</v>
      </c>
      <c r="S249" s="221" t="s">
        <v>1351</v>
      </c>
      <c r="T249" s="221" t="s">
        <v>169</v>
      </c>
    </row>
    <row r="250" spans="1:20" s="146" customFormat="1" ht="40.049999999999997" customHeight="1">
      <c r="A250" s="169" t="s">
        <v>1083</v>
      </c>
      <c r="B250" s="174" t="str">
        <f t="shared" si="48"/>
        <v>Grupo de Monitoreo del Sistema General de Participaciones de Agua Potable y Saneamiento BásicoINFORMES DE VISITA TÉCNICAS DE MONITOREO</v>
      </c>
      <c r="C250" s="132">
        <v>72102</v>
      </c>
      <c r="D250" s="208" t="s">
        <v>1607</v>
      </c>
      <c r="E250" s="226" t="s">
        <v>1608</v>
      </c>
      <c r="F250" s="205" t="str">
        <f t="shared" si="61"/>
        <v>72102-24.29</v>
      </c>
      <c r="G250" s="206" t="str">
        <f t="shared" si="62"/>
        <v>AG -3--AC -8</v>
      </c>
      <c r="H250" s="221">
        <v>3</v>
      </c>
      <c r="I250" s="221">
        <v>8</v>
      </c>
      <c r="J250" s="206" t="str">
        <f t="shared" si="25"/>
        <v xml:space="preserve">CT- - MT- </v>
      </c>
      <c r="K250" s="221" t="s">
        <v>1343</v>
      </c>
      <c r="L250" s="221"/>
      <c r="M250" s="221" t="s">
        <v>1352</v>
      </c>
      <c r="N250" s="221"/>
      <c r="O250" s="206"/>
      <c r="P250" s="206"/>
      <c r="Q250" s="206"/>
      <c r="R250" s="206" t="str">
        <f t="shared" si="52"/>
        <v>F/E  -  PDF</v>
      </c>
      <c r="S250" s="221" t="s">
        <v>1351</v>
      </c>
      <c r="T250" s="221" t="s">
        <v>169</v>
      </c>
    </row>
    <row r="251" spans="1:20" s="146" customFormat="1" ht="40.049999999999997" customHeight="1">
      <c r="A251" s="169" t="s">
        <v>1083</v>
      </c>
      <c r="B251" s="174" t="str">
        <f t="shared" si="48"/>
        <v>Grupo de Monitoreo del Sistema General de Participaciones de Agua Potable y Saneamiento BásicoPROGRAMAS DE CAPACITACIÓN SISTEMA GENERAL DE PARTICIPACIÓN</v>
      </c>
      <c r="C251" s="132">
        <v>72102</v>
      </c>
      <c r="D251" s="208" t="s">
        <v>1609</v>
      </c>
      <c r="E251" s="209" t="s">
        <v>1610</v>
      </c>
      <c r="F251" s="205" t="str">
        <f t="shared" si="61"/>
        <v>72102-40.11</v>
      </c>
      <c r="G251" s="206" t="str">
        <f t="shared" si="62"/>
        <v>AG -3--AC -7</v>
      </c>
      <c r="H251" s="221">
        <v>3</v>
      </c>
      <c r="I251" s="221">
        <v>7</v>
      </c>
      <c r="J251" s="206" t="str">
        <f t="shared" si="25"/>
        <v xml:space="preserve">CT- - MT- </v>
      </c>
      <c r="K251" s="221" t="s">
        <v>1343</v>
      </c>
      <c r="L251" s="221"/>
      <c r="M251" s="221" t="s">
        <v>1352</v>
      </c>
      <c r="N251" s="221"/>
      <c r="O251" s="206"/>
      <c r="P251" s="206"/>
      <c r="Q251" s="206"/>
      <c r="R251" s="206" t="str">
        <f t="shared" si="52"/>
        <v>F/E  -  PDF</v>
      </c>
      <c r="S251" s="221" t="s">
        <v>1351</v>
      </c>
      <c r="T251" s="221" t="s">
        <v>169</v>
      </c>
    </row>
    <row r="252" spans="1:20" s="146" customFormat="1" ht="40.049999999999997" customHeight="1">
      <c r="A252" s="169" t="s">
        <v>1083</v>
      </c>
      <c r="B252" s="174" t="str">
        <f t="shared" si="48"/>
        <v>Grupo de Monitoreo del Sistema General de Participaciones de Agua Potable y Saneamiento BásicoPROYECTOS DE PARTICIPACIÓN DE AGUA POTABLE Y SANEAMIENTO BÁSICO</v>
      </c>
      <c r="C252" s="132">
        <v>72102</v>
      </c>
      <c r="D252" s="208" t="s">
        <v>1611</v>
      </c>
      <c r="E252" s="209" t="s">
        <v>1612</v>
      </c>
      <c r="F252" s="205" t="str">
        <f t="shared" si="61"/>
        <v>72102-42.7</v>
      </c>
      <c r="G252" s="206" t="str">
        <f t="shared" si="62"/>
        <v>AG -3--AC -8</v>
      </c>
      <c r="H252" s="221">
        <v>3</v>
      </c>
      <c r="I252" s="221">
        <v>8</v>
      </c>
      <c r="J252" s="206" t="str">
        <f t="shared" si="25"/>
        <v>- - MT- S</v>
      </c>
      <c r="K252" s="221"/>
      <c r="L252" s="221"/>
      <c r="M252" s="221" t="s">
        <v>1352</v>
      </c>
      <c r="N252" s="221" t="s">
        <v>1346</v>
      </c>
      <c r="O252" s="206"/>
      <c r="P252" s="206"/>
      <c r="Q252" s="206"/>
      <c r="R252" s="206" t="str">
        <f t="shared" si="52"/>
        <v>F/E  -  PDF</v>
      </c>
      <c r="S252" s="221" t="s">
        <v>1351</v>
      </c>
      <c r="T252" s="221" t="s">
        <v>169</v>
      </c>
    </row>
    <row r="253" spans="1:20" s="146" customFormat="1" ht="40.049999999999997" customHeight="1">
      <c r="A253" s="228"/>
      <c r="B253" s="175"/>
      <c r="C253" s="170"/>
      <c r="D253" s="170"/>
      <c r="E253" s="160"/>
      <c r="F253" s="167"/>
      <c r="G253" s="157"/>
      <c r="H253" s="157"/>
      <c r="I253" s="157"/>
      <c r="J253" s="157"/>
      <c r="K253" s="157"/>
      <c r="L253" s="157"/>
      <c r="M253" s="157"/>
      <c r="N253" s="157"/>
      <c r="O253" s="157"/>
      <c r="P253" s="157"/>
      <c r="Q253" s="157"/>
      <c r="R253" s="157"/>
      <c r="S253" s="157"/>
      <c r="T253" s="157"/>
    </row>
    <row r="254" spans="1:20" s="146" customFormat="1" ht="40.049999999999997" customHeight="1">
      <c r="A254" s="184" t="s">
        <v>1287</v>
      </c>
      <c r="B254" s="163" t="str">
        <f t="shared" si="48"/>
        <v>Grupo de Desarrollo SostenibleDERECHOS DE PETICIÓN</v>
      </c>
      <c r="C254" s="171">
        <v>72103</v>
      </c>
      <c r="D254" s="171">
        <v>17</v>
      </c>
      <c r="E254" s="202" t="s">
        <v>159</v>
      </c>
      <c r="F254" s="168" t="str">
        <f t="shared" si="38"/>
        <v>72103-17</v>
      </c>
      <c r="G254" s="162" t="str">
        <f t="shared" si="24"/>
        <v>AG -3--AC -8</v>
      </c>
      <c r="H254" s="220">
        <v>3</v>
      </c>
      <c r="I254" s="220">
        <v>8</v>
      </c>
      <c r="J254" s="162" t="str">
        <f t="shared" si="25"/>
        <v>- - MT- S</v>
      </c>
      <c r="K254" s="220"/>
      <c r="L254" s="220"/>
      <c r="M254" s="220" t="s">
        <v>1352</v>
      </c>
      <c r="N254" s="220" t="s">
        <v>1346</v>
      </c>
      <c r="O254" s="162" t="str">
        <f t="shared" si="26"/>
        <v xml:space="preserve">  </v>
      </c>
      <c r="P254" s="162"/>
      <c r="Q254" s="162"/>
      <c r="R254" s="162" t="str">
        <f t="shared" si="49"/>
        <v>F/E  -  PDF</v>
      </c>
      <c r="S254" s="220" t="s">
        <v>1351</v>
      </c>
      <c r="T254" s="173" t="s">
        <v>169</v>
      </c>
    </row>
    <row r="255" spans="1:20" s="146" customFormat="1" ht="40.049999999999997" customHeight="1">
      <c r="A255" s="184" t="s">
        <v>1287</v>
      </c>
      <c r="B255" s="163" t="str">
        <f t="shared" si="48"/>
        <v>Grupo de Desarrollo SostenibleINFORMES DE ASISTENCIA TÉCNICA A PROGRAMAS DE GESTIÓN DEL RIESGO</v>
      </c>
      <c r="C255" s="171">
        <v>72103</v>
      </c>
      <c r="D255" s="171" t="s">
        <v>1613</v>
      </c>
      <c r="E255" s="124" t="s">
        <v>1614</v>
      </c>
      <c r="F255" s="168" t="str">
        <f t="shared" si="38"/>
        <v>72103-24.7</v>
      </c>
      <c r="G255" s="162" t="str">
        <f t="shared" si="24"/>
        <v>AG -3--AC -8</v>
      </c>
      <c r="H255" s="220">
        <v>3</v>
      </c>
      <c r="I255" s="220">
        <v>8</v>
      </c>
      <c r="J255" s="162" t="str">
        <f t="shared" si="25"/>
        <v xml:space="preserve">CT- - MT- </v>
      </c>
      <c r="K255" s="220" t="s">
        <v>1343</v>
      </c>
      <c r="L255" s="220"/>
      <c r="M255" s="220" t="s">
        <v>1352</v>
      </c>
      <c r="N255" s="220"/>
      <c r="O255" s="162" t="str">
        <f t="shared" si="26"/>
        <v xml:space="preserve">  </v>
      </c>
      <c r="P255" s="162"/>
      <c r="Q255" s="162"/>
      <c r="R255" s="162" t="str">
        <f t="shared" si="49"/>
        <v>F/E  -  PDF</v>
      </c>
      <c r="S255" s="220" t="s">
        <v>1351</v>
      </c>
      <c r="T255" s="173" t="s">
        <v>169</v>
      </c>
    </row>
    <row r="256" spans="1:20" s="146" customFormat="1" ht="40.049999999999997" customHeight="1">
      <c r="A256" s="184" t="s">
        <v>1287</v>
      </c>
      <c r="B256" s="163" t="str">
        <f t="shared" si="48"/>
        <v>Grupo de Desarrollo SostenibleINFORMES DE GESTIÓN</v>
      </c>
      <c r="C256" s="171">
        <v>72103</v>
      </c>
      <c r="D256" s="171" t="s">
        <v>1353</v>
      </c>
      <c r="E256" s="124" t="s">
        <v>127</v>
      </c>
      <c r="F256" s="168" t="str">
        <f t="shared" si="38"/>
        <v>72103-24.12</v>
      </c>
      <c r="G256" s="162" t="str">
        <f t="shared" si="24"/>
        <v>AG -3--AC -8</v>
      </c>
      <c r="H256" s="220">
        <v>3</v>
      </c>
      <c r="I256" s="220">
        <v>8</v>
      </c>
      <c r="J256" s="162" t="str">
        <f t="shared" si="25"/>
        <v xml:space="preserve">- E- - </v>
      </c>
      <c r="K256" s="220"/>
      <c r="L256" s="220" t="s">
        <v>1344</v>
      </c>
      <c r="M256" s="220"/>
      <c r="N256" s="220"/>
      <c r="O256" s="162" t="str">
        <f t="shared" si="26"/>
        <v xml:space="preserve">  </v>
      </c>
      <c r="P256" s="162"/>
      <c r="Q256" s="162"/>
      <c r="R256" s="162" t="str">
        <f t="shared" si="49"/>
        <v>F/E  -  PDF</v>
      </c>
      <c r="S256" s="220" t="s">
        <v>1351</v>
      </c>
      <c r="T256" s="173" t="s">
        <v>169</v>
      </c>
    </row>
    <row r="257" spans="1:20" s="146" customFormat="1" ht="40.049999999999997" customHeight="1">
      <c r="A257" s="184" t="s">
        <v>1287</v>
      </c>
      <c r="B257" s="163" t="str">
        <f t="shared" si="48"/>
        <v>Grupo de Desarrollo SosteniblePLANES INTEGRALES DE GESTIÓN DEL CAMBIO CLIMÁTICO SECTORIAL</v>
      </c>
      <c r="C257" s="171">
        <v>72103</v>
      </c>
      <c r="D257" s="171" t="s">
        <v>1615</v>
      </c>
      <c r="E257" s="124" t="s">
        <v>1616</v>
      </c>
      <c r="F257" s="168" t="str">
        <f t="shared" si="38"/>
        <v>72103-34.26</v>
      </c>
      <c r="G257" s="162" t="str">
        <f t="shared" si="24"/>
        <v>AG -3--AC -17</v>
      </c>
      <c r="H257" s="220">
        <v>3</v>
      </c>
      <c r="I257" s="220">
        <v>17</v>
      </c>
      <c r="J257" s="162" t="str">
        <f t="shared" si="25"/>
        <v xml:space="preserve">CT- - MT- </v>
      </c>
      <c r="K257" s="220" t="s">
        <v>1343</v>
      </c>
      <c r="L257" s="220"/>
      <c r="M257" s="220" t="s">
        <v>1352</v>
      </c>
      <c r="N257" s="220"/>
      <c r="O257" s="162" t="str">
        <f t="shared" si="26"/>
        <v xml:space="preserve">  </v>
      </c>
      <c r="P257" s="162"/>
      <c r="Q257" s="162"/>
      <c r="R257" s="162" t="str">
        <f t="shared" si="49"/>
        <v>F/E  -  PDF</v>
      </c>
      <c r="S257" s="220" t="s">
        <v>1351</v>
      </c>
      <c r="T257" s="173" t="s">
        <v>169</v>
      </c>
    </row>
    <row r="258" spans="1:20" s="146" customFormat="1" ht="40.049999999999997" customHeight="1">
      <c r="A258" s="184" t="s">
        <v>1287</v>
      </c>
      <c r="B258" s="163" t="str">
        <f t="shared" si="48"/>
        <v>Grupo de Desarrollo SosteniblePROGRAMAS DE SANEAMIENTO Y MANEJO DE VERTIMIENTOS Y CUENCAS HIDROGRÁFICAS CONTAMINADAS (SAVER)</v>
      </c>
      <c r="C258" s="171">
        <v>72103</v>
      </c>
      <c r="D258" s="171" t="s">
        <v>1617</v>
      </c>
      <c r="E258" s="124" t="s">
        <v>1618</v>
      </c>
      <c r="F258" s="168" t="str">
        <f t="shared" si="38"/>
        <v>72103-40.17</v>
      </c>
      <c r="G258" s="162" t="str">
        <f t="shared" si="24"/>
        <v>AG -3--AC -17</v>
      </c>
      <c r="H258" s="220">
        <v>3</v>
      </c>
      <c r="I258" s="220">
        <v>17</v>
      </c>
      <c r="J258" s="162" t="str">
        <f t="shared" si="25"/>
        <v xml:space="preserve">CT- - MT- </v>
      </c>
      <c r="K258" s="220" t="s">
        <v>1343</v>
      </c>
      <c r="L258" s="220"/>
      <c r="M258" s="220" t="s">
        <v>1352</v>
      </c>
      <c r="N258" s="220"/>
      <c r="O258" s="162" t="str">
        <f t="shared" si="26"/>
        <v xml:space="preserve">  </v>
      </c>
      <c r="P258" s="162"/>
      <c r="Q258" s="162"/>
      <c r="R258" s="162" t="str">
        <f t="shared" si="49"/>
        <v>F/E  -  PDF</v>
      </c>
      <c r="S258" s="220" t="s">
        <v>1351</v>
      </c>
      <c r="T258" s="173" t="s">
        <v>169</v>
      </c>
    </row>
    <row r="259" spans="1:20" s="159" customFormat="1" ht="40.049999999999997" customHeight="1">
      <c r="A259" s="183"/>
      <c r="B259" s="175"/>
      <c r="C259" s="170"/>
      <c r="D259" s="170"/>
      <c r="E259" s="160"/>
      <c r="F259" s="167"/>
      <c r="G259" s="157"/>
      <c r="H259" s="157"/>
      <c r="I259" s="157"/>
      <c r="J259" s="157"/>
      <c r="K259" s="157"/>
      <c r="L259" s="157"/>
      <c r="M259" s="157"/>
      <c r="N259" s="157"/>
      <c r="O259" s="157"/>
      <c r="P259" s="157"/>
      <c r="Q259" s="157"/>
      <c r="R259" s="157"/>
      <c r="S259" s="157"/>
      <c r="T259" s="157"/>
    </row>
    <row r="260" spans="1:20" s="146" customFormat="1" ht="40.049999999999997" customHeight="1">
      <c r="A260" s="227" t="s">
        <v>1619</v>
      </c>
      <c r="B260" s="174" t="str">
        <f t="shared" si="48"/>
        <v>Dirección de Infraestructura y Desarrollo EmpresarialDERECHOS DE PETICIÓN</v>
      </c>
      <c r="C260" s="132">
        <v>72200</v>
      </c>
      <c r="D260" s="208">
        <v>17</v>
      </c>
      <c r="E260" s="207" t="s">
        <v>159</v>
      </c>
      <c r="F260" s="205" t="str">
        <f t="shared" si="38"/>
        <v>72200-17</v>
      </c>
      <c r="G260" s="206" t="str">
        <f t="shared" si="24"/>
        <v>AG -3--AC -8</v>
      </c>
      <c r="H260" s="221">
        <v>3</v>
      </c>
      <c r="I260" s="221">
        <v>8</v>
      </c>
      <c r="J260" s="206" t="str">
        <f t="shared" si="25"/>
        <v>- - MT- S</v>
      </c>
      <c r="K260" s="221"/>
      <c r="L260" s="221"/>
      <c r="M260" s="221" t="s">
        <v>1352</v>
      </c>
      <c r="N260" s="221" t="s">
        <v>1346</v>
      </c>
      <c r="O260" s="206" t="str">
        <f t="shared" si="26"/>
        <v xml:space="preserve">  </v>
      </c>
      <c r="P260" s="206"/>
      <c r="Q260" s="206"/>
      <c r="R260" s="206" t="str">
        <f t="shared" si="49"/>
        <v>F/E  -  PDF</v>
      </c>
      <c r="S260" s="221" t="s">
        <v>1351</v>
      </c>
      <c r="T260" s="218" t="s">
        <v>169</v>
      </c>
    </row>
    <row r="261" spans="1:20" s="146" customFormat="1" ht="40.049999999999997" customHeight="1">
      <c r="A261" s="227" t="s">
        <v>1619</v>
      </c>
      <c r="B261" s="174" t="str">
        <f t="shared" si="48"/>
        <v>Dirección de Infraestructura y Desarrollo EmpresarialINFORMES A ENTES DE CONTROL</v>
      </c>
      <c r="C261" s="132">
        <v>72200</v>
      </c>
      <c r="D261" s="208" t="s">
        <v>1435</v>
      </c>
      <c r="E261" s="209" t="s">
        <v>1229</v>
      </c>
      <c r="F261" s="205" t="str">
        <f t="shared" si="38"/>
        <v>72200-24.1</v>
      </c>
      <c r="G261" s="206" t="str">
        <f t="shared" si="24"/>
        <v>AG -4--AC -8</v>
      </c>
      <c r="H261" s="221">
        <v>4</v>
      </c>
      <c r="I261" s="221">
        <v>8</v>
      </c>
      <c r="J261" s="206" t="str">
        <f t="shared" si="25"/>
        <v xml:space="preserve">- E- - </v>
      </c>
      <c r="K261" s="221"/>
      <c r="L261" s="221" t="s">
        <v>1344</v>
      </c>
      <c r="M261" s="221"/>
      <c r="N261" s="221"/>
      <c r="O261" s="206" t="str">
        <f t="shared" si="26"/>
        <v xml:space="preserve">  </v>
      </c>
      <c r="P261" s="206"/>
      <c r="Q261" s="206"/>
      <c r="R261" s="206" t="str">
        <f t="shared" si="49"/>
        <v>F/E  -  PDF</v>
      </c>
      <c r="S261" s="221" t="s">
        <v>1351</v>
      </c>
      <c r="T261" s="218" t="s">
        <v>169</v>
      </c>
    </row>
    <row r="262" spans="1:20" s="146" customFormat="1" ht="40.049999999999997" customHeight="1">
      <c r="A262" s="227" t="s">
        <v>1619</v>
      </c>
      <c r="B262" s="174" t="str">
        <f t="shared" si="48"/>
        <v>Dirección de Infraestructura y Desarrollo EmpresarialINFORMES AL PLAN NACIONAL DE DESARROLLO</v>
      </c>
      <c r="C262" s="132">
        <v>72200</v>
      </c>
      <c r="D262" s="208" t="s">
        <v>1620</v>
      </c>
      <c r="E262" s="209" t="s">
        <v>1621</v>
      </c>
      <c r="F262" s="205" t="str">
        <f t="shared" si="38"/>
        <v>72200-24.4</v>
      </c>
      <c r="G262" s="206" t="str">
        <f t="shared" si="24"/>
        <v>AG -3--AC -8</v>
      </c>
      <c r="H262" s="221">
        <v>3</v>
      </c>
      <c r="I262" s="221">
        <v>8</v>
      </c>
      <c r="J262" s="206" t="str">
        <f t="shared" si="25"/>
        <v xml:space="preserve">CT- - MT- </v>
      </c>
      <c r="K262" s="221" t="s">
        <v>1343</v>
      </c>
      <c r="L262" s="221"/>
      <c r="M262" s="221" t="s">
        <v>1352</v>
      </c>
      <c r="N262" s="221"/>
      <c r="O262" s="206" t="str">
        <f t="shared" si="26"/>
        <v xml:space="preserve">  </v>
      </c>
      <c r="P262" s="206"/>
      <c r="Q262" s="206"/>
      <c r="R262" s="206" t="str">
        <f t="shared" si="49"/>
        <v>F/E  -  PDF</v>
      </c>
      <c r="S262" s="221" t="s">
        <v>1351</v>
      </c>
      <c r="T262" s="218" t="s">
        <v>169</v>
      </c>
    </row>
    <row r="263" spans="1:20" s="146" customFormat="1" ht="40.049999999999997" customHeight="1">
      <c r="A263" s="227" t="s">
        <v>1619</v>
      </c>
      <c r="B263" s="174" t="str">
        <f t="shared" si="48"/>
        <v>Dirección de Infraestructura y Desarrollo EmpresarialINFORMES DE GESTIÓN</v>
      </c>
      <c r="C263" s="132">
        <v>72200</v>
      </c>
      <c r="D263" s="208" t="s">
        <v>1353</v>
      </c>
      <c r="E263" s="209" t="s">
        <v>127</v>
      </c>
      <c r="F263" s="205" t="str">
        <f t="shared" si="38"/>
        <v>72200-24.12</v>
      </c>
      <c r="G263" s="206" t="str">
        <f t="shared" si="24"/>
        <v>AG -3--AC -8</v>
      </c>
      <c r="H263" s="221">
        <v>3</v>
      </c>
      <c r="I263" s="221">
        <v>8</v>
      </c>
      <c r="J263" s="206" t="str">
        <f t="shared" si="25"/>
        <v xml:space="preserve">- E- - </v>
      </c>
      <c r="K263" s="221"/>
      <c r="L263" s="221" t="s">
        <v>1344</v>
      </c>
      <c r="M263" s="221"/>
      <c r="N263" s="221"/>
      <c r="O263" s="206" t="str">
        <f t="shared" si="26"/>
        <v xml:space="preserve">  </v>
      </c>
      <c r="P263" s="206"/>
      <c r="Q263" s="206"/>
      <c r="R263" s="206" t="str">
        <f t="shared" si="49"/>
        <v>F/E  -  PDF</v>
      </c>
      <c r="S263" s="221" t="s">
        <v>1351</v>
      </c>
      <c r="T263" s="218" t="s">
        <v>169</v>
      </c>
    </row>
    <row r="264" spans="1:20" s="146" customFormat="1" ht="40.049999999999997" customHeight="1">
      <c r="A264" s="183"/>
      <c r="B264" s="175"/>
      <c r="C264" s="170"/>
      <c r="D264" s="170"/>
      <c r="E264" s="160"/>
      <c r="F264" s="167"/>
      <c r="G264" s="157"/>
      <c r="H264" s="157"/>
      <c r="I264" s="157"/>
      <c r="J264" s="157"/>
      <c r="K264" s="157"/>
      <c r="L264" s="157"/>
      <c r="M264" s="157"/>
      <c r="N264" s="157"/>
      <c r="O264" s="157"/>
      <c r="P264" s="157"/>
      <c r="Q264" s="157"/>
      <c r="R264" s="157"/>
      <c r="S264" s="157"/>
      <c r="T264" s="157"/>
    </row>
    <row r="265" spans="1:20" s="146" customFormat="1" ht="40.049999999999997" customHeight="1">
      <c r="A265" s="224" t="s">
        <v>1283</v>
      </c>
      <c r="B265" s="163" t="str">
        <f t="shared" si="48"/>
        <v>Subdirección de ProgramasDERECHOS DE PETICIÓN</v>
      </c>
      <c r="C265" s="171">
        <v>72210</v>
      </c>
      <c r="D265" s="171">
        <v>17</v>
      </c>
      <c r="E265" s="202" t="s">
        <v>159</v>
      </c>
      <c r="F265" s="168" t="str">
        <f t="shared" si="38"/>
        <v>72210-17</v>
      </c>
      <c r="G265" s="162" t="str">
        <f t="shared" si="24"/>
        <v>AG -3--AC -8</v>
      </c>
      <c r="H265" s="220">
        <v>3</v>
      </c>
      <c r="I265" s="220">
        <v>8</v>
      </c>
      <c r="J265" s="162" t="str">
        <f t="shared" si="25"/>
        <v>- - MT- S</v>
      </c>
      <c r="K265" s="220"/>
      <c r="L265" s="220"/>
      <c r="M265" s="220" t="s">
        <v>1352</v>
      </c>
      <c r="N265" s="220" t="s">
        <v>1346</v>
      </c>
      <c r="O265" s="162" t="str">
        <f t="shared" si="26"/>
        <v xml:space="preserve">  </v>
      </c>
      <c r="P265" s="162"/>
      <c r="Q265" s="162"/>
      <c r="R265" s="162" t="str">
        <f t="shared" si="49"/>
        <v>F/E  -  PDF</v>
      </c>
      <c r="S265" s="220" t="s">
        <v>1351</v>
      </c>
      <c r="T265" s="220" t="s">
        <v>169</v>
      </c>
    </row>
    <row r="266" spans="1:20" s="146" customFormat="1" ht="40.049999999999997" customHeight="1">
      <c r="A266" s="224" t="s">
        <v>1283</v>
      </c>
      <c r="B266" s="163" t="str">
        <f t="shared" si="48"/>
        <v>Subdirección de ProgramasINFORMES A ENTES DE CONTROL</v>
      </c>
      <c r="C266" s="171">
        <v>72210</v>
      </c>
      <c r="D266" s="171" t="s">
        <v>1435</v>
      </c>
      <c r="E266" s="124" t="s">
        <v>1229</v>
      </c>
      <c r="F266" s="168" t="str">
        <f t="shared" si="38"/>
        <v>72210-24.1</v>
      </c>
      <c r="G266" s="162" t="str">
        <f t="shared" si="24"/>
        <v>AG -4--AC -8</v>
      </c>
      <c r="H266" s="220">
        <v>4</v>
      </c>
      <c r="I266" s="220">
        <v>8</v>
      </c>
      <c r="J266" s="162" t="str">
        <f t="shared" si="25"/>
        <v xml:space="preserve">- E- - </v>
      </c>
      <c r="K266" s="220"/>
      <c r="L266" s="220" t="s">
        <v>1344</v>
      </c>
      <c r="M266" s="220"/>
      <c r="N266" s="220"/>
      <c r="O266" s="162" t="str">
        <f t="shared" si="26"/>
        <v xml:space="preserve">  </v>
      </c>
      <c r="P266" s="162"/>
      <c r="Q266" s="162"/>
      <c r="R266" s="162" t="str">
        <f t="shared" si="49"/>
        <v>F/E  -  PDF</v>
      </c>
      <c r="S266" s="220" t="s">
        <v>1351</v>
      </c>
      <c r="T266" s="220" t="s">
        <v>169</v>
      </c>
    </row>
    <row r="267" spans="1:20" s="146" customFormat="1" ht="40.049999999999997" customHeight="1">
      <c r="A267" s="224" t="s">
        <v>1283</v>
      </c>
      <c r="B267" s="163" t="str">
        <f t="shared" si="48"/>
        <v>Subdirección de ProgramasINFORMES DE GESTIÓN</v>
      </c>
      <c r="C267" s="171">
        <v>72210</v>
      </c>
      <c r="D267" s="171" t="s">
        <v>1353</v>
      </c>
      <c r="E267" s="124" t="s">
        <v>127</v>
      </c>
      <c r="F267" s="168" t="str">
        <f t="shared" si="38"/>
        <v>72210-24.12</v>
      </c>
      <c r="G267" s="162" t="str">
        <f t="shared" si="24"/>
        <v>AG -3--AC -8</v>
      </c>
      <c r="H267" s="220">
        <v>3</v>
      </c>
      <c r="I267" s="220">
        <v>8</v>
      </c>
      <c r="J267" s="162" t="str">
        <f t="shared" si="25"/>
        <v xml:space="preserve">- E- - </v>
      </c>
      <c r="K267" s="220"/>
      <c r="L267" s="220" t="s">
        <v>1344</v>
      </c>
      <c r="M267" s="220"/>
      <c r="N267" s="220"/>
      <c r="O267" s="162" t="str">
        <f t="shared" si="26"/>
        <v xml:space="preserve">  </v>
      </c>
      <c r="P267" s="162"/>
      <c r="Q267" s="162"/>
      <c r="R267" s="162" t="str">
        <f t="shared" si="49"/>
        <v>F/E  -  PDF</v>
      </c>
      <c r="S267" s="220" t="s">
        <v>1351</v>
      </c>
      <c r="T267" s="220" t="s">
        <v>169</v>
      </c>
    </row>
    <row r="268" spans="1:20" s="146" customFormat="1" ht="40.049999999999997" customHeight="1">
      <c r="A268" s="224" t="s">
        <v>1283</v>
      </c>
      <c r="B268" s="163" t="str">
        <f t="shared" si="48"/>
        <v>Subdirección de ProgramasPLANES DEPARTAMENTALES DE AGUA Y SANEAMIENTO BÁSICO</v>
      </c>
      <c r="C268" s="171">
        <v>72210</v>
      </c>
      <c r="D268" s="171" t="s">
        <v>1622</v>
      </c>
      <c r="E268" s="124" t="s">
        <v>1623</v>
      </c>
      <c r="F268" s="168" t="str">
        <f t="shared" si="38"/>
        <v>72210-34.18</v>
      </c>
      <c r="G268" s="162" t="str">
        <f t="shared" si="24"/>
        <v>AG -3--AC -8</v>
      </c>
      <c r="H268" s="220">
        <v>3</v>
      </c>
      <c r="I268" s="220">
        <v>8</v>
      </c>
      <c r="J268" s="162" t="str">
        <f t="shared" si="25"/>
        <v xml:space="preserve">CT- - MT- </v>
      </c>
      <c r="K268" s="220" t="s">
        <v>1343</v>
      </c>
      <c r="L268" s="220"/>
      <c r="M268" s="220" t="s">
        <v>1352</v>
      </c>
      <c r="N268" s="220"/>
      <c r="O268" s="162" t="str">
        <f t="shared" si="26"/>
        <v xml:space="preserve">  </v>
      </c>
      <c r="P268" s="162"/>
      <c r="Q268" s="162"/>
      <c r="R268" s="162" t="str">
        <f t="shared" si="49"/>
        <v>F/E  -  PDF</v>
      </c>
      <c r="S268" s="220" t="s">
        <v>1351</v>
      </c>
      <c r="T268" s="220" t="s">
        <v>169</v>
      </c>
    </row>
    <row r="269" spans="1:20" s="146" customFormat="1" ht="40.049999999999997" customHeight="1">
      <c r="A269" s="224" t="s">
        <v>1283</v>
      </c>
      <c r="B269" s="163" t="str">
        <f t="shared" si="48"/>
        <v>Subdirección de ProgramasPROGRAMAS CONEXIONES INTRADOMICILIARIOS ACUEDUCTO Y ALCANTARILLADO</v>
      </c>
      <c r="C269" s="171">
        <v>72210</v>
      </c>
      <c r="D269" s="171" t="s">
        <v>1624</v>
      </c>
      <c r="E269" s="124" t="s">
        <v>1625</v>
      </c>
      <c r="F269" s="168" t="str">
        <f t="shared" si="38"/>
        <v>72210-40.6</v>
      </c>
      <c r="G269" s="162" t="str">
        <f t="shared" si="24"/>
        <v>AG -3--AC -17</v>
      </c>
      <c r="H269" s="220">
        <v>3</v>
      </c>
      <c r="I269" s="220">
        <v>17</v>
      </c>
      <c r="J269" s="162" t="str">
        <f t="shared" si="25"/>
        <v xml:space="preserve">CT- - MT- </v>
      </c>
      <c r="K269" s="220" t="s">
        <v>1343</v>
      </c>
      <c r="L269" s="220"/>
      <c r="M269" s="220" t="s">
        <v>1352</v>
      </c>
      <c r="N269" s="220"/>
      <c r="O269" s="162" t="str">
        <f t="shared" si="26"/>
        <v xml:space="preserve">  </v>
      </c>
      <c r="P269" s="162"/>
      <c r="Q269" s="162"/>
      <c r="R269" s="162" t="str">
        <f t="shared" si="49"/>
        <v>F/E  -  PDF</v>
      </c>
      <c r="S269" s="220" t="s">
        <v>1351</v>
      </c>
      <c r="T269" s="220" t="s">
        <v>169</v>
      </c>
    </row>
    <row r="270" spans="1:20" s="146" customFormat="1" ht="40.049999999999997" customHeight="1">
      <c r="A270" s="224" t="s">
        <v>1283</v>
      </c>
      <c r="B270" s="163" t="str">
        <f t="shared" si="48"/>
        <v>Subdirección de ProgramasPROGRAMAS DE COOPERACIÓN INTERNACIONAL</v>
      </c>
      <c r="C270" s="171">
        <v>72210</v>
      </c>
      <c r="D270" s="171" t="s">
        <v>1626</v>
      </c>
      <c r="E270" s="124" t="s">
        <v>1627</v>
      </c>
      <c r="F270" s="168" t="str">
        <f t="shared" si="38"/>
        <v>72210-40.14</v>
      </c>
      <c r="G270" s="162" t="str">
        <f t="shared" si="24"/>
        <v>AG -3--AC -7</v>
      </c>
      <c r="H270" s="220">
        <v>3</v>
      </c>
      <c r="I270" s="220">
        <v>7</v>
      </c>
      <c r="J270" s="162" t="str">
        <f t="shared" si="25"/>
        <v xml:space="preserve">CT- - MT- </v>
      </c>
      <c r="K270" s="220" t="s">
        <v>1343</v>
      </c>
      <c r="L270" s="220"/>
      <c r="M270" s="220" t="s">
        <v>1352</v>
      </c>
      <c r="N270" s="220"/>
      <c r="O270" s="162" t="str">
        <f t="shared" si="26"/>
        <v xml:space="preserve">  </v>
      </c>
      <c r="P270" s="162"/>
      <c r="Q270" s="162"/>
      <c r="R270" s="162" t="str">
        <f t="shared" si="49"/>
        <v>F/E  -  PDF</v>
      </c>
      <c r="S270" s="220" t="s">
        <v>1351</v>
      </c>
      <c r="T270" s="220" t="s">
        <v>169</v>
      </c>
    </row>
    <row r="271" spans="1:20" s="146" customFormat="1" ht="40.049999999999997" customHeight="1">
      <c r="A271" s="183"/>
      <c r="B271" s="175"/>
      <c r="C271" s="170"/>
      <c r="D271" s="170"/>
      <c r="E271" s="147"/>
      <c r="F271" s="167"/>
      <c r="G271" s="157"/>
      <c r="H271" s="157"/>
      <c r="I271" s="157"/>
      <c r="J271" s="157"/>
      <c r="K271" s="157"/>
      <c r="L271" s="157"/>
      <c r="M271" s="157"/>
      <c r="N271" s="157"/>
      <c r="O271" s="157"/>
      <c r="P271" s="157"/>
      <c r="Q271" s="157"/>
      <c r="R271" s="157"/>
      <c r="S271" s="157"/>
      <c r="T271" s="157"/>
    </row>
    <row r="272" spans="1:20" s="146" customFormat="1" ht="40.049999999999997" customHeight="1">
      <c r="A272" s="227" t="s">
        <v>1076</v>
      </c>
      <c r="B272" s="174" t="str">
        <f t="shared" si="48"/>
        <v>Subdirección de Desarrollo EmpresarialDERECHOS DE PETICIÓN</v>
      </c>
      <c r="C272" s="132">
        <v>72220</v>
      </c>
      <c r="D272" s="208">
        <v>17</v>
      </c>
      <c r="E272" s="207" t="s">
        <v>159</v>
      </c>
      <c r="F272" s="205" t="str">
        <f t="shared" si="38"/>
        <v>72220-17</v>
      </c>
      <c r="G272" s="206" t="str">
        <f t="shared" si="24"/>
        <v>AG -3--AC -8</v>
      </c>
      <c r="H272" s="221">
        <v>3</v>
      </c>
      <c r="I272" s="221">
        <v>8</v>
      </c>
      <c r="J272" s="206" t="str">
        <f t="shared" si="25"/>
        <v>- - MT- S</v>
      </c>
      <c r="K272" s="221"/>
      <c r="L272" s="221"/>
      <c r="M272" s="221" t="s">
        <v>1352</v>
      </c>
      <c r="N272" s="221" t="s">
        <v>1346</v>
      </c>
      <c r="O272" s="206" t="str">
        <f t="shared" si="26"/>
        <v xml:space="preserve">  </v>
      </c>
      <c r="P272" s="206"/>
      <c r="Q272" s="206"/>
      <c r="R272" s="206" t="str">
        <f t="shared" si="49"/>
        <v>F/E  -  PDF</v>
      </c>
      <c r="S272" s="221" t="s">
        <v>1351</v>
      </c>
      <c r="T272" s="221" t="s">
        <v>169</v>
      </c>
    </row>
    <row r="273" spans="1:20" s="146" customFormat="1" ht="40.049999999999997" customHeight="1">
      <c r="A273" s="227" t="s">
        <v>1076</v>
      </c>
      <c r="B273" s="174" t="str">
        <f t="shared" si="48"/>
        <v>Subdirección de Desarrollo EmpresarialINFORMES A ENTES DE CONTROL</v>
      </c>
      <c r="C273" s="132">
        <v>72220</v>
      </c>
      <c r="D273" s="208" t="s">
        <v>1435</v>
      </c>
      <c r="E273" s="209" t="s">
        <v>1229</v>
      </c>
      <c r="F273" s="205" t="str">
        <f t="shared" si="38"/>
        <v>72220-24.1</v>
      </c>
      <c r="G273" s="206" t="str">
        <f t="shared" si="24"/>
        <v>AG -4--AC -8</v>
      </c>
      <c r="H273" s="221">
        <v>4</v>
      </c>
      <c r="I273" s="221">
        <v>8</v>
      </c>
      <c r="J273" s="206" t="str">
        <f t="shared" si="25"/>
        <v xml:space="preserve">- E- - </v>
      </c>
      <c r="K273" s="221"/>
      <c r="L273" s="221" t="s">
        <v>1344</v>
      </c>
      <c r="M273" s="221"/>
      <c r="N273" s="221"/>
      <c r="O273" s="206" t="str">
        <f t="shared" si="26"/>
        <v xml:space="preserve">  </v>
      </c>
      <c r="P273" s="206"/>
      <c r="Q273" s="206"/>
      <c r="R273" s="206" t="str">
        <f t="shared" si="49"/>
        <v>F/E  -  PDF</v>
      </c>
      <c r="S273" s="221" t="s">
        <v>1351</v>
      </c>
      <c r="T273" s="221" t="s">
        <v>169</v>
      </c>
    </row>
    <row r="274" spans="1:20" ht="40.049999999999997" customHeight="1">
      <c r="A274" s="227" t="s">
        <v>1076</v>
      </c>
      <c r="B274" s="174" t="str">
        <f t="shared" si="48"/>
        <v>Subdirección de Desarrollo EmpresarialINFORMES DE GESTIÓN</v>
      </c>
      <c r="C274" s="132">
        <v>72220</v>
      </c>
      <c r="D274" s="208" t="s">
        <v>1353</v>
      </c>
      <c r="E274" s="209" t="s">
        <v>127</v>
      </c>
      <c r="F274" s="205" t="str">
        <f t="shared" si="38"/>
        <v>72220-24.12</v>
      </c>
      <c r="G274" s="206" t="str">
        <f t="shared" ref="G274:G338" si="63">CONCATENATE("AG"," -", H274,"--","AC -", I274)</f>
        <v>AG -3--AC -8</v>
      </c>
      <c r="H274" s="221">
        <v>3</v>
      </c>
      <c r="I274" s="221">
        <v>8</v>
      </c>
      <c r="J274" s="206" t="str">
        <f t="shared" si="25"/>
        <v xml:space="preserve">- E- - </v>
      </c>
      <c r="K274" s="221"/>
      <c r="L274" s="221" t="s">
        <v>1344</v>
      </c>
      <c r="M274" s="221"/>
      <c r="N274" s="221"/>
      <c r="O274" s="206" t="str">
        <f t="shared" si="26"/>
        <v xml:space="preserve">  </v>
      </c>
      <c r="P274" s="206"/>
      <c r="Q274" s="206"/>
      <c r="R274" s="206" t="str">
        <f t="shared" si="49"/>
        <v>F/E  -  PDF</v>
      </c>
      <c r="S274" s="221" t="s">
        <v>1351</v>
      </c>
      <c r="T274" s="221" t="s">
        <v>169</v>
      </c>
    </row>
    <row r="275" spans="1:20" ht="40.049999999999997" customHeight="1">
      <c r="A275" s="227" t="s">
        <v>1076</v>
      </c>
      <c r="B275" s="174" t="str">
        <f t="shared" si="48"/>
        <v>Subdirección de Desarrollo EmpresarialPROCESOS DE SOLICITUDES DE GIRO DIRECTO</v>
      </c>
      <c r="C275" s="132">
        <v>72220</v>
      </c>
      <c r="D275" s="208" t="s">
        <v>1628</v>
      </c>
      <c r="E275" s="209" t="s">
        <v>1629</v>
      </c>
      <c r="F275" s="205" t="str">
        <f t="shared" si="38"/>
        <v>72220-38.20</v>
      </c>
      <c r="G275" s="206" t="str">
        <f t="shared" si="63"/>
        <v>AG -3--AC -17</v>
      </c>
      <c r="H275" s="221">
        <v>3</v>
      </c>
      <c r="I275" s="221">
        <v>17</v>
      </c>
      <c r="J275" s="206" t="str">
        <f t="shared" ref="J275:J339" si="64">CONCATENATE(K275,"- ",L275,"- ",M275,"- ",N275,)</f>
        <v>- - MT- S</v>
      </c>
      <c r="K275" s="221"/>
      <c r="L275" s="221"/>
      <c r="M275" s="221" t="s">
        <v>1352</v>
      </c>
      <c r="N275" s="221" t="s">
        <v>1346</v>
      </c>
      <c r="O275" s="206" t="str">
        <f t="shared" ref="O275:O339" si="65">CONCATENATE(P275,"  ",Q275)</f>
        <v xml:space="preserve">  </v>
      </c>
      <c r="P275" s="206"/>
      <c r="Q275" s="206"/>
      <c r="R275" s="206" t="str">
        <f t="shared" si="49"/>
        <v>F/E  -  PDF</v>
      </c>
      <c r="S275" s="221" t="s">
        <v>1351</v>
      </c>
      <c r="T275" s="221" t="s">
        <v>169</v>
      </c>
    </row>
    <row r="276" spans="1:20" ht="40.049999999999997" customHeight="1">
      <c r="A276" s="227" t="s">
        <v>1076</v>
      </c>
      <c r="B276" s="174" t="str">
        <f t="shared" si="48"/>
        <v>Subdirección de Desarrollo EmpresarialPROCESOS DE SOLICITUDES DE REGISTRO CUENTAS MAESTRAS</v>
      </c>
      <c r="C276" s="132">
        <v>72220</v>
      </c>
      <c r="D276" s="208" t="s">
        <v>1630</v>
      </c>
      <c r="E276" s="209" t="s">
        <v>1631</v>
      </c>
      <c r="F276" s="205" t="str">
        <f t="shared" si="38"/>
        <v>72220-38.21</v>
      </c>
      <c r="G276" s="206" t="str">
        <f t="shared" si="63"/>
        <v>AG -3--AC -17</v>
      </c>
      <c r="H276" s="221">
        <v>3</v>
      </c>
      <c r="I276" s="221">
        <v>17</v>
      </c>
      <c r="J276" s="206" t="str">
        <f t="shared" si="64"/>
        <v>- - MT- S</v>
      </c>
      <c r="K276" s="221"/>
      <c r="L276" s="221"/>
      <c r="M276" s="221" t="s">
        <v>1352</v>
      </c>
      <c r="N276" s="221" t="s">
        <v>1346</v>
      </c>
      <c r="O276" s="206" t="str">
        <f t="shared" si="65"/>
        <v xml:space="preserve">  </v>
      </c>
      <c r="P276" s="206"/>
      <c r="Q276" s="206"/>
      <c r="R276" s="206" t="str">
        <f t="shared" si="49"/>
        <v>F/E  -  PDF</v>
      </c>
      <c r="S276" s="221" t="s">
        <v>1351</v>
      </c>
      <c r="T276" s="221" t="s">
        <v>169</v>
      </c>
    </row>
    <row r="277" spans="1:20" s="146" customFormat="1" ht="40.049999999999997" customHeight="1">
      <c r="A277" s="183"/>
      <c r="B277" s="175"/>
      <c r="C277" s="170"/>
      <c r="D277" s="170"/>
      <c r="E277" s="147"/>
      <c r="F277" s="167"/>
      <c r="G277" s="157"/>
      <c r="H277" s="157"/>
      <c r="I277" s="157"/>
      <c r="J277" s="157"/>
      <c r="K277" s="157"/>
      <c r="L277" s="157"/>
      <c r="M277" s="157"/>
      <c r="N277" s="157"/>
      <c r="O277" s="157"/>
      <c r="P277" s="157"/>
      <c r="Q277" s="157"/>
      <c r="R277" s="157"/>
      <c r="S277" s="157"/>
      <c r="T277" s="157"/>
    </row>
    <row r="278" spans="1:20" ht="40.049999999999997" customHeight="1">
      <c r="A278" s="224" t="s">
        <v>1280</v>
      </c>
      <c r="B278" s="163" t="str">
        <f t="shared" si="48"/>
        <v>Subdirección de ProyectosACTAS DE COMITÉ TÉCNICO DE PROYECTOS</v>
      </c>
      <c r="C278" s="171">
        <v>72230</v>
      </c>
      <c r="D278" s="171" t="s">
        <v>1632</v>
      </c>
      <c r="E278" s="124" t="s">
        <v>1633</v>
      </c>
      <c r="F278" s="168" t="str">
        <f t="shared" si="38"/>
        <v>72230-2.15</v>
      </c>
      <c r="G278" s="162" t="str">
        <f t="shared" si="63"/>
        <v>AG -3--AC -8</v>
      </c>
      <c r="H278" s="220">
        <v>3</v>
      </c>
      <c r="I278" s="220">
        <v>8</v>
      </c>
      <c r="J278" s="162" t="str">
        <f t="shared" si="64"/>
        <v xml:space="preserve">CT- - MT- </v>
      </c>
      <c r="K278" s="220" t="s">
        <v>1343</v>
      </c>
      <c r="L278" s="220"/>
      <c r="M278" s="220" t="s">
        <v>1352</v>
      </c>
      <c r="N278" s="220"/>
      <c r="O278" s="162" t="str">
        <f t="shared" si="65"/>
        <v xml:space="preserve">  </v>
      </c>
      <c r="P278" s="162"/>
      <c r="Q278" s="162"/>
      <c r="R278" s="162" t="str">
        <f t="shared" si="49"/>
        <v>F/E  -  PDF</v>
      </c>
      <c r="S278" s="220" t="s">
        <v>1351</v>
      </c>
      <c r="T278" s="220" t="s">
        <v>169</v>
      </c>
    </row>
    <row r="279" spans="1:20" ht="40.049999999999997" customHeight="1">
      <c r="A279" s="224" t="s">
        <v>1280</v>
      </c>
      <c r="B279" s="163" t="str">
        <f t="shared" si="48"/>
        <v>Subdirección de ProyectosDERECHOS DE PETICIÓN</v>
      </c>
      <c r="C279" s="171">
        <v>72230</v>
      </c>
      <c r="D279" s="171">
        <v>17</v>
      </c>
      <c r="E279" s="202" t="s">
        <v>159</v>
      </c>
      <c r="F279" s="168" t="str">
        <f t="shared" si="38"/>
        <v>72230-17</v>
      </c>
      <c r="G279" s="162" t="str">
        <f t="shared" si="63"/>
        <v>AG -3--AC -8</v>
      </c>
      <c r="H279" s="220">
        <v>3</v>
      </c>
      <c r="I279" s="220">
        <v>8</v>
      </c>
      <c r="J279" s="162" t="str">
        <f t="shared" si="64"/>
        <v>- - MT- S</v>
      </c>
      <c r="K279" s="220"/>
      <c r="L279" s="220"/>
      <c r="M279" s="220" t="s">
        <v>1352</v>
      </c>
      <c r="N279" s="220" t="s">
        <v>1346</v>
      </c>
      <c r="O279" s="162" t="str">
        <f t="shared" si="65"/>
        <v xml:space="preserve">  </v>
      </c>
      <c r="P279" s="162"/>
      <c r="Q279" s="162"/>
      <c r="R279" s="162" t="str">
        <f t="shared" si="49"/>
        <v>F/E  -  PDF</v>
      </c>
      <c r="S279" s="220" t="s">
        <v>1351</v>
      </c>
      <c r="T279" s="220" t="s">
        <v>169</v>
      </c>
    </row>
    <row r="280" spans="1:20" ht="40.049999999999997" customHeight="1">
      <c r="A280" s="224" t="s">
        <v>1280</v>
      </c>
      <c r="B280" s="163" t="str">
        <f t="shared" si="48"/>
        <v>Subdirección de ProyectosINFORMES A ENTES DE CONTROL</v>
      </c>
      <c r="C280" s="171">
        <v>72230</v>
      </c>
      <c r="D280" s="171" t="s">
        <v>1435</v>
      </c>
      <c r="E280" s="124" t="s">
        <v>1229</v>
      </c>
      <c r="F280" s="168" t="str">
        <f t="shared" ref="F280:F344" si="66">CONCATENATE(C280,"-",D280)</f>
        <v>72230-24.1</v>
      </c>
      <c r="G280" s="162" t="str">
        <f t="shared" si="63"/>
        <v>AG -4--AC -8</v>
      </c>
      <c r="H280" s="220">
        <v>4</v>
      </c>
      <c r="I280" s="220">
        <v>8</v>
      </c>
      <c r="J280" s="162" t="str">
        <f t="shared" si="64"/>
        <v xml:space="preserve">- E- - </v>
      </c>
      <c r="K280" s="220"/>
      <c r="L280" s="220" t="s">
        <v>1344</v>
      </c>
      <c r="M280" s="220"/>
      <c r="N280" s="220"/>
      <c r="O280" s="162" t="str">
        <f t="shared" si="65"/>
        <v xml:space="preserve">  </v>
      </c>
      <c r="P280" s="162"/>
      <c r="Q280" s="162"/>
      <c r="R280" s="162" t="str">
        <f t="shared" si="49"/>
        <v>F/E  -  PDF</v>
      </c>
      <c r="S280" s="220" t="s">
        <v>1351</v>
      </c>
      <c r="T280" s="220" t="s">
        <v>169</v>
      </c>
    </row>
    <row r="281" spans="1:20" ht="40.049999999999997" customHeight="1">
      <c r="A281" s="224" t="s">
        <v>1280</v>
      </c>
      <c r="B281" s="163" t="str">
        <f t="shared" si="48"/>
        <v>Subdirección de ProyectosINFORMES DE GESTIÓN</v>
      </c>
      <c r="C281" s="171">
        <v>72230</v>
      </c>
      <c r="D281" s="171" t="s">
        <v>1353</v>
      </c>
      <c r="E281" s="124" t="s">
        <v>127</v>
      </c>
      <c r="F281" s="168" t="str">
        <f t="shared" si="66"/>
        <v>72230-24.12</v>
      </c>
      <c r="G281" s="162" t="str">
        <f t="shared" si="63"/>
        <v>AG -3--AC -8</v>
      </c>
      <c r="H281" s="220">
        <v>3</v>
      </c>
      <c r="I281" s="220">
        <v>8</v>
      </c>
      <c r="J281" s="162" t="str">
        <f t="shared" si="64"/>
        <v xml:space="preserve">- E- - </v>
      </c>
      <c r="K281" s="220"/>
      <c r="L281" s="220" t="s">
        <v>1344</v>
      </c>
      <c r="M281" s="220"/>
      <c r="N281" s="220"/>
      <c r="O281" s="162" t="str">
        <f t="shared" si="65"/>
        <v xml:space="preserve">  </v>
      </c>
      <c r="P281" s="162"/>
      <c r="Q281" s="162"/>
      <c r="R281" s="162" t="str">
        <f t="shared" si="49"/>
        <v>F/E  -  PDF</v>
      </c>
      <c r="S281" s="220" t="s">
        <v>1351</v>
      </c>
      <c r="T281" s="220" t="s">
        <v>169</v>
      </c>
    </row>
    <row r="282" spans="1:20" ht="40.049999999999997" customHeight="1">
      <c r="A282" s="224" t="s">
        <v>1280</v>
      </c>
      <c r="B282" s="163" t="str">
        <f t="shared" si="48"/>
        <v>Subdirección de ProyectosPROYECTOS DE INFRAESTRUCTURA</v>
      </c>
      <c r="C282" s="171">
        <v>72230</v>
      </c>
      <c r="D282" s="171" t="s">
        <v>1634</v>
      </c>
      <c r="E282" s="124" t="s">
        <v>1635</v>
      </c>
      <c r="F282" s="168" t="str">
        <f t="shared" si="66"/>
        <v>72230-42.4</v>
      </c>
      <c r="G282" s="162" t="str">
        <f t="shared" si="63"/>
        <v>AG -3--AC -8</v>
      </c>
      <c r="H282" s="220">
        <v>3</v>
      </c>
      <c r="I282" s="220">
        <v>8</v>
      </c>
      <c r="J282" s="162" t="str">
        <f t="shared" si="64"/>
        <v xml:space="preserve">CT- - MT- </v>
      </c>
      <c r="K282" s="220" t="s">
        <v>1343</v>
      </c>
      <c r="L282" s="220"/>
      <c r="M282" s="220" t="s">
        <v>1352</v>
      </c>
      <c r="N282" s="220"/>
      <c r="O282" s="162" t="str">
        <f t="shared" si="65"/>
        <v xml:space="preserve">  </v>
      </c>
      <c r="P282" s="162"/>
      <c r="Q282" s="162"/>
      <c r="R282" s="162" t="str">
        <f t="shared" si="49"/>
        <v>F/E  -  PDF</v>
      </c>
      <c r="S282" s="220" t="s">
        <v>1351</v>
      </c>
      <c r="T282" s="220" t="s">
        <v>169</v>
      </c>
    </row>
    <row r="283" spans="1:20" ht="40.049999999999997" customHeight="1">
      <c r="A283" s="183"/>
      <c r="B283" s="175"/>
      <c r="C283" s="170"/>
      <c r="D283" s="170"/>
      <c r="E283" s="160"/>
      <c r="F283" s="167"/>
      <c r="G283" s="157"/>
      <c r="H283" s="157"/>
      <c r="I283" s="157"/>
      <c r="J283" s="157"/>
      <c r="K283" s="157"/>
      <c r="L283" s="157"/>
      <c r="M283" s="157"/>
      <c r="N283" s="157"/>
      <c r="O283" s="157"/>
      <c r="P283" s="157"/>
      <c r="Q283" s="157"/>
      <c r="R283" s="157"/>
      <c r="S283" s="157"/>
      <c r="T283" s="157"/>
    </row>
    <row r="284" spans="1:20" ht="40.049999999999997" customHeight="1">
      <c r="A284" s="227" t="s">
        <v>1636</v>
      </c>
      <c r="B284" s="174" t="str">
        <f t="shared" si="48"/>
        <v>Grupo de Evaluación y ProyectosDERECHOS DE PETICIÓN</v>
      </c>
      <c r="C284" s="132">
        <v>72231</v>
      </c>
      <c r="D284" s="208">
        <v>17</v>
      </c>
      <c r="E284" s="207" t="s">
        <v>159</v>
      </c>
      <c r="F284" s="205" t="str">
        <f t="shared" si="66"/>
        <v>72231-17</v>
      </c>
      <c r="G284" s="206" t="str">
        <f t="shared" si="63"/>
        <v>AG -3--AC -8</v>
      </c>
      <c r="H284" s="221">
        <v>3</v>
      </c>
      <c r="I284" s="221">
        <v>8</v>
      </c>
      <c r="J284" s="206" t="str">
        <f t="shared" si="64"/>
        <v>- - MT- S</v>
      </c>
      <c r="K284" s="221"/>
      <c r="L284" s="221"/>
      <c r="M284" s="221" t="s">
        <v>1352</v>
      </c>
      <c r="N284" s="221" t="s">
        <v>1346</v>
      </c>
      <c r="O284" s="206" t="str">
        <f t="shared" si="65"/>
        <v xml:space="preserve">  </v>
      </c>
      <c r="P284" s="206"/>
      <c r="Q284" s="206"/>
      <c r="R284" s="206" t="str">
        <f t="shared" si="49"/>
        <v>F/E  -  PDF</v>
      </c>
      <c r="S284" s="221" t="s">
        <v>1351</v>
      </c>
      <c r="T284" s="218" t="s">
        <v>169</v>
      </c>
    </row>
    <row r="285" spans="1:20" ht="40.049999999999997" customHeight="1">
      <c r="A285" s="227" t="s">
        <v>1636</v>
      </c>
      <c r="B285" s="174" t="str">
        <f t="shared" si="48"/>
        <v>Grupo de Evaluación y ProyectosINFORMES DE GESTIÓN</v>
      </c>
      <c r="C285" s="132">
        <v>72231</v>
      </c>
      <c r="D285" s="208" t="s">
        <v>1353</v>
      </c>
      <c r="E285" s="209" t="s">
        <v>127</v>
      </c>
      <c r="F285" s="205" t="str">
        <f t="shared" si="66"/>
        <v>72231-24.12</v>
      </c>
      <c r="G285" s="206" t="str">
        <f t="shared" si="63"/>
        <v>AG -3--AC -8</v>
      </c>
      <c r="H285" s="221">
        <v>3</v>
      </c>
      <c r="I285" s="221">
        <v>8</v>
      </c>
      <c r="J285" s="206" t="str">
        <f t="shared" si="64"/>
        <v xml:space="preserve">- E- - </v>
      </c>
      <c r="K285" s="221"/>
      <c r="L285" s="221" t="s">
        <v>1344</v>
      </c>
      <c r="M285" s="221"/>
      <c r="N285" s="221"/>
      <c r="O285" s="206" t="str">
        <f t="shared" si="65"/>
        <v xml:space="preserve">  </v>
      </c>
      <c r="P285" s="206"/>
      <c r="Q285" s="206"/>
      <c r="R285" s="206" t="str">
        <f t="shared" si="49"/>
        <v>F/E  -  PDF</v>
      </c>
      <c r="S285" s="221" t="s">
        <v>1351</v>
      </c>
      <c r="T285" s="218" t="s">
        <v>169</v>
      </c>
    </row>
    <row r="286" spans="1:20" ht="40.049999999999997" customHeight="1">
      <c r="A286" s="227" t="s">
        <v>1636</v>
      </c>
      <c r="B286" s="174" t="str">
        <f t="shared" si="48"/>
        <v>Grupo de Evaluación y ProyectosPROYECTOS DE AGUA POTABLE Y SANEAMIENTO BÁSICO</v>
      </c>
      <c r="C286" s="132">
        <v>72231</v>
      </c>
      <c r="D286" s="208" t="s">
        <v>1637</v>
      </c>
      <c r="E286" s="209" t="s">
        <v>1638</v>
      </c>
      <c r="F286" s="205" t="str">
        <f t="shared" si="66"/>
        <v>72231-42.2</v>
      </c>
      <c r="G286" s="206" t="str">
        <f t="shared" si="63"/>
        <v>AG -3--AC -17</v>
      </c>
      <c r="H286" s="221">
        <v>3</v>
      </c>
      <c r="I286" s="221">
        <v>17</v>
      </c>
      <c r="J286" s="206" t="str">
        <f t="shared" si="64"/>
        <v xml:space="preserve">CT- - MT- </v>
      </c>
      <c r="K286" s="221" t="s">
        <v>1343</v>
      </c>
      <c r="L286" s="221"/>
      <c r="M286" s="221" t="s">
        <v>1352</v>
      </c>
      <c r="N286" s="221"/>
      <c r="O286" s="206" t="str">
        <f t="shared" si="65"/>
        <v xml:space="preserve">  </v>
      </c>
      <c r="P286" s="206"/>
      <c r="Q286" s="206"/>
      <c r="R286" s="206" t="str">
        <f t="shared" si="49"/>
        <v>F/E  -  PDF</v>
      </c>
      <c r="S286" s="221" t="s">
        <v>1351</v>
      </c>
      <c r="T286" s="218" t="s">
        <v>169</v>
      </c>
    </row>
    <row r="287" spans="1:20" ht="40.049999999999997" customHeight="1">
      <c r="A287" s="183"/>
      <c r="B287" s="175"/>
      <c r="C287" s="170"/>
      <c r="D287" s="170"/>
      <c r="E287" s="160"/>
      <c r="F287" s="167"/>
      <c r="G287" s="157"/>
      <c r="H287" s="157"/>
      <c r="I287" s="157"/>
      <c r="J287" s="157"/>
      <c r="K287" s="157"/>
      <c r="L287" s="157"/>
      <c r="M287" s="157"/>
      <c r="N287" s="157"/>
      <c r="O287" s="157"/>
      <c r="P287" s="157"/>
      <c r="Q287" s="157"/>
      <c r="R287" s="157"/>
      <c r="S287" s="157"/>
      <c r="T287" s="157"/>
    </row>
    <row r="288" spans="1:20" ht="40.049999999999997" customHeight="1">
      <c r="A288" s="224" t="s">
        <v>1639</v>
      </c>
      <c r="B288" s="163" t="str">
        <f t="shared" si="48"/>
        <v>Secretaria GeneralACTAS DE COMITÉ DEL CONSEJO DE LA MEDALLA</v>
      </c>
      <c r="C288" s="171">
        <v>73000</v>
      </c>
      <c r="D288" s="171" t="s">
        <v>1640</v>
      </c>
      <c r="E288" s="124" t="s">
        <v>1641</v>
      </c>
      <c r="F288" s="168" t="str">
        <f t="shared" si="66"/>
        <v>73000-2.11</v>
      </c>
      <c r="G288" s="162" t="str">
        <f t="shared" si="63"/>
        <v>AG -3--AC -8</v>
      </c>
      <c r="H288" s="220">
        <v>3</v>
      </c>
      <c r="I288" s="220">
        <v>8</v>
      </c>
      <c r="J288" s="162" t="str">
        <f t="shared" si="64"/>
        <v xml:space="preserve">CT- - MT- </v>
      </c>
      <c r="K288" s="220" t="s">
        <v>1343</v>
      </c>
      <c r="L288" s="220"/>
      <c r="M288" s="220" t="s">
        <v>1352</v>
      </c>
      <c r="N288" s="220"/>
      <c r="O288" s="162" t="str">
        <f t="shared" si="65"/>
        <v xml:space="preserve">  </v>
      </c>
      <c r="P288" s="162"/>
      <c r="Q288" s="162"/>
      <c r="R288" s="162" t="str">
        <f t="shared" si="49"/>
        <v>F/E  -  PDF</v>
      </c>
      <c r="S288" s="220" t="s">
        <v>1351</v>
      </c>
      <c r="T288" s="220" t="s">
        <v>169</v>
      </c>
    </row>
    <row r="289" spans="1:20" ht="40.049999999999997" customHeight="1">
      <c r="A289" s="224" t="s">
        <v>1639</v>
      </c>
      <c r="B289" s="163" t="str">
        <f t="shared" ref="B289:B352" si="67">CONCATENATE(A289,E289)</f>
        <v xml:space="preserve">Secretaria GeneralACTAS DE NEGOCIACIÓN SINDICAL </v>
      </c>
      <c r="C289" s="171">
        <v>73000</v>
      </c>
      <c r="D289" s="171" t="s">
        <v>1642</v>
      </c>
      <c r="E289" s="124" t="s">
        <v>1643</v>
      </c>
      <c r="F289" s="168" t="str">
        <f t="shared" si="66"/>
        <v>73000-2.18</v>
      </c>
      <c r="G289" s="162" t="str">
        <f t="shared" si="63"/>
        <v>AG -3--AC -8</v>
      </c>
      <c r="H289" s="220">
        <v>3</v>
      </c>
      <c r="I289" s="220">
        <v>8</v>
      </c>
      <c r="J289" s="162" t="str">
        <f t="shared" si="64"/>
        <v xml:space="preserve">CT- - MT- </v>
      </c>
      <c r="K289" s="220" t="s">
        <v>1343</v>
      </c>
      <c r="L289" s="220"/>
      <c r="M289" s="220" t="s">
        <v>1352</v>
      </c>
      <c r="N289" s="220"/>
      <c r="O289" s="162" t="str">
        <f t="shared" si="65"/>
        <v xml:space="preserve">  </v>
      </c>
      <c r="P289" s="162"/>
      <c r="Q289" s="162"/>
      <c r="R289" s="162" t="str">
        <f t="shared" si="49"/>
        <v>F/E  -  PDF</v>
      </c>
      <c r="S289" s="220" t="s">
        <v>1351</v>
      </c>
      <c r="T289" s="220" t="s">
        <v>169</v>
      </c>
    </row>
    <row r="290" spans="1:20" ht="40.049999999999997" customHeight="1">
      <c r="A290" s="224" t="s">
        <v>1639</v>
      </c>
      <c r="B290" s="163" t="str">
        <f t="shared" si="67"/>
        <v>Secretaria GeneralDECRETOS</v>
      </c>
      <c r="C290" s="171">
        <v>73000</v>
      </c>
      <c r="D290" s="171" t="s">
        <v>1644</v>
      </c>
      <c r="E290" s="124" t="s">
        <v>1645</v>
      </c>
      <c r="F290" s="168" t="str">
        <f t="shared" si="66"/>
        <v>73000-3.2</v>
      </c>
      <c r="G290" s="162" t="str">
        <f t="shared" si="63"/>
        <v>AG -3--AC -17</v>
      </c>
      <c r="H290" s="220">
        <v>3</v>
      </c>
      <c r="I290" s="220">
        <v>17</v>
      </c>
      <c r="J290" s="162" t="str">
        <f t="shared" si="64"/>
        <v xml:space="preserve">CT- - MT- </v>
      </c>
      <c r="K290" s="220" t="s">
        <v>1343</v>
      </c>
      <c r="L290" s="220"/>
      <c r="M290" s="220" t="s">
        <v>1352</v>
      </c>
      <c r="N290" s="220"/>
      <c r="O290" s="162" t="str">
        <f t="shared" si="65"/>
        <v xml:space="preserve">  </v>
      </c>
      <c r="P290" s="162"/>
      <c r="Q290" s="162"/>
      <c r="R290" s="162" t="str">
        <f t="shared" si="49"/>
        <v>F/E  -  PDF</v>
      </c>
      <c r="S290" s="220" t="s">
        <v>1351</v>
      </c>
      <c r="T290" s="220" t="s">
        <v>169</v>
      </c>
    </row>
    <row r="291" spans="1:20" s="146" customFormat="1" ht="40.049999999999997" customHeight="1">
      <c r="A291" s="224" t="s">
        <v>1639</v>
      </c>
      <c r="B291" s="163" t="str">
        <f t="shared" si="67"/>
        <v>Secretaria GeneralRESOLUCIONES</v>
      </c>
      <c r="C291" s="171">
        <v>73000</v>
      </c>
      <c r="D291" s="171" t="s">
        <v>1646</v>
      </c>
      <c r="E291" s="124" t="s">
        <v>1647</v>
      </c>
      <c r="F291" s="168" t="str">
        <f t="shared" si="66"/>
        <v>73000-3.3</v>
      </c>
      <c r="G291" s="162" t="str">
        <f t="shared" si="63"/>
        <v>AG -3--AC -17</v>
      </c>
      <c r="H291" s="220">
        <v>3</v>
      </c>
      <c r="I291" s="220">
        <v>17</v>
      </c>
      <c r="J291" s="162" t="str">
        <f t="shared" si="64"/>
        <v xml:space="preserve">CT- - MT- </v>
      </c>
      <c r="K291" s="220" t="s">
        <v>1343</v>
      </c>
      <c r="L291" s="220"/>
      <c r="M291" s="220" t="s">
        <v>1352</v>
      </c>
      <c r="N291" s="220"/>
      <c r="O291" s="162" t="str">
        <f t="shared" si="65"/>
        <v xml:space="preserve">  </v>
      </c>
      <c r="P291" s="162"/>
      <c r="Q291" s="162"/>
      <c r="R291" s="162" t="str">
        <f t="shared" si="49"/>
        <v>F/E  -  PDF</v>
      </c>
      <c r="S291" s="220" t="s">
        <v>1351</v>
      </c>
      <c r="T291" s="220" t="s">
        <v>169</v>
      </c>
    </row>
    <row r="292" spans="1:20" s="146" customFormat="1" ht="40.049999999999997" customHeight="1">
      <c r="A292" s="224" t="s">
        <v>1639</v>
      </c>
      <c r="B292" s="163" t="str">
        <f t="shared" si="67"/>
        <v>Secretaria GeneralCIRCULARES DISPOSITIVAS</v>
      </c>
      <c r="C292" s="171">
        <v>73000</v>
      </c>
      <c r="D292" s="171" t="s">
        <v>1648</v>
      </c>
      <c r="E292" s="124" t="s">
        <v>1597</v>
      </c>
      <c r="F292" s="168" t="str">
        <f t="shared" si="66"/>
        <v>73000-7.1</v>
      </c>
      <c r="G292" s="162" t="str">
        <f t="shared" si="63"/>
        <v>AG -3--AC -8</v>
      </c>
      <c r="H292" s="220">
        <v>3</v>
      </c>
      <c r="I292" s="220">
        <v>8</v>
      </c>
      <c r="J292" s="162" t="str">
        <f t="shared" si="64"/>
        <v xml:space="preserve">CT- - MT- </v>
      </c>
      <c r="K292" s="220" t="s">
        <v>1343</v>
      </c>
      <c r="L292" s="220"/>
      <c r="M292" s="220" t="s">
        <v>1352</v>
      </c>
      <c r="N292" s="220"/>
      <c r="O292" s="162" t="str">
        <f t="shared" si="65"/>
        <v xml:space="preserve">  </v>
      </c>
      <c r="P292" s="162"/>
      <c r="Q292" s="162"/>
      <c r="R292" s="162" t="str">
        <f t="shared" si="49"/>
        <v>F/E  -  PDF</v>
      </c>
      <c r="S292" s="220" t="s">
        <v>1351</v>
      </c>
      <c r="T292" s="220" t="s">
        <v>169</v>
      </c>
    </row>
    <row r="293" spans="1:20" s="146" customFormat="1" ht="40.049999999999997" customHeight="1">
      <c r="A293" s="224" t="s">
        <v>1639</v>
      </c>
      <c r="B293" s="163" t="str">
        <f t="shared" si="67"/>
        <v>Secretaria GeneralDERECHOS DE PETICIÓN</v>
      </c>
      <c r="C293" s="171">
        <v>73000</v>
      </c>
      <c r="D293" s="171">
        <v>17</v>
      </c>
      <c r="E293" s="202" t="s">
        <v>159</v>
      </c>
      <c r="F293" s="168" t="str">
        <f t="shared" si="66"/>
        <v>73000-17</v>
      </c>
      <c r="G293" s="162" t="str">
        <f t="shared" si="63"/>
        <v>AG -3--AC -8</v>
      </c>
      <c r="H293" s="220">
        <v>3</v>
      </c>
      <c r="I293" s="220">
        <v>8</v>
      </c>
      <c r="J293" s="162" t="str">
        <f t="shared" si="64"/>
        <v>- - MT- S</v>
      </c>
      <c r="K293" s="220"/>
      <c r="L293" s="220"/>
      <c r="M293" s="220" t="s">
        <v>1352</v>
      </c>
      <c r="N293" s="220" t="s">
        <v>1346</v>
      </c>
      <c r="O293" s="162" t="str">
        <f t="shared" si="65"/>
        <v xml:space="preserve">  </v>
      </c>
      <c r="P293" s="162"/>
      <c r="Q293" s="162"/>
      <c r="R293" s="162" t="str">
        <f t="shared" si="49"/>
        <v>F/E  -  PDF</v>
      </c>
      <c r="S293" s="220" t="s">
        <v>1351</v>
      </c>
      <c r="T293" s="220" t="s">
        <v>169</v>
      </c>
    </row>
    <row r="294" spans="1:20" s="146" customFormat="1" ht="40.049999999999997" customHeight="1">
      <c r="A294" s="224" t="s">
        <v>1639</v>
      </c>
      <c r="B294" s="163" t="str">
        <f t="shared" si="67"/>
        <v>Secretaria GeneralINFORMES A ENTES DE CONTROL</v>
      </c>
      <c r="C294" s="171">
        <v>73000</v>
      </c>
      <c r="D294" s="171" t="s">
        <v>1435</v>
      </c>
      <c r="E294" s="124" t="s">
        <v>1229</v>
      </c>
      <c r="F294" s="168" t="str">
        <f t="shared" si="66"/>
        <v>73000-24.1</v>
      </c>
      <c r="G294" s="162" t="str">
        <f t="shared" si="63"/>
        <v>AG -4--AC -8</v>
      </c>
      <c r="H294" s="220">
        <v>4</v>
      </c>
      <c r="I294" s="220">
        <v>8</v>
      </c>
      <c r="J294" s="162" t="str">
        <f t="shared" si="64"/>
        <v xml:space="preserve">- E- - </v>
      </c>
      <c r="K294" s="220"/>
      <c r="L294" s="220" t="s">
        <v>1344</v>
      </c>
      <c r="M294" s="220"/>
      <c r="N294" s="220"/>
      <c r="O294" s="162" t="str">
        <f t="shared" si="65"/>
        <v xml:space="preserve">  </v>
      </c>
      <c r="P294" s="162"/>
      <c r="Q294" s="162"/>
      <c r="R294" s="162" t="str">
        <f t="shared" si="49"/>
        <v>F/E  -  PDF</v>
      </c>
      <c r="S294" s="220" t="s">
        <v>1351</v>
      </c>
      <c r="T294" s="220" t="s">
        <v>169</v>
      </c>
    </row>
    <row r="295" spans="1:20" s="146" customFormat="1" ht="40.049999999999997" customHeight="1">
      <c r="A295" s="224" t="s">
        <v>1639</v>
      </c>
      <c r="B295" s="163" t="str">
        <f t="shared" si="67"/>
        <v>Secretaria GeneralINFORMES DE GESTIÓN</v>
      </c>
      <c r="C295" s="171">
        <v>73000</v>
      </c>
      <c r="D295" s="171" t="s">
        <v>1353</v>
      </c>
      <c r="E295" s="124" t="s">
        <v>127</v>
      </c>
      <c r="F295" s="168" t="str">
        <f t="shared" si="66"/>
        <v>73000-24.12</v>
      </c>
      <c r="G295" s="162" t="str">
        <f t="shared" si="63"/>
        <v>AG -3--AC -8</v>
      </c>
      <c r="H295" s="220">
        <v>3</v>
      </c>
      <c r="I295" s="220">
        <v>8</v>
      </c>
      <c r="J295" s="162" t="str">
        <f t="shared" si="64"/>
        <v xml:space="preserve">- E- - </v>
      </c>
      <c r="K295" s="220"/>
      <c r="L295" s="220" t="s">
        <v>1344</v>
      </c>
      <c r="M295" s="220"/>
      <c r="N295" s="220"/>
      <c r="O295" s="162" t="str">
        <f t="shared" si="65"/>
        <v xml:space="preserve">  </v>
      </c>
      <c r="P295" s="162"/>
      <c r="Q295" s="162"/>
      <c r="R295" s="162" t="str">
        <f t="shared" si="49"/>
        <v>F/E  -  PDF</v>
      </c>
      <c r="S295" s="220" t="s">
        <v>1351</v>
      </c>
      <c r="T295" s="220" t="s">
        <v>169</v>
      </c>
    </row>
    <row r="296" spans="1:20" s="146" customFormat="1" ht="40.049999999999997" customHeight="1">
      <c r="A296" s="224" t="s">
        <v>1639</v>
      </c>
      <c r="B296" s="163" t="str">
        <f t="shared" si="67"/>
        <v>Secretaria GeneralLIBROS RADICADORES DE RESOLUCIONES</v>
      </c>
      <c r="C296" s="171">
        <v>73000</v>
      </c>
      <c r="D296" s="171" t="s">
        <v>1649</v>
      </c>
      <c r="E296" s="124" t="s">
        <v>1650</v>
      </c>
      <c r="F296" s="168" t="str">
        <f t="shared" si="66"/>
        <v>73000-26.3</v>
      </c>
      <c r="G296" s="162" t="str">
        <f t="shared" si="63"/>
        <v>AG -3--AC -8</v>
      </c>
      <c r="H296" s="220">
        <v>3</v>
      </c>
      <c r="I296" s="220">
        <v>8</v>
      </c>
      <c r="J296" s="162" t="str">
        <f t="shared" si="64"/>
        <v xml:space="preserve">- E- - </v>
      </c>
      <c r="K296" s="220"/>
      <c r="L296" s="220" t="s">
        <v>1344</v>
      </c>
      <c r="M296" s="220"/>
      <c r="N296" s="220"/>
      <c r="O296" s="162" t="str">
        <f t="shared" si="65"/>
        <v xml:space="preserve">  </v>
      </c>
      <c r="P296" s="162"/>
      <c r="Q296" s="162"/>
      <c r="R296" s="162" t="str">
        <f t="shared" si="49"/>
        <v>F/E  -  PDF</v>
      </c>
      <c r="S296" s="220" t="s">
        <v>1351</v>
      </c>
      <c r="T296" s="220" t="s">
        <v>169</v>
      </c>
    </row>
    <row r="297" spans="1:20" s="146" customFormat="1" ht="40.049999999999997" customHeight="1">
      <c r="A297" s="224" t="s">
        <v>1639</v>
      </c>
      <c r="B297" s="163" t="str">
        <f t="shared" si="67"/>
        <v>Secretaria GeneralPROYECTOS NORMATIVOS</v>
      </c>
      <c r="C297" s="171">
        <v>73000</v>
      </c>
      <c r="D297" s="171" t="s">
        <v>1518</v>
      </c>
      <c r="E297" s="124" t="s">
        <v>807</v>
      </c>
      <c r="F297" s="168" t="str">
        <f t="shared" si="66"/>
        <v>73000-42.13</v>
      </c>
      <c r="G297" s="162" t="str">
        <f t="shared" si="63"/>
        <v>AG -3--AC -17</v>
      </c>
      <c r="H297" s="220">
        <v>3</v>
      </c>
      <c r="I297" s="220">
        <v>17</v>
      </c>
      <c r="J297" s="162" t="str">
        <f t="shared" si="64"/>
        <v xml:space="preserve">CT- - MT- </v>
      </c>
      <c r="K297" s="220" t="s">
        <v>1343</v>
      </c>
      <c r="L297" s="220"/>
      <c r="M297" s="220" t="s">
        <v>1352</v>
      </c>
      <c r="N297" s="220"/>
      <c r="O297" s="162" t="str">
        <f t="shared" si="65"/>
        <v xml:space="preserve">  </v>
      </c>
      <c r="P297" s="162"/>
      <c r="Q297" s="162"/>
      <c r="R297" s="162" t="str">
        <f t="shared" si="49"/>
        <v>F/E  -  PDF</v>
      </c>
      <c r="S297" s="220" t="s">
        <v>1351</v>
      </c>
      <c r="T297" s="220" t="s">
        <v>169</v>
      </c>
    </row>
    <row r="298" spans="1:20" ht="40.049999999999997" customHeight="1">
      <c r="A298" s="183"/>
      <c r="B298" s="175"/>
      <c r="C298" s="170"/>
      <c r="D298" s="170"/>
      <c r="E298" s="160"/>
      <c r="F298" s="167"/>
      <c r="G298" s="157"/>
      <c r="H298" s="157"/>
      <c r="I298" s="157"/>
      <c r="J298" s="157"/>
      <c r="K298" s="157"/>
      <c r="L298" s="157"/>
      <c r="M298" s="157"/>
      <c r="N298" s="157"/>
      <c r="O298" s="157"/>
      <c r="P298" s="157"/>
      <c r="Q298" s="157"/>
      <c r="R298" s="157"/>
      <c r="S298" s="157"/>
      <c r="T298" s="157"/>
    </row>
    <row r="299" spans="1:20" s="146" customFormat="1" ht="40.049999999999997" customHeight="1">
      <c r="A299" s="227" t="s">
        <v>577</v>
      </c>
      <c r="B299" s="174" t="str">
        <f t="shared" si="67"/>
        <v>Grupo de Control Interno DisciplinarioINFORMES A ENTES DE CONTROL</v>
      </c>
      <c r="C299" s="132">
        <v>73001</v>
      </c>
      <c r="D299" s="208" t="s">
        <v>1435</v>
      </c>
      <c r="E299" s="209" t="s">
        <v>1229</v>
      </c>
      <c r="F299" s="205" t="str">
        <f t="shared" si="66"/>
        <v>73001-24.1</v>
      </c>
      <c r="G299" s="206" t="str">
        <f t="shared" si="63"/>
        <v>AG -4--AC -8</v>
      </c>
      <c r="H299" s="221">
        <v>4</v>
      </c>
      <c r="I299" s="221">
        <v>8</v>
      </c>
      <c r="J299" s="206" t="str">
        <f t="shared" si="64"/>
        <v xml:space="preserve">- E- - </v>
      </c>
      <c r="K299" s="221"/>
      <c r="L299" s="221" t="s">
        <v>1344</v>
      </c>
      <c r="M299" s="221"/>
      <c r="N299" s="221"/>
      <c r="O299" s="206" t="str">
        <f t="shared" si="65"/>
        <v xml:space="preserve">  </v>
      </c>
      <c r="P299" s="206"/>
      <c r="Q299" s="206"/>
      <c r="R299" s="206" t="str">
        <f t="shared" ref="R299:R361" si="68">CONCATENATE(S299,"  -  ",T299)</f>
        <v>F/E  -  PDF</v>
      </c>
      <c r="S299" s="221" t="s">
        <v>1351</v>
      </c>
      <c r="T299" s="218" t="s">
        <v>169</v>
      </c>
    </row>
    <row r="300" spans="1:20" s="146" customFormat="1" ht="40.049999999999997" customHeight="1">
      <c r="A300" s="227" t="s">
        <v>577</v>
      </c>
      <c r="B300" s="174" t="str">
        <f t="shared" si="67"/>
        <v>Grupo de Control Interno DisciplinarioINFORMES DE GESTIÓN</v>
      </c>
      <c r="C300" s="132">
        <v>73001</v>
      </c>
      <c r="D300" s="208" t="s">
        <v>1353</v>
      </c>
      <c r="E300" s="209" t="s">
        <v>127</v>
      </c>
      <c r="F300" s="205" t="str">
        <f t="shared" si="66"/>
        <v>73001-24.12</v>
      </c>
      <c r="G300" s="206" t="str">
        <f t="shared" si="63"/>
        <v>AG -3--AC -8</v>
      </c>
      <c r="H300" s="221">
        <v>3</v>
      </c>
      <c r="I300" s="221">
        <v>8</v>
      </c>
      <c r="J300" s="206" t="str">
        <f t="shared" si="64"/>
        <v xml:space="preserve">- E- - </v>
      </c>
      <c r="K300" s="221"/>
      <c r="L300" s="221" t="s">
        <v>1344</v>
      </c>
      <c r="M300" s="221"/>
      <c r="N300" s="221"/>
      <c r="O300" s="206" t="str">
        <f t="shared" si="65"/>
        <v xml:space="preserve">  </v>
      </c>
      <c r="P300" s="206"/>
      <c r="Q300" s="206"/>
      <c r="R300" s="206" t="str">
        <f t="shared" si="68"/>
        <v>F/E  -  PDF</v>
      </c>
      <c r="S300" s="221" t="s">
        <v>1351</v>
      </c>
      <c r="T300" s="218" t="s">
        <v>169</v>
      </c>
    </row>
    <row r="301" spans="1:20" s="146" customFormat="1" ht="40.049999999999997" customHeight="1">
      <c r="A301" s="227" t="s">
        <v>577</v>
      </c>
      <c r="B301" s="174" t="str">
        <f t="shared" si="67"/>
        <v>Grupo de Control Interno DisciplinarioPROCESOS DISCIPLINARIOS</v>
      </c>
      <c r="C301" s="132">
        <v>73001</v>
      </c>
      <c r="D301" s="208" t="s">
        <v>1651</v>
      </c>
      <c r="E301" s="209" t="s">
        <v>579</v>
      </c>
      <c r="F301" s="205" t="str">
        <f t="shared" si="66"/>
        <v>73001-38.22</v>
      </c>
      <c r="G301" s="206" t="str">
        <f t="shared" si="63"/>
        <v>AG -3--AC -17</v>
      </c>
      <c r="H301" s="221">
        <v>3</v>
      </c>
      <c r="I301" s="221">
        <v>17</v>
      </c>
      <c r="J301" s="206" t="str">
        <f t="shared" si="64"/>
        <v>- - MT- S</v>
      </c>
      <c r="K301" s="221"/>
      <c r="L301" s="221"/>
      <c r="M301" s="221" t="s">
        <v>1352</v>
      </c>
      <c r="N301" s="221" t="s">
        <v>1346</v>
      </c>
      <c r="O301" s="206" t="str">
        <f t="shared" si="65"/>
        <v xml:space="preserve">  </v>
      </c>
      <c r="P301" s="206"/>
      <c r="Q301" s="206"/>
      <c r="R301" s="206" t="str">
        <f t="shared" si="68"/>
        <v>F/E  -  PDF</v>
      </c>
      <c r="S301" s="221" t="s">
        <v>1351</v>
      </c>
      <c r="T301" s="218" t="s">
        <v>169</v>
      </c>
    </row>
    <row r="302" spans="1:20" s="146" customFormat="1" ht="40.049999999999997" customHeight="1">
      <c r="A302" s="183"/>
      <c r="B302" s="175"/>
      <c r="C302" s="170"/>
      <c r="D302" s="170"/>
      <c r="E302" s="160"/>
      <c r="F302" s="167"/>
      <c r="G302" s="157"/>
      <c r="H302" s="157"/>
      <c r="I302" s="157"/>
      <c r="J302" s="157"/>
      <c r="K302" s="157"/>
      <c r="L302" s="157"/>
      <c r="M302" s="157"/>
      <c r="N302" s="157"/>
      <c r="O302" s="157"/>
      <c r="P302" s="157"/>
      <c r="Q302" s="157"/>
      <c r="R302" s="157"/>
      <c r="S302" s="157"/>
      <c r="T302" s="157"/>
    </row>
    <row r="303" spans="1:20" ht="40.049999999999997" customHeight="1">
      <c r="A303" s="187" t="s">
        <v>472</v>
      </c>
      <c r="B303" s="163" t="str">
        <f t="shared" si="67"/>
        <v>Grupo de Talento HumanoACTAS DE COMISIÓN DE PERSONAL</v>
      </c>
      <c r="C303" s="171">
        <v>73002</v>
      </c>
      <c r="D303" s="171" t="s">
        <v>1652</v>
      </c>
      <c r="E303" s="124" t="s">
        <v>474</v>
      </c>
      <c r="F303" s="168" t="str">
        <f t="shared" si="66"/>
        <v>73002-2.4</v>
      </c>
      <c r="G303" s="162" t="str">
        <f t="shared" si="63"/>
        <v>AG -3--AC -8</v>
      </c>
      <c r="H303" s="220">
        <v>3</v>
      </c>
      <c r="I303" s="220">
        <v>8</v>
      </c>
      <c r="J303" s="162" t="str">
        <f t="shared" si="64"/>
        <v xml:space="preserve">CT- - MT- </v>
      </c>
      <c r="K303" s="220" t="s">
        <v>1343</v>
      </c>
      <c r="L303" s="220"/>
      <c r="M303" s="220" t="s">
        <v>1352</v>
      </c>
      <c r="N303" s="220"/>
      <c r="O303" s="162" t="str">
        <f t="shared" si="65"/>
        <v xml:space="preserve">  </v>
      </c>
      <c r="P303" s="162"/>
      <c r="Q303" s="162"/>
      <c r="R303" s="162" t="str">
        <f t="shared" si="68"/>
        <v>F/E  -  PDF</v>
      </c>
      <c r="S303" s="220" t="s">
        <v>1351</v>
      </c>
      <c r="T303" s="220" t="s">
        <v>169</v>
      </c>
    </row>
    <row r="304" spans="1:20" ht="40.049999999999997" customHeight="1">
      <c r="A304" s="187" t="s">
        <v>472</v>
      </c>
      <c r="B304" s="163" t="str">
        <f t="shared" si="67"/>
        <v>Grupo de Talento HumanoACTAS DE COMITÉ DE CONVIVENCIA LABORAL</v>
      </c>
      <c r="C304" s="171">
        <v>73002</v>
      </c>
      <c r="D304" s="171" t="s">
        <v>1653</v>
      </c>
      <c r="E304" s="124" t="s">
        <v>1654</v>
      </c>
      <c r="F304" s="168" t="str">
        <f t="shared" si="66"/>
        <v>73002-2.7</v>
      </c>
      <c r="G304" s="162" t="str">
        <f t="shared" si="63"/>
        <v>AG -3--AC -8</v>
      </c>
      <c r="H304" s="220">
        <v>3</v>
      </c>
      <c r="I304" s="220">
        <v>8</v>
      </c>
      <c r="J304" s="162" t="str">
        <f t="shared" si="64"/>
        <v xml:space="preserve">CT- - MT- </v>
      </c>
      <c r="K304" s="220" t="s">
        <v>1343</v>
      </c>
      <c r="L304" s="220"/>
      <c r="M304" s="220" t="s">
        <v>1352</v>
      </c>
      <c r="N304" s="220"/>
      <c r="O304" s="162" t="str">
        <f t="shared" si="65"/>
        <v xml:space="preserve">  </v>
      </c>
      <c r="P304" s="162"/>
      <c r="Q304" s="162"/>
      <c r="R304" s="162" t="str">
        <f t="shared" si="68"/>
        <v>F/E  -  PDF</v>
      </c>
      <c r="S304" s="220" t="s">
        <v>1351</v>
      </c>
      <c r="T304" s="220" t="s">
        <v>169</v>
      </c>
    </row>
    <row r="305" spans="1:20" ht="40.049999999999997" customHeight="1">
      <c r="A305" s="187" t="s">
        <v>472</v>
      </c>
      <c r="B305" s="163" t="str">
        <f t="shared" si="67"/>
        <v>Grupo de Talento HumanoACTAS DE COMITÉ DE ÉTICA</v>
      </c>
      <c r="C305" s="171">
        <v>73002</v>
      </c>
      <c r="D305" s="171" t="s">
        <v>1655</v>
      </c>
      <c r="E305" s="124" t="s">
        <v>1656</v>
      </c>
      <c r="F305" s="168" t="str">
        <f t="shared" si="66"/>
        <v>73002-2.9</v>
      </c>
      <c r="G305" s="162" t="str">
        <f t="shared" si="63"/>
        <v>AG -3--AC -8</v>
      </c>
      <c r="H305" s="220">
        <v>3</v>
      </c>
      <c r="I305" s="220">
        <v>8</v>
      </c>
      <c r="J305" s="162" t="str">
        <f t="shared" si="64"/>
        <v xml:space="preserve">CT- - MT- </v>
      </c>
      <c r="K305" s="220" t="s">
        <v>1343</v>
      </c>
      <c r="L305" s="220"/>
      <c r="M305" s="220" t="s">
        <v>1352</v>
      </c>
      <c r="N305" s="220"/>
      <c r="O305" s="162" t="str">
        <f t="shared" si="65"/>
        <v xml:space="preserve">  </v>
      </c>
      <c r="P305" s="162"/>
      <c r="Q305" s="162"/>
      <c r="R305" s="162" t="str">
        <f t="shared" si="68"/>
        <v>F/E  -  PDF</v>
      </c>
      <c r="S305" s="220" t="s">
        <v>1351</v>
      </c>
      <c r="T305" s="220" t="s">
        <v>169</v>
      </c>
    </row>
    <row r="306" spans="1:20" ht="40.049999999999997" customHeight="1">
      <c r="A306" s="187" t="s">
        <v>472</v>
      </c>
      <c r="B306" s="163" t="str">
        <f t="shared" si="67"/>
        <v>Grupo de Talento HumanoACTAS DE COMITÉ PARITARIO DE SEGURIDAD Y SALUD EN EL TRABAJO - COPASST</v>
      </c>
      <c r="C306" s="171">
        <v>73002</v>
      </c>
      <c r="D306" s="171" t="s">
        <v>1657</v>
      </c>
      <c r="E306" s="124" t="s">
        <v>1658</v>
      </c>
      <c r="F306" s="168" t="str">
        <f t="shared" si="66"/>
        <v>73002-2.13</v>
      </c>
      <c r="G306" s="162" t="str">
        <f t="shared" si="63"/>
        <v>AG -3--AC -17</v>
      </c>
      <c r="H306" s="220">
        <v>3</v>
      </c>
      <c r="I306" s="220">
        <v>17</v>
      </c>
      <c r="J306" s="162" t="str">
        <f t="shared" si="64"/>
        <v xml:space="preserve">CT- - MT- </v>
      </c>
      <c r="K306" s="220" t="s">
        <v>1343</v>
      </c>
      <c r="L306" s="220"/>
      <c r="M306" s="220" t="s">
        <v>1352</v>
      </c>
      <c r="N306" s="220"/>
      <c r="O306" s="162" t="str">
        <f t="shared" si="65"/>
        <v xml:space="preserve">  </v>
      </c>
      <c r="P306" s="162"/>
      <c r="Q306" s="162"/>
      <c r="R306" s="162" t="str">
        <f t="shared" si="68"/>
        <v>F/E  -  PDF</v>
      </c>
      <c r="S306" s="220" t="s">
        <v>1351</v>
      </c>
      <c r="T306" s="220" t="s">
        <v>169</v>
      </c>
    </row>
    <row r="307" spans="1:20" ht="40.049999999999997" customHeight="1">
      <c r="A307" s="187" t="s">
        <v>472</v>
      </c>
      <c r="B307" s="163" t="str">
        <f t="shared" si="67"/>
        <v>Grupo de Talento HumanoDERECHOS DE PETICIÓN</v>
      </c>
      <c r="C307" s="171">
        <v>73002</v>
      </c>
      <c r="D307" s="171">
        <v>17</v>
      </c>
      <c r="E307" s="202" t="s">
        <v>159</v>
      </c>
      <c r="F307" s="168" t="str">
        <f t="shared" si="66"/>
        <v>73002-17</v>
      </c>
      <c r="G307" s="162" t="str">
        <f t="shared" si="63"/>
        <v>AG -3--AC -8</v>
      </c>
      <c r="H307" s="220">
        <v>3</v>
      </c>
      <c r="I307" s="220">
        <v>8</v>
      </c>
      <c r="J307" s="162" t="str">
        <f t="shared" si="64"/>
        <v>- - MT- S</v>
      </c>
      <c r="K307" s="220"/>
      <c r="L307" s="220"/>
      <c r="M307" s="220" t="s">
        <v>1352</v>
      </c>
      <c r="N307" s="220" t="s">
        <v>1346</v>
      </c>
      <c r="O307" s="162" t="str">
        <f t="shared" si="65"/>
        <v xml:space="preserve">  </v>
      </c>
      <c r="P307" s="162"/>
      <c r="Q307" s="162"/>
      <c r="R307" s="162" t="str">
        <f t="shared" si="68"/>
        <v>F/E  -  PDF</v>
      </c>
      <c r="S307" s="220" t="s">
        <v>1351</v>
      </c>
      <c r="T307" s="220" t="s">
        <v>169</v>
      </c>
    </row>
    <row r="308" spans="1:20" ht="40.049999999999997" customHeight="1">
      <c r="A308" s="187" t="s">
        <v>472</v>
      </c>
      <c r="B308" s="163" t="str">
        <f t="shared" si="67"/>
        <v>Grupo de Talento HumanoHISTORIAS LABORALES</v>
      </c>
      <c r="C308" s="171">
        <v>73002</v>
      </c>
      <c r="D308" s="171">
        <v>23</v>
      </c>
      <c r="E308" s="202" t="s">
        <v>488</v>
      </c>
      <c r="F308" s="168" t="str">
        <f t="shared" si="66"/>
        <v>73002-23</v>
      </c>
      <c r="G308" s="162" t="str">
        <f t="shared" si="63"/>
        <v>AG -4--AC -80</v>
      </c>
      <c r="H308" s="220">
        <v>4</v>
      </c>
      <c r="I308" s="220">
        <v>80</v>
      </c>
      <c r="J308" s="162" t="str">
        <f t="shared" si="64"/>
        <v>- - MT- S</v>
      </c>
      <c r="K308" s="220"/>
      <c r="L308" s="220"/>
      <c r="M308" s="220" t="s">
        <v>1352</v>
      </c>
      <c r="N308" s="220" t="s">
        <v>1346</v>
      </c>
      <c r="O308" s="162" t="str">
        <f t="shared" si="65"/>
        <v xml:space="preserve">  </v>
      </c>
      <c r="P308" s="162"/>
      <c r="Q308" s="162"/>
      <c r="R308" s="162" t="str">
        <f t="shared" si="68"/>
        <v>F/E  -  PDF</v>
      </c>
      <c r="S308" s="220" t="s">
        <v>1351</v>
      </c>
      <c r="T308" s="220" t="s">
        <v>169</v>
      </c>
    </row>
    <row r="309" spans="1:20" ht="40.049999999999997" customHeight="1">
      <c r="A309" s="187" t="s">
        <v>472</v>
      </c>
      <c r="B309" s="163" t="str">
        <f t="shared" si="67"/>
        <v>Grupo de Talento HumanoINFORMES A ENTES DE CONTROL</v>
      </c>
      <c r="C309" s="171">
        <v>73002</v>
      </c>
      <c r="D309" s="171" t="s">
        <v>1435</v>
      </c>
      <c r="E309" s="124" t="s">
        <v>1229</v>
      </c>
      <c r="F309" s="168" t="str">
        <f t="shared" si="66"/>
        <v>73002-24.1</v>
      </c>
      <c r="G309" s="162" t="str">
        <f t="shared" si="63"/>
        <v>AG -4--AC -8</v>
      </c>
      <c r="H309" s="220">
        <v>4</v>
      </c>
      <c r="I309" s="220">
        <v>8</v>
      </c>
      <c r="J309" s="162" t="str">
        <f t="shared" si="64"/>
        <v xml:space="preserve">- E- - </v>
      </c>
      <c r="K309" s="220"/>
      <c r="L309" s="220" t="s">
        <v>1344</v>
      </c>
      <c r="M309" s="220"/>
      <c r="N309" s="220"/>
      <c r="O309" s="162" t="str">
        <f t="shared" si="65"/>
        <v xml:space="preserve">  </v>
      </c>
      <c r="P309" s="162"/>
      <c r="Q309" s="162"/>
      <c r="R309" s="162" t="str">
        <f t="shared" si="68"/>
        <v>F/E  -  PDF</v>
      </c>
      <c r="S309" s="220" t="s">
        <v>1351</v>
      </c>
      <c r="T309" s="220" t="s">
        <v>169</v>
      </c>
    </row>
    <row r="310" spans="1:20" ht="40.049999999999997" customHeight="1">
      <c r="A310" s="187" t="s">
        <v>472</v>
      </c>
      <c r="B310" s="163" t="str">
        <f t="shared" si="67"/>
        <v>Grupo de Talento HumanoINFORMES DE GESTIÓN</v>
      </c>
      <c r="C310" s="171">
        <v>73002</v>
      </c>
      <c r="D310" s="171" t="s">
        <v>1353</v>
      </c>
      <c r="E310" s="124" t="s">
        <v>127</v>
      </c>
      <c r="F310" s="168" t="str">
        <f t="shared" si="66"/>
        <v>73002-24.12</v>
      </c>
      <c r="G310" s="162" t="str">
        <f t="shared" si="63"/>
        <v>AG -3--AC -8</v>
      </c>
      <c r="H310" s="220">
        <v>3</v>
      </c>
      <c r="I310" s="220">
        <v>8</v>
      </c>
      <c r="J310" s="162" t="str">
        <f t="shared" si="64"/>
        <v xml:space="preserve">- E- - </v>
      </c>
      <c r="K310" s="220"/>
      <c r="L310" s="220" t="s">
        <v>1344</v>
      </c>
      <c r="M310" s="220"/>
      <c r="N310" s="220"/>
      <c r="O310" s="162" t="str">
        <f t="shared" si="65"/>
        <v xml:space="preserve">  </v>
      </c>
      <c r="P310" s="162"/>
      <c r="Q310" s="162"/>
      <c r="R310" s="162" t="str">
        <f t="shared" si="68"/>
        <v>F/E  -  PDF</v>
      </c>
      <c r="S310" s="220" t="s">
        <v>1351</v>
      </c>
      <c r="T310" s="220" t="s">
        <v>169</v>
      </c>
    </row>
    <row r="311" spans="1:20" ht="40.049999999999997" customHeight="1">
      <c r="A311" s="187" t="s">
        <v>472</v>
      </c>
      <c r="B311" s="163" t="str">
        <f t="shared" si="67"/>
        <v>Grupo de Talento HumanoINFORMES ESTADÍSTICOS DE INCIDENTES, ACCIDENTES DE TRABAJO, ENFERMEDAD LABORAL Y AUSENTISMO</v>
      </c>
      <c r="C311" s="171">
        <v>73002</v>
      </c>
      <c r="D311" s="171" t="s">
        <v>1659</v>
      </c>
      <c r="E311" s="124" t="s">
        <v>1660</v>
      </c>
      <c r="F311" s="168" t="str">
        <f t="shared" si="66"/>
        <v>73002-24.23</v>
      </c>
      <c r="G311" s="162" t="str">
        <f t="shared" si="63"/>
        <v>AG -3--AC -17</v>
      </c>
      <c r="H311" s="220">
        <v>3</v>
      </c>
      <c r="I311" s="220">
        <v>17</v>
      </c>
      <c r="J311" s="162" t="str">
        <f t="shared" si="64"/>
        <v xml:space="preserve">CT- - MT- </v>
      </c>
      <c r="K311" s="220" t="s">
        <v>1343</v>
      </c>
      <c r="L311" s="220"/>
      <c r="M311" s="220" t="s">
        <v>1352</v>
      </c>
      <c r="N311" s="220"/>
      <c r="O311" s="162" t="str">
        <f t="shared" si="65"/>
        <v xml:space="preserve">  </v>
      </c>
      <c r="P311" s="162"/>
      <c r="Q311" s="162"/>
      <c r="R311" s="162" t="str">
        <f t="shared" si="68"/>
        <v>F/E  -  PDF</v>
      </c>
      <c r="S311" s="220" t="s">
        <v>1351</v>
      </c>
      <c r="T311" s="220" t="s">
        <v>169</v>
      </c>
    </row>
    <row r="312" spans="1:20" s="146" customFormat="1" ht="40.049999999999997" customHeight="1">
      <c r="A312" s="187" t="s">
        <v>472</v>
      </c>
      <c r="B312" s="163" t="str">
        <f t="shared" si="67"/>
        <v>Grupo de Talento HumanoLIBROS RADICADORES DE ACTAS DE POSESIÓN</v>
      </c>
      <c r="C312" s="171">
        <v>73002</v>
      </c>
      <c r="D312" s="171" t="s">
        <v>1661</v>
      </c>
      <c r="E312" s="124" t="s">
        <v>1662</v>
      </c>
      <c r="F312" s="168" t="str">
        <f t="shared" si="66"/>
        <v>73002-26.2</v>
      </c>
      <c r="G312" s="162" t="str">
        <f t="shared" si="63"/>
        <v>AG -3--AC -8</v>
      </c>
      <c r="H312" s="220">
        <v>3</v>
      </c>
      <c r="I312" s="220">
        <v>8</v>
      </c>
      <c r="J312" s="162" t="str">
        <f t="shared" si="64"/>
        <v xml:space="preserve">- E- - </v>
      </c>
      <c r="K312" s="220"/>
      <c r="L312" s="220" t="s">
        <v>1344</v>
      </c>
      <c r="M312" s="220"/>
      <c r="N312" s="220"/>
      <c r="O312" s="162" t="str">
        <f t="shared" si="65"/>
        <v xml:space="preserve">  </v>
      </c>
      <c r="P312" s="162"/>
      <c r="Q312" s="162"/>
      <c r="R312" s="162" t="str">
        <f t="shared" si="68"/>
        <v>F/E  -  PDF</v>
      </c>
      <c r="S312" s="220" t="s">
        <v>1351</v>
      </c>
      <c r="T312" s="220" t="s">
        <v>169</v>
      </c>
    </row>
    <row r="313" spans="1:20" s="146" customFormat="1" ht="40.049999999999997" customHeight="1">
      <c r="A313" s="187" t="s">
        <v>472</v>
      </c>
      <c r="B313" s="163" t="str">
        <f t="shared" si="67"/>
        <v>Grupo de Talento HumanoMANUALES ESPECÍFICOS DE FUNCIONES, REQUISITOS Y COMPETENCIAS LABORALES DE LA PLANTA DE PERSONAL</v>
      </c>
      <c r="C313" s="171">
        <v>73002</v>
      </c>
      <c r="D313" s="171" t="s">
        <v>1663</v>
      </c>
      <c r="E313" s="124" t="s">
        <v>505</v>
      </c>
      <c r="F313" s="168" t="str">
        <f t="shared" si="66"/>
        <v>73002-32.9</v>
      </c>
      <c r="G313" s="162" t="str">
        <f t="shared" si="63"/>
        <v>AG -3--AC -8</v>
      </c>
      <c r="H313" s="220">
        <v>3</v>
      </c>
      <c r="I313" s="220">
        <v>8</v>
      </c>
      <c r="J313" s="162" t="str">
        <f t="shared" si="64"/>
        <v xml:space="preserve">CT- - MT- </v>
      </c>
      <c r="K313" s="220" t="s">
        <v>1343</v>
      </c>
      <c r="L313" s="220"/>
      <c r="M313" s="220" t="s">
        <v>1352</v>
      </c>
      <c r="N313" s="220"/>
      <c r="O313" s="162" t="str">
        <f t="shared" si="65"/>
        <v xml:space="preserve">  </v>
      </c>
      <c r="P313" s="162"/>
      <c r="Q313" s="162"/>
      <c r="R313" s="162" t="str">
        <f t="shared" si="68"/>
        <v>F/E  -  PDF</v>
      </c>
      <c r="S313" s="220" t="s">
        <v>1351</v>
      </c>
      <c r="T313" s="220" t="s">
        <v>169</v>
      </c>
    </row>
    <row r="314" spans="1:20" s="146" customFormat="1" ht="40.049999999999997" customHeight="1">
      <c r="A314" s="187" t="s">
        <v>472</v>
      </c>
      <c r="B314" s="163" t="str">
        <f t="shared" si="67"/>
        <v>Grupo de Talento HumanoNÓMINAS</v>
      </c>
      <c r="C314" s="171">
        <v>73002</v>
      </c>
      <c r="D314" s="171">
        <v>33</v>
      </c>
      <c r="E314" s="202" t="s">
        <v>1664</v>
      </c>
      <c r="F314" s="168" t="str">
        <f t="shared" si="66"/>
        <v>73002-33</v>
      </c>
      <c r="G314" s="162" t="str">
        <f t="shared" si="63"/>
        <v>AG -4--AC -80</v>
      </c>
      <c r="H314" s="220">
        <v>4</v>
      </c>
      <c r="I314" s="220">
        <v>80</v>
      </c>
      <c r="J314" s="162" t="str">
        <f t="shared" si="64"/>
        <v xml:space="preserve">CT- - MT- </v>
      </c>
      <c r="K314" s="220" t="s">
        <v>1343</v>
      </c>
      <c r="L314" s="220"/>
      <c r="M314" s="220" t="s">
        <v>1352</v>
      </c>
      <c r="N314" s="220"/>
      <c r="O314" s="162" t="str">
        <f t="shared" si="65"/>
        <v xml:space="preserve">  </v>
      </c>
      <c r="P314" s="162"/>
      <c r="Q314" s="162"/>
      <c r="R314" s="162" t="str">
        <f t="shared" si="68"/>
        <v>F/E  -  PDF</v>
      </c>
      <c r="S314" s="220" t="s">
        <v>1351</v>
      </c>
      <c r="T314" s="220" t="s">
        <v>169</v>
      </c>
    </row>
    <row r="315" spans="1:20" s="146" customFormat="1" ht="40.049999999999997" customHeight="1">
      <c r="A315" s="187" t="s">
        <v>472</v>
      </c>
      <c r="B315" s="163" t="str">
        <f t="shared" si="67"/>
        <v xml:space="preserve">Grupo de Talento HumanoPLANES ANUALES DE EMPLEOS VACANTES </v>
      </c>
      <c r="C315" s="171">
        <v>73002</v>
      </c>
      <c r="D315" s="171" t="s">
        <v>1665</v>
      </c>
      <c r="E315" s="124" t="s">
        <v>1666</v>
      </c>
      <c r="F315" s="168" t="str">
        <f t="shared" si="66"/>
        <v>73002-34.4</v>
      </c>
      <c r="G315" s="162" t="str">
        <f t="shared" si="63"/>
        <v>AG -3--AC -8</v>
      </c>
      <c r="H315" s="220">
        <v>3</v>
      </c>
      <c r="I315" s="220">
        <v>8</v>
      </c>
      <c r="J315" s="162" t="str">
        <f t="shared" si="64"/>
        <v xml:space="preserve">- E-    - </v>
      </c>
      <c r="K315" s="220"/>
      <c r="L315" s="220" t="s">
        <v>1344</v>
      </c>
      <c r="M315" s="220" t="s">
        <v>1667</v>
      </c>
      <c r="N315" s="220"/>
      <c r="O315" s="162" t="str">
        <f t="shared" si="65"/>
        <v xml:space="preserve">  </v>
      </c>
      <c r="P315" s="162"/>
      <c r="Q315" s="162"/>
      <c r="R315" s="162" t="str">
        <f t="shared" si="68"/>
        <v>F/E  -  PDF</v>
      </c>
      <c r="S315" s="220" t="s">
        <v>1351</v>
      </c>
      <c r="T315" s="220" t="s">
        <v>169</v>
      </c>
    </row>
    <row r="316" spans="1:20" s="146" customFormat="1" ht="40.049999999999997" customHeight="1">
      <c r="A316" s="187" t="s">
        <v>472</v>
      </c>
      <c r="B316" s="163" t="str">
        <f t="shared" si="67"/>
        <v xml:space="preserve">Grupo de Talento HumanoPLANES ANUALES DE INCENTIVOS INSTITUCIONALES </v>
      </c>
      <c r="C316" s="171">
        <v>73002</v>
      </c>
      <c r="D316" s="171" t="s">
        <v>1668</v>
      </c>
      <c r="E316" s="124" t="s">
        <v>1669</v>
      </c>
      <c r="F316" s="168" t="str">
        <f t="shared" si="66"/>
        <v>73002-34.5</v>
      </c>
      <c r="G316" s="162" t="str">
        <f t="shared" si="63"/>
        <v>AG -3--AC -8</v>
      </c>
      <c r="H316" s="220">
        <v>3</v>
      </c>
      <c r="I316" s="220">
        <v>8</v>
      </c>
      <c r="J316" s="162" t="str">
        <f t="shared" si="64"/>
        <v>- - MT- S</v>
      </c>
      <c r="K316" s="220"/>
      <c r="L316" s="220"/>
      <c r="M316" s="220" t="s">
        <v>1352</v>
      </c>
      <c r="N316" s="220" t="s">
        <v>1346</v>
      </c>
      <c r="O316" s="162" t="str">
        <f t="shared" si="65"/>
        <v xml:space="preserve">  </v>
      </c>
      <c r="P316" s="162"/>
      <c r="Q316" s="162"/>
      <c r="R316" s="162" t="str">
        <f t="shared" si="68"/>
        <v>F/E  -  PDF</v>
      </c>
      <c r="S316" s="220" t="s">
        <v>1351</v>
      </c>
      <c r="T316" s="220" t="s">
        <v>169</v>
      </c>
    </row>
    <row r="317" spans="1:20" s="146" customFormat="1" ht="40.049999999999997" customHeight="1">
      <c r="A317" s="187" t="s">
        <v>472</v>
      </c>
      <c r="B317" s="163" t="str">
        <f t="shared" si="67"/>
        <v xml:space="preserve">Grupo de Talento HumanoPLANES DE BIENESTAR SOCIAL </v>
      </c>
      <c r="C317" s="171">
        <v>73002</v>
      </c>
      <c r="D317" s="171" t="s">
        <v>1670</v>
      </c>
      <c r="E317" s="124" t="s">
        <v>1671</v>
      </c>
      <c r="F317" s="168" t="str">
        <f t="shared" si="66"/>
        <v>73002-34.7</v>
      </c>
      <c r="G317" s="162" t="str">
        <f t="shared" si="63"/>
        <v>AG -3--AC -8</v>
      </c>
      <c r="H317" s="220">
        <v>3</v>
      </c>
      <c r="I317" s="220">
        <v>8</v>
      </c>
      <c r="J317" s="162" t="str">
        <f t="shared" si="64"/>
        <v xml:space="preserve">CT- - MT- </v>
      </c>
      <c r="K317" s="220" t="s">
        <v>1343</v>
      </c>
      <c r="L317" s="220"/>
      <c r="M317" s="220" t="s">
        <v>1352</v>
      </c>
      <c r="N317" s="220"/>
      <c r="O317" s="162" t="str">
        <f t="shared" si="65"/>
        <v xml:space="preserve">  </v>
      </c>
      <c r="P317" s="162"/>
      <c r="Q317" s="162"/>
      <c r="R317" s="162" t="str">
        <f t="shared" si="68"/>
        <v>F/E  -  PDF</v>
      </c>
      <c r="S317" s="220" t="s">
        <v>1351</v>
      </c>
      <c r="T317" s="220" t="s">
        <v>169</v>
      </c>
    </row>
    <row r="318" spans="1:20" s="146" customFormat="1" ht="40.049999999999997" customHeight="1">
      <c r="A318" s="187" t="s">
        <v>472</v>
      </c>
      <c r="B318" s="163" t="str">
        <f t="shared" si="67"/>
        <v xml:space="preserve">Grupo de Talento HumanoPLANES DE PREVISIÓN DE RECURSOS HUMANOS </v>
      </c>
      <c r="C318" s="171">
        <v>73002</v>
      </c>
      <c r="D318" s="171" t="s">
        <v>1672</v>
      </c>
      <c r="E318" s="124" t="s">
        <v>1673</v>
      </c>
      <c r="F318" s="168" t="str">
        <f t="shared" si="66"/>
        <v>73002-34.14</v>
      </c>
      <c r="G318" s="162" t="str">
        <f t="shared" si="63"/>
        <v>AG -3--AC -8</v>
      </c>
      <c r="H318" s="220">
        <v>3</v>
      </c>
      <c r="I318" s="220">
        <v>8</v>
      </c>
      <c r="J318" s="162" t="str">
        <f t="shared" si="64"/>
        <v xml:space="preserve">CT- - MT- </v>
      </c>
      <c r="K318" s="220" t="s">
        <v>1343</v>
      </c>
      <c r="L318" s="220"/>
      <c r="M318" s="220" t="s">
        <v>1352</v>
      </c>
      <c r="N318" s="220"/>
      <c r="O318" s="162" t="str">
        <f t="shared" si="65"/>
        <v xml:space="preserve">  </v>
      </c>
      <c r="P318" s="162"/>
      <c r="Q318" s="162"/>
      <c r="R318" s="162" t="str">
        <f t="shared" si="68"/>
        <v>F/E  -  PDF</v>
      </c>
      <c r="S318" s="220" t="s">
        <v>1351</v>
      </c>
      <c r="T318" s="220" t="s">
        <v>169</v>
      </c>
    </row>
    <row r="319" spans="1:20" ht="40.049999999999997" customHeight="1">
      <c r="A319" s="187" t="s">
        <v>472</v>
      </c>
      <c r="B319" s="163" t="str">
        <f t="shared" si="67"/>
        <v>Grupo de Talento HumanoPLANES DE TRABAJO ANUAL  DEL SISTEMA DE GESTIÓN DE SEGURIDAD Y SALUD EN EL TRABAJO</v>
      </c>
      <c r="C319" s="171">
        <v>73002</v>
      </c>
      <c r="D319" s="171" t="s">
        <v>1674</v>
      </c>
      <c r="E319" s="124" t="s">
        <v>1675</v>
      </c>
      <c r="F319" s="168" t="str">
        <f t="shared" si="66"/>
        <v>73002-34.16</v>
      </c>
      <c r="G319" s="162" t="str">
        <f t="shared" si="63"/>
        <v>AG -3--AC -17</v>
      </c>
      <c r="H319" s="220">
        <v>3</v>
      </c>
      <c r="I319" s="220">
        <v>17</v>
      </c>
      <c r="J319" s="162" t="str">
        <f t="shared" si="64"/>
        <v xml:space="preserve">CT- - MT- </v>
      </c>
      <c r="K319" s="220" t="s">
        <v>1343</v>
      </c>
      <c r="L319" s="220"/>
      <c r="M319" s="220" t="s">
        <v>1352</v>
      </c>
      <c r="N319" s="220"/>
      <c r="O319" s="162" t="str">
        <f t="shared" si="65"/>
        <v xml:space="preserve">  </v>
      </c>
      <c r="P319" s="162"/>
      <c r="Q319" s="162"/>
      <c r="R319" s="162" t="str">
        <f t="shared" si="68"/>
        <v>F/E  -  PDF</v>
      </c>
      <c r="S319" s="220" t="s">
        <v>1351</v>
      </c>
      <c r="T319" s="220" t="s">
        <v>169</v>
      </c>
    </row>
    <row r="320" spans="1:20" ht="40.049999999999997" customHeight="1">
      <c r="A320" s="187" t="s">
        <v>472</v>
      </c>
      <c r="B320" s="163" t="str">
        <f t="shared" si="67"/>
        <v xml:space="preserve">Grupo de Talento HumanoPLANES ESTRATÉGICOS DE TALENTO HUMANO </v>
      </c>
      <c r="C320" s="171">
        <v>73002</v>
      </c>
      <c r="D320" s="171" t="s">
        <v>1676</v>
      </c>
      <c r="E320" s="124" t="s">
        <v>516</v>
      </c>
      <c r="F320" s="168" t="str">
        <f t="shared" si="66"/>
        <v>73002-34.21</v>
      </c>
      <c r="G320" s="162" t="str">
        <f t="shared" si="63"/>
        <v>AG -3--AC -8</v>
      </c>
      <c r="H320" s="220">
        <v>3</v>
      </c>
      <c r="I320" s="220">
        <v>8</v>
      </c>
      <c r="J320" s="162" t="str">
        <f t="shared" si="64"/>
        <v xml:space="preserve">CT- - MT- </v>
      </c>
      <c r="K320" s="220" t="s">
        <v>1343</v>
      </c>
      <c r="L320" s="220"/>
      <c r="M320" s="220" t="s">
        <v>1352</v>
      </c>
      <c r="N320" s="220"/>
      <c r="O320" s="162" t="str">
        <f t="shared" si="65"/>
        <v xml:space="preserve">  </v>
      </c>
      <c r="P320" s="162"/>
      <c r="Q320" s="162"/>
      <c r="R320" s="162" t="str">
        <f t="shared" si="68"/>
        <v>F/E  -  PDF</v>
      </c>
      <c r="S320" s="220" t="s">
        <v>1351</v>
      </c>
      <c r="T320" s="220" t="s">
        <v>169</v>
      </c>
    </row>
    <row r="321" spans="1:20" ht="40.049999999999997" customHeight="1">
      <c r="A321" s="187" t="s">
        <v>472</v>
      </c>
      <c r="B321" s="163" t="str">
        <f t="shared" si="67"/>
        <v>Grupo de Talento HumanoPLANES INSTITUCIONALES DE CAPACITACIÓN - PIC</v>
      </c>
      <c r="C321" s="171">
        <v>73002</v>
      </c>
      <c r="D321" s="171" t="s">
        <v>1677</v>
      </c>
      <c r="E321" s="124" t="s">
        <v>1678</v>
      </c>
      <c r="F321" s="168" t="str">
        <f t="shared" si="66"/>
        <v>73002-34.24</v>
      </c>
      <c r="G321" s="162" t="str">
        <f t="shared" si="63"/>
        <v>AG -3--AC -8</v>
      </c>
      <c r="H321" s="220">
        <v>3</v>
      </c>
      <c r="I321" s="220">
        <v>8</v>
      </c>
      <c r="J321" s="162" t="str">
        <f t="shared" si="64"/>
        <v xml:space="preserve">CT- - MT- </v>
      </c>
      <c r="K321" s="220" t="s">
        <v>1343</v>
      </c>
      <c r="L321" s="220"/>
      <c r="M321" s="220" t="s">
        <v>1352</v>
      </c>
      <c r="N321" s="220"/>
      <c r="O321" s="162" t="str">
        <f t="shared" si="65"/>
        <v xml:space="preserve">  </v>
      </c>
      <c r="P321" s="162"/>
      <c r="Q321" s="162"/>
      <c r="R321" s="162" t="str">
        <f t="shared" si="68"/>
        <v>F/E  -  PDF</v>
      </c>
      <c r="S321" s="220" t="s">
        <v>1351</v>
      </c>
      <c r="T321" s="220" t="s">
        <v>169</v>
      </c>
    </row>
    <row r="322" spans="1:20" ht="40.049999999999997" customHeight="1">
      <c r="A322" s="187" t="s">
        <v>472</v>
      </c>
      <c r="B322" s="163" t="str">
        <f t="shared" si="67"/>
        <v>Grupo de Talento HumanoPOLÍTICAS DE SEGURIDAD Y SALUD EN EL TRABAJO</v>
      </c>
      <c r="C322" s="171">
        <v>73002</v>
      </c>
      <c r="D322" s="171" t="s">
        <v>1679</v>
      </c>
      <c r="E322" s="124" t="s">
        <v>1680</v>
      </c>
      <c r="F322" s="168" t="str">
        <f t="shared" si="66"/>
        <v>73002-36.4</v>
      </c>
      <c r="G322" s="162" t="str">
        <f t="shared" si="63"/>
        <v>AG -3--AC -17</v>
      </c>
      <c r="H322" s="220">
        <v>3</v>
      </c>
      <c r="I322" s="220">
        <v>17</v>
      </c>
      <c r="J322" s="162" t="str">
        <f t="shared" si="64"/>
        <v xml:space="preserve">CT- - MT- </v>
      </c>
      <c r="K322" s="220" t="s">
        <v>1343</v>
      </c>
      <c r="L322" s="220"/>
      <c r="M322" s="220" t="s">
        <v>1352</v>
      </c>
      <c r="N322" s="220"/>
      <c r="O322" s="162" t="str">
        <f t="shared" si="65"/>
        <v xml:space="preserve">  </v>
      </c>
      <c r="P322" s="162"/>
      <c r="Q322" s="162"/>
      <c r="R322" s="162" t="str">
        <f t="shared" si="68"/>
        <v>F/E  -  PDF</v>
      </c>
      <c r="S322" s="220" t="s">
        <v>1351</v>
      </c>
      <c r="T322" s="220" t="s">
        <v>169</v>
      </c>
    </row>
    <row r="323" spans="1:20" ht="40.049999999999997" customHeight="1">
      <c r="A323" s="187" t="s">
        <v>472</v>
      </c>
      <c r="B323" s="163" t="str">
        <f t="shared" si="67"/>
        <v>Grupo de Talento HumanoPROGRAMAS DE ESTÍMULOS E INCENTIVOS</v>
      </c>
      <c r="C323" s="171">
        <v>73002</v>
      </c>
      <c r="D323" s="171" t="s">
        <v>1681</v>
      </c>
      <c r="E323" s="124" t="s">
        <v>1682</v>
      </c>
      <c r="F323" s="168" t="str">
        <f t="shared" si="66"/>
        <v>73002-40.1</v>
      </c>
      <c r="G323" s="162" t="str">
        <f t="shared" si="63"/>
        <v>AG -3--AC -8</v>
      </c>
      <c r="H323" s="220">
        <v>3</v>
      </c>
      <c r="I323" s="220">
        <v>8</v>
      </c>
      <c r="J323" s="162" t="str">
        <f t="shared" si="64"/>
        <v xml:space="preserve">CT- - MT- </v>
      </c>
      <c r="K323" s="220" t="s">
        <v>1343</v>
      </c>
      <c r="L323" s="220"/>
      <c r="M323" s="220" t="s">
        <v>1352</v>
      </c>
      <c r="N323" s="220"/>
      <c r="O323" s="162" t="str">
        <f t="shared" si="65"/>
        <v xml:space="preserve">  </v>
      </c>
      <c r="P323" s="162"/>
      <c r="Q323" s="162"/>
      <c r="R323" s="162" t="str">
        <f t="shared" si="68"/>
        <v>F/E  -  PDF</v>
      </c>
      <c r="S323" s="220" t="s">
        <v>1351</v>
      </c>
      <c r="T323" s="220" t="s">
        <v>169</v>
      </c>
    </row>
    <row r="324" spans="1:20" ht="40.049999999999997" customHeight="1">
      <c r="A324" s="187" t="s">
        <v>472</v>
      </c>
      <c r="B324" s="163" t="str">
        <f t="shared" si="67"/>
        <v>Grupo de Talento HumanoPROGRAMAS DE INDUCCIÓN</v>
      </c>
      <c r="C324" s="171">
        <v>73002</v>
      </c>
      <c r="D324" s="171" t="s">
        <v>1683</v>
      </c>
      <c r="E324" s="124" t="s">
        <v>1684</v>
      </c>
      <c r="F324" s="168" t="str">
        <f t="shared" si="66"/>
        <v>73002-40.2</v>
      </c>
      <c r="G324" s="162" t="str">
        <f t="shared" si="63"/>
        <v>AG -3--AC -7</v>
      </c>
      <c r="H324" s="220">
        <v>3</v>
      </c>
      <c r="I324" s="220">
        <v>7</v>
      </c>
      <c r="J324" s="162" t="str">
        <f t="shared" si="64"/>
        <v xml:space="preserve">CT- - MT- </v>
      </c>
      <c r="K324" s="220" t="s">
        <v>1343</v>
      </c>
      <c r="L324" s="220"/>
      <c r="M324" s="220" t="s">
        <v>1352</v>
      </c>
      <c r="N324" s="220"/>
      <c r="O324" s="162" t="str">
        <f t="shared" si="65"/>
        <v xml:space="preserve">  </v>
      </c>
      <c r="P324" s="162"/>
      <c r="Q324" s="162"/>
      <c r="R324" s="162" t="str">
        <f t="shared" si="68"/>
        <v>F/E  -  PDF</v>
      </c>
      <c r="S324" s="220" t="s">
        <v>1351</v>
      </c>
      <c r="T324" s="220" t="s">
        <v>169</v>
      </c>
    </row>
    <row r="325" spans="1:20" s="146" customFormat="1" ht="40.049999999999997" customHeight="1">
      <c r="A325" s="187" t="s">
        <v>472</v>
      </c>
      <c r="B325" s="163" t="str">
        <f t="shared" si="67"/>
        <v>Grupo de Talento HumanoPROGRAMAS DE RE-INDUCCIÓN</v>
      </c>
      <c r="C325" s="171">
        <v>73002</v>
      </c>
      <c r="D325" s="171" t="s">
        <v>1685</v>
      </c>
      <c r="E325" s="124" t="s">
        <v>1686</v>
      </c>
      <c r="F325" s="168" t="str">
        <f t="shared" si="66"/>
        <v>73002-40.3</v>
      </c>
      <c r="G325" s="162" t="str">
        <f t="shared" si="63"/>
        <v>AG -3--AC -7</v>
      </c>
      <c r="H325" s="220">
        <v>3</v>
      </c>
      <c r="I325" s="220">
        <v>7</v>
      </c>
      <c r="J325" s="162" t="str">
        <f t="shared" si="64"/>
        <v xml:space="preserve">CT- - MT- </v>
      </c>
      <c r="K325" s="220" t="s">
        <v>1343</v>
      </c>
      <c r="L325" s="220"/>
      <c r="M325" s="220" t="s">
        <v>1352</v>
      </c>
      <c r="N325" s="220"/>
      <c r="O325" s="162" t="str">
        <f t="shared" si="65"/>
        <v xml:space="preserve">  </v>
      </c>
      <c r="P325" s="162"/>
      <c r="Q325" s="162"/>
      <c r="R325" s="162" t="str">
        <f t="shared" si="68"/>
        <v>F/E  -  PDF</v>
      </c>
      <c r="S325" s="220" t="s">
        <v>1351</v>
      </c>
      <c r="T325" s="220" t="s">
        <v>169</v>
      </c>
    </row>
    <row r="326" spans="1:20" s="146" customFormat="1" ht="40.049999999999997" customHeight="1">
      <c r="A326" s="187" t="s">
        <v>472</v>
      </c>
      <c r="B326" s="163" t="str">
        <f t="shared" si="67"/>
        <v>Grupo de Talento HumanoPROGRAMAS DE BIENESTAR SOCIAL</v>
      </c>
      <c r="C326" s="171">
        <v>73002</v>
      </c>
      <c r="D326" s="171" t="s">
        <v>1687</v>
      </c>
      <c r="E326" s="124" t="s">
        <v>1688</v>
      </c>
      <c r="F326" s="168" t="str">
        <f t="shared" si="66"/>
        <v>73002-40.9</v>
      </c>
      <c r="G326" s="162" t="str">
        <f t="shared" si="63"/>
        <v>AG -3--AC -7</v>
      </c>
      <c r="H326" s="220">
        <v>3</v>
      </c>
      <c r="I326" s="220">
        <v>7</v>
      </c>
      <c r="J326" s="162" t="str">
        <f t="shared" si="64"/>
        <v xml:space="preserve">CT- - MT- </v>
      </c>
      <c r="K326" s="220" t="s">
        <v>1343</v>
      </c>
      <c r="L326" s="220"/>
      <c r="M326" s="220" t="s">
        <v>1352</v>
      </c>
      <c r="N326" s="220"/>
      <c r="O326" s="162" t="str">
        <f t="shared" si="65"/>
        <v xml:space="preserve">  </v>
      </c>
      <c r="P326" s="162"/>
      <c r="Q326" s="162"/>
      <c r="R326" s="162" t="str">
        <f t="shared" si="68"/>
        <v>F/E  -  PDF</v>
      </c>
      <c r="S326" s="220" t="s">
        <v>1351</v>
      </c>
      <c r="T326" s="220" t="s">
        <v>169</v>
      </c>
    </row>
    <row r="327" spans="1:20" s="146" customFormat="1" ht="40.049999999999997" customHeight="1">
      <c r="A327" s="187" t="s">
        <v>472</v>
      </c>
      <c r="B327" s="163" t="str">
        <f t="shared" si="67"/>
        <v>Grupo de Talento HumanoPROGRAMAS DEL SISTEMA DE GESTIÓN DE SEGURIDAD Y SALUD EN EL TRABAJO</v>
      </c>
      <c r="C327" s="171">
        <v>73002</v>
      </c>
      <c r="D327" s="171" t="s">
        <v>1689</v>
      </c>
      <c r="E327" s="124" t="s">
        <v>1690</v>
      </c>
      <c r="F327" s="168" t="str">
        <f t="shared" si="66"/>
        <v>73002-40.21</v>
      </c>
      <c r="G327" s="162" t="str">
        <f t="shared" si="63"/>
        <v>AG -3--AC -17</v>
      </c>
      <c r="H327" s="220">
        <v>3</v>
      </c>
      <c r="I327" s="220">
        <v>17</v>
      </c>
      <c r="J327" s="162" t="str">
        <f t="shared" si="64"/>
        <v xml:space="preserve">CT- - MT- </v>
      </c>
      <c r="K327" s="220" t="s">
        <v>1343</v>
      </c>
      <c r="L327" s="220"/>
      <c r="M327" s="220" t="s">
        <v>1352</v>
      </c>
      <c r="N327" s="220"/>
      <c r="O327" s="162" t="str">
        <f t="shared" si="65"/>
        <v xml:space="preserve">  </v>
      </c>
      <c r="P327" s="162"/>
      <c r="Q327" s="162"/>
      <c r="R327" s="162" t="str">
        <f t="shared" si="68"/>
        <v>F/E  -  PDF</v>
      </c>
      <c r="S327" s="220" t="s">
        <v>1351</v>
      </c>
      <c r="T327" s="220" t="s">
        <v>169</v>
      </c>
    </row>
    <row r="328" spans="1:20" s="146" customFormat="1" ht="40.049999999999997" customHeight="1">
      <c r="A328" s="187" t="s">
        <v>472</v>
      </c>
      <c r="B328" s="163" t="str">
        <f t="shared" si="67"/>
        <v>Grupo de Talento HumanoPROGRAMAS PREVENTIVOS Y DE SALUD EN EL TRABAJO</v>
      </c>
      <c r="C328" s="171">
        <v>73002</v>
      </c>
      <c r="D328" s="171" t="s">
        <v>1691</v>
      </c>
      <c r="E328" s="124" t="s">
        <v>1692</v>
      </c>
      <c r="F328" s="168" t="str">
        <f t="shared" si="66"/>
        <v>73002-40.23</v>
      </c>
      <c r="G328" s="162" t="str">
        <f t="shared" si="63"/>
        <v>AG -3--AC -17</v>
      </c>
      <c r="H328" s="220">
        <v>3</v>
      </c>
      <c r="I328" s="220">
        <v>17</v>
      </c>
      <c r="J328" s="162" t="str">
        <f t="shared" si="64"/>
        <v xml:space="preserve">CT- - MT- </v>
      </c>
      <c r="K328" s="220" t="s">
        <v>1343</v>
      </c>
      <c r="L328" s="220"/>
      <c r="M328" s="220" t="s">
        <v>1352</v>
      </c>
      <c r="N328" s="220"/>
      <c r="O328" s="162" t="str">
        <f t="shared" si="65"/>
        <v xml:space="preserve">  </v>
      </c>
      <c r="P328" s="162"/>
      <c r="Q328" s="162"/>
      <c r="R328" s="162" t="str">
        <f t="shared" si="68"/>
        <v>F/E  -  PDF</v>
      </c>
      <c r="S328" s="220" t="s">
        <v>1351</v>
      </c>
      <c r="T328" s="220" t="s">
        <v>169</v>
      </c>
    </row>
    <row r="329" spans="1:20" ht="40.049999999999997" customHeight="1">
      <c r="A329" s="186"/>
      <c r="B329" s="175"/>
      <c r="C329" s="170"/>
      <c r="D329" s="170"/>
      <c r="E329" s="160"/>
      <c r="F329" s="167"/>
      <c r="G329" s="157"/>
      <c r="H329" s="157"/>
      <c r="I329" s="157"/>
      <c r="J329" s="157"/>
      <c r="K329" s="157"/>
      <c r="L329" s="157"/>
      <c r="M329" s="157"/>
      <c r="N329" s="157"/>
      <c r="O329" s="157"/>
      <c r="P329" s="157"/>
      <c r="Q329" s="157"/>
      <c r="R329" s="157"/>
      <c r="S329" s="157"/>
      <c r="T329" s="157"/>
    </row>
    <row r="330" spans="1:20" ht="40.049999999999997" customHeight="1">
      <c r="A330" s="227" t="s">
        <v>560</v>
      </c>
      <c r="B330" s="174" t="str">
        <f t="shared" si="67"/>
        <v>Subdirección de Finanzas y PresupuestoINFORMES A ENTES DE CONTROL</v>
      </c>
      <c r="C330" s="222">
        <v>73100</v>
      </c>
      <c r="D330" s="132" t="s">
        <v>1435</v>
      </c>
      <c r="E330" s="209" t="s">
        <v>1229</v>
      </c>
      <c r="F330" s="205" t="str">
        <f t="shared" si="66"/>
        <v>73100-24.1</v>
      </c>
      <c r="G330" s="206" t="str">
        <f t="shared" si="63"/>
        <v>AG -4--AC -8</v>
      </c>
      <c r="H330" s="221">
        <v>4</v>
      </c>
      <c r="I330" s="221">
        <v>8</v>
      </c>
      <c r="J330" s="206" t="str">
        <f t="shared" si="64"/>
        <v xml:space="preserve">- E- - </v>
      </c>
      <c r="K330" s="221"/>
      <c r="L330" s="221" t="s">
        <v>1344</v>
      </c>
      <c r="M330" s="221"/>
      <c r="N330" s="221"/>
      <c r="O330" s="206" t="str">
        <f t="shared" si="65"/>
        <v xml:space="preserve">  </v>
      </c>
      <c r="P330" s="206"/>
      <c r="Q330" s="206"/>
      <c r="R330" s="206" t="str">
        <f t="shared" si="68"/>
        <v>F/E  -  PDF</v>
      </c>
      <c r="S330" s="221" t="s">
        <v>1351</v>
      </c>
      <c r="T330" s="218" t="s">
        <v>169</v>
      </c>
    </row>
    <row r="331" spans="1:20" ht="40.049999999999997" customHeight="1">
      <c r="A331" s="227" t="s">
        <v>560</v>
      </c>
      <c r="B331" s="174" t="str">
        <f t="shared" si="67"/>
        <v>Subdirección de Finanzas y PresupuestoINFORMES DE SEGUIMIENTO EJECUCIÓN PRESUPUESTAL</v>
      </c>
      <c r="C331" s="222">
        <v>73100</v>
      </c>
      <c r="D331" s="132" t="s">
        <v>1693</v>
      </c>
      <c r="E331" s="209" t="s">
        <v>1694</v>
      </c>
      <c r="F331" s="205" t="str">
        <f t="shared" si="66"/>
        <v>73100-24.20</v>
      </c>
      <c r="G331" s="206" t="str">
        <f t="shared" si="63"/>
        <v>AG -3--AC -8</v>
      </c>
      <c r="H331" s="221">
        <v>3</v>
      </c>
      <c r="I331" s="221">
        <v>8</v>
      </c>
      <c r="J331" s="206" t="str">
        <f t="shared" si="64"/>
        <v xml:space="preserve">CT- - MT- </v>
      </c>
      <c r="K331" s="221" t="s">
        <v>1343</v>
      </c>
      <c r="L331" s="221"/>
      <c r="M331" s="221" t="s">
        <v>1352</v>
      </c>
      <c r="N331" s="221"/>
      <c r="O331" s="206" t="str">
        <f t="shared" si="65"/>
        <v xml:space="preserve">  </v>
      </c>
      <c r="P331" s="206"/>
      <c r="Q331" s="206"/>
      <c r="R331" s="206" t="str">
        <f t="shared" si="68"/>
        <v>E  -  PDF</v>
      </c>
      <c r="S331" s="221" t="s">
        <v>1344</v>
      </c>
      <c r="T331" s="218" t="s">
        <v>169</v>
      </c>
    </row>
    <row r="332" spans="1:20" ht="40.049999999999997" customHeight="1">
      <c r="A332" s="183"/>
      <c r="B332" s="175"/>
      <c r="C332" s="170"/>
      <c r="D332" s="170"/>
      <c r="E332" s="147"/>
      <c r="F332" s="167"/>
      <c r="G332" s="157"/>
      <c r="H332" s="157"/>
      <c r="I332" s="157"/>
      <c r="J332" s="157"/>
      <c r="K332" s="157"/>
      <c r="L332" s="157"/>
      <c r="M332" s="157"/>
      <c r="N332" s="157"/>
      <c r="O332" s="157"/>
      <c r="P332" s="157"/>
      <c r="Q332" s="157"/>
      <c r="R332" s="157"/>
      <c r="S332" s="157"/>
      <c r="T332" s="157"/>
    </row>
    <row r="333" spans="1:20" ht="40.049999999999997" customHeight="1">
      <c r="A333" s="224" t="s">
        <v>532</v>
      </c>
      <c r="B333" s="163" t="str">
        <f t="shared" si="67"/>
        <v>Grupo de ContabilidadACTAS DE COMITÉ TECNICO DE SOSTENIBILIDAD CONTABLE</v>
      </c>
      <c r="C333" s="171">
        <v>73101</v>
      </c>
      <c r="D333" s="171" t="s">
        <v>1695</v>
      </c>
      <c r="E333" s="124" t="s">
        <v>1696</v>
      </c>
      <c r="F333" s="168" t="str">
        <f t="shared" si="66"/>
        <v>73101-2.16</v>
      </c>
      <c r="G333" s="162" t="str">
        <f t="shared" si="63"/>
        <v>AG -3--AC -8</v>
      </c>
      <c r="H333" s="220">
        <v>3</v>
      </c>
      <c r="I333" s="220">
        <v>8</v>
      </c>
      <c r="J333" s="162" t="str">
        <f t="shared" si="64"/>
        <v xml:space="preserve">CT- - MT- </v>
      </c>
      <c r="K333" s="220" t="s">
        <v>1343</v>
      </c>
      <c r="L333" s="220"/>
      <c r="M333" s="220" t="s">
        <v>1352</v>
      </c>
      <c r="N333" s="220"/>
      <c r="O333" s="162" t="str">
        <f t="shared" si="65"/>
        <v xml:space="preserve">  </v>
      </c>
      <c r="P333" s="162"/>
      <c r="Q333" s="162"/>
      <c r="R333" s="162" t="str">
        <f t="shared" si="68"/>
        <v xml:space="preserve">F/E  -  </v>
      </c>
      <c r="S333" s="220" t="s">
        <v>1351</v>
      </c>
      <c r="T333" s="220"/>
    </row>
    <row r="334" spans="1:20" ht="40.049999999999997" customHeight="1">
      <c r="A334" s="224" t="s">
        <v>532</v>
      </c>
      <c r="B334" s="163" t="str">
        <f t="shared" si="67"/>
        <v xml:space="preserve">Grupo de ContabilidadCOMPROBANTES CONTABLES DE EGRESO </v>
      </c>
      <c r="C334" s="171">
        <v>73101</v>
      </c>
      <c r="D334" s="171" t="s">
        <v>1697</v>
      </c>
      <c r="E334" s="124" t="s">
        <v>1698</v>
      </c>
      <c r="F334" s="168" t="str">
        <f t="shared" si="66"/>
        <v>73101-8.1</v>
      </c>
      <c r="G334" s="162" t="str">
        <f t="shared" si="63"/>
        <v>AG -3--AC -8</v>
      </c>
      <c r="H334" s="220">
        <v>3</v>
      </c>
      <c r="I334" s="220">
        <v>8</v>
      </c>
      <c r="J334" s="162" t="str">
        <f t="shared" si="64"/>
        <v xml:space="preserve">- E- - </v>
      </c>
      <c r="K334" s="220"/>
      <c r="L334" s="220" t="s">
        <v>1344</v>
      </c>
      <c r="M334" s="220"/>
      <c r="N334" s="220"/>
      <c r="O334" s="162" t="str">
        <f t="shared" si="65"/>
        <v xml:space="preserve">  </v>
      </c>
      <c r="P334" s="162"/>
      <c r="Q334" s="162"/>
      <c r="R334" s="162" t="str">
        <f t="shared" si="68"/>
        <v>E  -  PDF</v>
      </c>
      <c r="S334" s="220" t="s">
        <v>1344</v>
      </c>
      <c r="T334" s="220" t="s">
        <v>169</v>
      </c>
    </row>
    <row r="335" spans="1:20" ht="40.049999999999997" customHeight="1">
      <c r="A335" s="224" t="s">
        <v>532</v>
      </c>
      <c r="B335" s="163" t="str">
        <f t="shared" si="67"/>
        <v xml:space="preserve">Grupo de ContabilidadCOMPROBANTES CONTABLES DE INGRESO </v>
      </c>
      <c r="C335" s="171">
        <v>73101</v>
      </c>
      <c r="D335" s="171" t="s">
        <v>1699</v>
      </c>
      <c r="E335" s="124" t="s">
        <v>1700</v>
      </c>
      <c r="F335" s="168" t="str">
        <f t="shared" si="66"/>
        <v>73101-8.2</v>
      </c>
      <c r="G335" s="162" t="str">
        <f t="shared" si="63"/>
        <v>AG -3--AC -8</v>
      </c>
      <c r="H335" s="220">
        <v>3</v>
      </c>
      <c r="I335" s="220">
        <v>8</v>
      </c>
      <c r="J335" s="162" t="str">
        <f t="shared" si="64"/>
        <v xml:space="preserve">- E- - </v>
      </c>
      <c r="K335" s="220"/>
      <c r="L335" s="220" t="s">
        <v>1344</v>
      </c>
      <c r="M335" s="220"/>
      <c r="N335" s="220"/>
      <c r="O335" s="162" t="str">
        <f t="shared" si="65"/>
        <v xml:space="preserve">  </v>
      </c>
      <c r="P335" s="162"/>
      <c r="Q335" s="162"/>
      <c r="R335" s="162" t="str">
        <f t="shared" si="68"/>
        <v>E  -  PDF</v>
      </c>
      <c r="S335" s="220" t="s">
        <v>1344</v>
      </c>
      <c r="T335" s="220" t="s">
        <v>169</v>
      </c>
    </row>
    <row r="336" spans="1:20" ht="40.049999999999997" customHeight="1">
      <c r="A336" s="224" t="s">
        <v>532</v>
      </c>
      <c r="B336" s="163" t="str">
        <f t="shared" si="67"/>
        <v>Grupo de ContabilidadCONCILIACIONES BANCARIAS</v>
      </c>
      <c r="C336" s="171">
        <v>73101</v>
      </c>
      <c r="D336" s="171" t="s">
        <v>1701</v>
      </c>
      <c r="E336" s="124" t="s">
        <v>1702</v>
      </c>
      <c r="F336" s="168" t="str">
        <f t="shared" si="66"/>
        <v>73101-11.1</v>
      </c>
      <c r="G336" s="162" t="str">
        <f t="shared" si="63"/>
        <v>AG -3--AC -8</v>
      </c>
      <c r="H336" s="220">
        <v>3</v>
      </c>
      <c r="I336" s="220">
        <v>8</v>
      </c>
      <c r="J336" s="162" t="str">
        <f t="shared" si="64"/>
        <v xml:space="preserve">- E- - </v>
      </c>
      <c r="K336" s="220"/>
      <c r="L336" s="220" t="s">
        <v>1344</v>
      </c>
      <c r="M336" s="220"/>
      <c r="N336" s="220"/>
      <c r="O336" s="162" t="str">
        <f t="shared" si="65"/>
        <v xml:space="preserve">  </v>
      </c>
      <c r="P336" s="162"/>
      <c r="Q336" s="162"/>
      <c r="R336" s="162" t="str">
        <f t="shared" si="68"/>
        <v xml:space="preserve">F/E  -  </v>
      </c>
      <c r="S336" s="220" t="s">
        <v>1351</v>
      </c>
      <c r="T336" s="220"/>
    </row>
    <row r="337" spans="1:20" ht="40.049999999999997" customHeight="1">
      <c r="A337" s="224" t="s">
        <v>532</v>
      </c>
      <c r="B337" s="163" t="str">
        <f t="shared" si="67"/>
        <v xml:space="preserve">Grupo de ContabilidadESTADOS FINANCIEROS DE PROPÓSITO ESPECIAL </v>
      </c>
      <c r="C337" s="171">
        <v>73101</v>
      </c>
      <c r="D337" s="171" t="s">
        <v>1703</v>
      </c>
      <c r="E337" s="124" t="s">
        <v>1704</v>
      </c>
      <c r="F337" s="168" t="str">
        <f t="shared" si="66"/>
        <v>73101-18.1</v>
      </c>
      <c r="G337" s="162" t="str">
        <f t="shared" si="63"/>
        <v>AG -3--AC -8</v>
      </c>
      <c r="H337" s="220">
        <v>3</v>
      </c>
      <c r="I337" s="220">
        <v>8</v>
      </c>
      <c r="J337" s="162" t="str">
        <f t="shared" si="64"/>
        <v xml:space="preserve">CT- - MT- </v>
      </c>
      <c r="K337" s="220" t="s">
        <v>1343</v>
      </c>
      <c r="L337" s="220"/>
      <c r="M337" s="220" t="s">
        <v>1352</v>
      </c>
      <c r="N337" s="220"/>
      <c r="O337" s="162" t="str">
        <f t="shared" si="65"/>
        <v xml:space="preserve">  </v>
      </c>
      <c r="P337" s="162"/>
      <c r="Q337" s="162"/>
      <c r="R337" s="162" t="str">
        <f t="shared" si="68"/>
        <v>E  -  PDF</v>
      </c>
      <c r="S337" s="220" t="s">
        <v>1344</v>
      </c>
      <c r="T337" s="220" t="s">
        <v>169</v>
      </c>
    </row>
    <row r="338" spans="1:20" ht="40.049999999999997" customHeight="1">
      <c r="A338" s="224" t="s">
        <v>532</v>
      </c>
      <c r="B338" s="163" t="str">
        <f t="shared" si="67"/>
        <v xml:space="preserve">Grupo de ContabilidadESTADOS FINANCIEROS DE PROPÓSITO GENERAL </v>
      </c>
      <c r="C338" s="171">
        <v>73101</v>
      </c>
      <c r="D338" s="171" t="s">
        <v>1705</v>
      </c>
      <c r="E338" s="124" t="s">
        <v>534</v>
      </c>
      <c r="F338" s="168" t="str">
        <f t="shared" si="66"/>
        <v>73101-18.2</v>
      </c>
      <c r="G338" s="162" t="str">
        <f t="shared" si="63"/>
        <v>AG -3--AC -8</v>
      </c>
      <c r="H338" s="220">
        <v>3</v>
      </c>
      <c r="I338" s="220">
        <v>8</v>
      </c>
      <c r="J338" s="162" t="str">
        <f t="shared" si="64"/>
        <v xml:space="preserve">CT- - MT- </v>
      </c>
      <c r="K338" s="220" t="s">
        <v>1343</v>
      </c>
      <c r="L338" s="220"/>
      <c r="M338" s="220" t="s">
        <v>1352</v>
      </c>
      <c r="N338" s="220"/>
      <c r="O338" s="162" t="str">
        <f t="shared" si="65"/>
        <v xml:space="preserve">  </v>
      </c>
      <c r="P338" s="162"/>
      <c r="Q338" s="162"/>
      <c r="R338" s="162" t="str">
        <f t="shared" si="68"/>
        <v>E  -  PDF</v>
      </c>
      <c r="S338" s="220" t="s">
        <v>1344</v>
      </c>
      <c r="T338" s="220" t="s">
        <v>169</v>
      </c>
    </row>
    <row r="339" spans="1:20" ht="40.049999999999997" customHeight="1">
      <c r="A339" s="224" t="s">
        <v>532</v>
      </c>
      <c r="B339" s="163" t="str">
        <f t="shared" si="67"/>
        <v>Grupo de ContabilidadINFORMES EXÓGENAS</v>
      </c>
      <c r="C339" s="171">
        <v>73101</v>
      </c>
      <c r="D339" s="171" t="s">
        <v>1706</v>
      </c>
      <c r="E339" s="124" t="s">
        <v>541</v>
      </c>
      <c r="F339" s="168" t="str">
        <f t="shared" si="66"/>
        <v>73101-24.24</v>
      </c>
      <c r="G339" s="162" t="str">
        <f t="shared" ref="G339:G401" si="69">CONCATENATE("AG"," -", H339,"--","AC -", I339)</f>
        <v>AG -3--AC -8</v>
      </c>
      <c r="H339" s="220">
        <v>3</v>
      </c>
      <c r="I339" s="220">
        <v>8</v>
      </c>
      <c r="J339" s="162" t="str">
        <f t="shared" si="64"/>
        <v xml:space="preserve">- E- - </v>
      </c>
      <c r="K339" s="220"/>
      <c r="L339" s="220" t="s">
        <v>1344</v>
      </c>
      <c r="M339" s="220"/>
      <c r="N339" s="220"/>
      <c r="O339" s="162" t="str">
        <f t="shared" si="65"/>
        <v xml:space="preserve">  </v>
      </c>
      <c r="P339" s="162"/>
      <c r="Q339" s="162"/>
      <c r="R339" s="162" t="str">
        <f t="shared" si="68"/>
        <v>E  -  XLM</v>
      </c>
      <c r="S339" s="220" t="s">
        <v>1344</v>
      </c>
      <c r="T339" s="220" t="s">
        <v>1707</v>
      </c>
    </row>
    <row r="340" spans="1:20" ht="40.049999999999997" customHeight="1">
      <c r="A340" s="224" t="s">
        <v>532</v>
      </c>
      <c r="B340" s="163" t="str">
        <f t="shared" si="67"/>
        <v>Grupo de ContabilidadINFORMES FINANCIEROS</v>
      </c>
      <c r="C340" s="171">
        <v>73101</v>
      </c>
      <c r="D340" s="171" t="s">
        <v>1708</v>
      </c>
      <c r="E340" s="124" t="s">
        <v>1709</v>
      </c>
      <c r="F340" s="168" t="str">
        <f t="shared" si="66"/>
        <v>73101-24.25</v>
      </c>
      <c r="G340" s="162" t="str">
        <f t="shared" si="69"/>
        <v>AG -3--AC -8</v>
      </c>
      <c r="H340" s="220">
        <v>3</v>
      </c>
      <c r="I340" s="220">
        <v>8</v>
      </c>
      <c r="J340" s="162" t="str">
        <f t="shared" ref="J340:J402" si="70">CONCATENATE(K340,"- ",L340,"- ",M340,"- ",N340,)</f>
        <v xml:space="preserve">- E- - </v>
      </c>
      <c r="K340" s="220"/>
      <c r="L340" s="220" t="s">
        <v>1344</v>
      </c>
      <c r="M340" s="220"/>
      <c r="N340" s="220"/>
      <c r="O340" s="162" t="str">
        <f t="shared" ref="O340:O402" si="71">CONCATENATE(P340,"  ",Q340)</f>
        <v xml:space="preserve">  </v>
      </c>
      <c r="P340" s="162"/>
      <c r="Q340" s="162"/>
      <c r="R340" s="162" t="str">
        <f t="shared" si="68"/>
        <v>F/E  -  PDF</v>
      </c>
      <c r="S340" s="220" t="s">
        <v>1351</v>
      </c>
      <c r="T340" s="220" t="s">
        <v>169</v>
      </c>
    </row>
    <row r="341" spans="1:20" ht="40.049999999999997" customHeight="1">
      <c r="A341" s="224" t="s">
        <v>532</v>
      </c>
      <c r="B341" s="163" t="str">
        <f t="shared" si="67"/>
        <v>Grupo de ContabilidadLIBROS CONTABLES AUXILIARES</v>
      </c>
      <c r="C341" s="171">
        <v>73101</v>
      </c>
      <c r="D341" s="171">
        <v>29</v>
      </c>
      <c r="E341" s="202" t="s">
        <v>1710</v>
      </c>
      <c r="F341" s="168" t="str">
        <f t="shared" si="66"/>
        <v>73101-29</v>
      </c>
      <c r="G341" s="162" t="str">
        <f t="shared" si="69"/>
        <v>AG -3--AC -8</v>
      </c>
      <c r="H341" s="220">
        <v>3</v>
      </c>
      <c r="I341" s="220">
        <v>8</v>
      </c>
      <c r="J341" s="162" t="str">
        <f t="shared" si="70"/>
        <v xml:space="preserve">- E- - </v>
      </c>
      <c r="K341" s="220"/>
      <c r="L341" s="220" t="s">
        <v>1344</v>
      </c>
      <c r="M341" s="220"/>
      <c r="N341" s="220"/>
      <c r="O341" s="162" t="str">
        <f t="shared" si="71"/>
        <v xml:space="preserve">  </v>
      </c>
      <c r="P341" s="162"/>
      <c r="Q341" s="162"/>
      <c r="R341" s="162" t="str">
        <f t="shared" si="68"/>
        <v xml:space="preserve">F/E  -  NATIVO </v>
      </c>
      <c r="S341" s="220" t="s">
        <v>1351</v>
      </c>
      <c r="T341" s="220" t="s">
        <v>1711</v>
      </c>
    </row>
    <row r="342" spans="1:20" ht="40.049999999999997" customHeight="1">
      <c r="A342" s="224" t="s">
        <v>532</v>
      </c>
      <c r="B342" s="163" t="str">
        <f t="shared" si="67"/>
        <v xml:space="preserve">Grupo de ContabilidadLIBROS DIARIOS </v>
      </c>
      <c r="C342" s="171">
        <v>73101</v>
      </c>
      <c r="D342" s="171" t="s">
        <v>1712</v>
      </c>
      <c r="E342" s="124" t="s">
        <v>1713</v>
      </c>
      <c r="F342" s="168" t="str">
        <f t="shared" si="66"/>
        <v>73101-30.1</v>
      </c>
      <c r="G342" s="162" t="str">
        <f t="shared" si="69"/>
        <v>AG -3--AC -8</v>
      </c>
      <c r="H342" s="220">
        <v>3</v>
      </c>
      <c r="I342" s="220">
        <v>8</v>
      </c>
      <c r="J342" s="162" t="str">
        <f t="shared" si="70"/>
        <v xml:space="preserve">- E- - </v>
      </c>
      <c r="K342" s="220"/>
      <c r="L342" s="220" t="s">
        <v>1344</v>
      </c>
      <c r="M342" s="220"/>
      <c r="N342" s="220"/>
      <c r="O342" s="162" t="str">
        <f t="shared" si="71"/>
        <v xml:space="preserve">  </v>
      </c>
      <c r="P342" s="162"/>
      <c r="Q342" s="162"/>
      <c r="R342" s="162" t="str">
        <f t="shared" si="68"/>
        <v xml:space="preserve">E  -  NATIVO </v>
      </c>
      <c r="S342" s="220" t="s">
        <v>1344</v>
      </c>
      <c r="T342" s="220" t="s">
        <v>1711</v>
      </c>
    </row>
    <row r="343" spans="1:20" s="146" customFormat="1" ht="40.049999999999997" customHeight="1">
      <c r="A343" s="224" t="s">
        <v>532</v>
      </c>
      <c r="B343" s="163" t="str">
        <f t="shared" si="67"/>
        <v>Grupo de ContabilidadLIBROS MAYORES</v>
      </c>
      <c r="C343" s="171">
        <v>73101</v>
      </c>
      <c r="D343" s="171" t="s">
        <v>1714</v>
      </c>
      <c r="E343" s="124" t="s">
        <v>1715</v>
      </c>
      <c r="F343" s="168" t="str">
        <f t="shared" si="66"/>
        <v>73101-30.2</v>
      </c>
      <c r="G343" s="162" t="str">
        <f t="shared" si="69"/>
        <v>AG -3--AC -8</v>
      </c>
      <c r="H343" s="220">
        <v>3</v>
      </c>
      <c r="I343" s="220">
        <v>8</v>
      </c>
      <c r="J343" s="162" t="str">
        <f t="shared" si="70"/>
        <v xml:space="preserve">CT- - MT- </v>
      </c>
      <c r="K343" s="220" t="s">
        <v>1343</v>
      </c>
      <c r="L343" s="220"/>
      <c r="M343" s="220" t="s">
        <v>1352</v>
      </c>
      <c r="N343" s="220"/>
      <c r="O343" s="162" t="str">
        <f t="shared" si="71"/>
        <v xml:space="preserve">  </v>
      </c>
      <c r="P343" s="162"/>
      <c r="Q343" s="162"/>
      <c r="R343" s="162" t="str">
        <f t="shared" si="68"/>
        <v xml:space="preserve">E  -  NATIVO </v>
      </c>
      <c r="S343" s="220" t="s">
        <v>1344</v>
      </c>
      <c r="T343" s="220" t="s">
        <v>1711</v>
      </c>
    </row>
    <row r="344" spans="1:20" s="146" customFormat="1" ht="40.049999999999997" customHeight="1">
      <c r="A344" s="224" t="s">
        <v>532</v>
      </c>
      <c r="B344" s="163" t="str">
        <f t="shared" si="67"/>
        <v>Grupo de ContabilidadLIBROS SALDOS Y MOVIMIENTOS</v>
      </c>
      <c r="C344" s="171">
        <v>73101</v>
      </c>
      <c r="D344" s="171" t="s">
        <v>1716</v>
      </c>
      <c r="E344" s="124" t="s">
        <v>1717</v>
      </c>
      <c r="F344" s="168" t="str">
        <f t="shared" si="66"/>
        <v>73101-30.3</v>
      </c>
      <c r="G344" s="162" t="str">
        <f t="shared" si="69"/>
        <v>AG -3--AC -8</v>
      </c>
      <c r="H344" s="220">
        <v>3</v>
      </c>
      <c r="I344" s="220">
        <v>8</v>
      </c>
      <c r="J344" s="162" t="str">
        <f t="shared" si="70"/>
        <v xml:space="preserve">CT- - MT- </v>
      </c>
      <c r="K344" s="220" t="s">
        <v>1343</v>
      </c>
      <c r="L344" s="220"/>
      <c r="M344" s="220" t="s">
        <v>1352</v>
      </c>
      <c r="N344" s="220"/>
      <c r="O344" s="162" t="str">
        <f t="shared" si="71"/>
        <v xml:space="preserve">  </v>
      </c>
      <c r="P344" s="162"/>
      <c r="Q344" s="162"/>
      <c r="R344" s="162" t="str">
        <f t="shared" si="68"/>
        <v>E  -  PDF</v>
      </c>
      <c r="S344" s="220" t="s">
        <v>1344</v>
      </c>
      <c r="T344" s="220" t="s">
        <v>169</v>
      </c>
    </row>
    <row r="345" spans="1:20" s="159" customFormat="1" ht="40.049999999999997" customHeight="1">
      <c r="A345" s="183"/>
      <c r="B345" s="175"/>
      <c r="C345" s="170"/>
      <c r="D345" s="170"/>
      <c r="E345" s="160"/>
      <c r="F345" s="167"/>
      <c r="G345" s="157"/>
      <c r="H345" s="157"/>
      <c r="I345" s="157"/>
      <c r="J345" s="157"/>
      <c r="K345" s="157"/>
      <c r="L345" s="157"/>
      <c r="M345" s="157"/>
      <c r="N345" s="157"/>
      <c r="O345" s="157"/>
      <c r="P345" s="157"/>
      <c r="Q345" s="157"/>
      <c r="R345" s="157"/>
      <c r="S345" s="157"/>
      <c r="T345" s="157"/>
    </row>
    <row r="346" spans="1:20" s="146" customFormat="1" ht="40.049999999999997" customHeight="1">
      <c r="A346" s="227" t="s">
        <v>521</v>
      </c>
      <c r="B346" s="174" t="str">
        <f t="shared" si="67"/>
        <v>Grupo de Presupuesto y CuentasCERTIFICADOS DE DISPONIBILIDAD PRESUPUESTAL</v>
      </c>
      <c r="C346" s="222">
        <v>73102</v>
      </c>
      <c r="D346" s="208">
        <v>6</v>
      </c>
      <c r="E346" s="207" t="s">
        <v>567</v>
      </c>
      <c r="F346" s="205" t="str">
        <f t="shared" ref="F346:F406" si="72">CONCATENATE(C346,"-",D346)</f>
        <v>73102-6</v>
      </c>
      <c r="G346" s="206" t="str">
        <f t="shared" si="69"/>
        <v>AG -3--AC -8</v>
      </c>
      <c r="H346" s="218">
        <v>3</v>
      </c>
      <c r="I346" s="218">
        <v>8</v>
      </c>
      <c r="J346" s="206" t="str">
        <f t="shared" si="70"/>
        <v xml:space="preserve">- E- - </v>
      </c>
      <c r="K346" s="206"/>
      <c r="L346" s="206" t="s">
        <v>1344</v>
      </c>
      <c r="M346" s="206"/>
      <c r="N346" s="206"/>
      <c r="O346" s="206" t="str">
        <f t="shared" si="71"/>
        <v xml:space="preserve">  </v>
      </c>
      <c r="P346" s="206"/>
      <c r="Q346" s="206"/>
      <c r="R346" s="206" t="str">
        <f t="shared" si="68"/>
        <v>E  -  PDF</v>
      </c>
      <c r="S346" s="218" t="s">
        <v>1344</v>
      </c>
      <c r="T346" s="218" t="s">
        <v>169</v>
      </c>
    </row>
    <row r="347" spans="1:20" s="146" customFormat="1" ht="40.049999999999997" customHeight="1">
      <c r="A347" s="227" t="s">
        <v>521</v>
      </c>
      <c r="B347" s="174" t="str">
        <f t="shared" si="67"/>
        <v>Grupo de Presupuesto y CuentasLIBROS DE VIGENCIAS FUTURAS</v>
      </c>
      <c r="C347" s="222">
        <v>73102</v>
      </c>
      <c r="D347" s="208" t="s">
        <v>1718</v>
      </c>
      <c r="E347" s="209" t="s">
        <v>1719</v>
      </c>
      <c r="F347" s="205" t="str">
        <f t="shared" si="72"/>
        <v>73102-31.1</v>
      </c>
      <c r="G347" s="206" t="str">
        <f t="shared" si="69"/>
        <v>AG -3--AC -8</v>
      </c>
      <c r="H347" s="218">
        <v>3</v>
      </c>
      <c r="I347" s="218">
        <v>8</v>
      </c>
      <c r="J347" s="206" t="str">
        <f t="shared" si="70"/>
        <v xml:space="preserve">- E- - </v>
      </c>
      <c r="K347" s="206"/>
      <c r="L347" s="206" t="s">
        <v>1344</v>
      </c>
      <c r="M347" s="206"/>
      <c r="N347" s="206"/>
      <c r="O347" s="206" t="str">
        <f t="shared" si="71"/>
        <v xml:space="preserve">  </v>
      </c>
      <c r="P347" s="206"/>
      <c r="Q347" s="206"/>
      <c r="R347" s="206" t="str">
        <f t="shared" si="68"/>
        <v>E  -  PDF</v>
      </c>
      <c r="S347" s="218" t="s">
        <v>1344</v>
      </c>
      <c r="T347" s="218" t="s">
        <v>169</v>
      </c>
    </row>
    <row r="348" spans="1:20" s="146" customFormat="1" ht="40.049999999999997" customHeight="1">
      <c r="A348" s="183"/>
      <c r="B348" s="175"/>
      <c r="C348" s="170"/>
      <c r="D348" s="170"/>
      <c r="E348" s="160"/>
      <c r="F348" s="167"/>
      <c r="G348" s="157"/>
      <c r="H348" s="157"/>
      <c r="I348" s="157"/>
      <c r="J348" s="157"/>
      <c r="K348" s="157"/>
      <c r="L348" s="157"/>
      <c r="M348" s="157"/>
      <c r="N348" s="157"/>
      <c r="O348" s="157"/>
      <c r="P348" s="157"/>
      <c r="Q348" s="157"/>
      <c r="R348" s="157"/>
      <c r="S348" s="157"/>
      <c r="T348" s="157"/>
    </row>
    <row r="349" spans="1:20" s="146" customFormat="1" ht="40.049999999999997" customHeight="1">
      <c r="A349" s="187" t="s">
        <v>549</v>
      </c>
      <c r="B349" s="163" t="str">
        <f t="shared" si="67"/>
        <v>Grupo de TesoreríaBOLETINES DE DEUDORES MOROSOS DEL ESTADO</v>
      </c>
      <c r="C349" s="171">
        <v>73103</v>
      </c>
      <c r="D349" s="171" t="s">
        <v>1720</v>
      </c>
      <c r="E349" s="124" t="s">
        <v>1721</v>
      </c>
      <c r="F349" s="168" t="str">
        <f t="shared" si="72"/>
        <v>73103-5.1</v>
      </c>
      <c r="G349" s="162" t="str">
        <f t="shared" si="69"/>
        <v>AG -3--AC -8</v>
      </c>
      <c r="H349" s="220">
        <v>3</v>
      </c>
      <c r="I349" s="220">
        <v>8</v>
      </c>
      <c r="J349" s="162" t="str">
        <f t="shared" si="70"/>
        <v xml:space="preserve">- E- - </v>
      </c>
      <c r="K349" s="220"/>
      <c r="L349" s="220" t="s">
        <v>1344</v>
      </c>
      <c r="M349" s="220"/>
      <c r="N349" s="220"/>
      <c r="O349" s="162" t="str">
        <f t="shared" si="71"/>
        <v xml:space="preserve">  </v>
      </c>
      <c r="P349" s="162"/>
      <c r="Q349" s="162"/>
      <c r="R349" s="162" t="str">
        <f t="shared" si="68"/>
        <v>E  -  PDF</v>
      </c>
      <c r="S349" s="220" t="s">
        <v>1344</v>
      </c>
      <c r="T349" s="220" t="s">
        <v>169</v>
      </c>
    </row>
    <row r="350" spans="1:20" s="146" customFormat="1" ht="40.049999999999997" customHeight="1">
      <c r="A350" s="187" t="s">
        <v>549</v>
      </c>
      <c r="B350" s="163" t="str">
        <f t="shared" si="67"/>
        <v>Grupo de TesoreríaBOLETINES DIARIOS DE TESORERÍA</v>
      </c>
      <c r="C350" s="171">
        <v>73103</v>
      </c>
      <c r="D350" s="171" t="s">
        <v>1722</v>
      </c>
      <c r="E350" s="124" t="s">
        <v>551</v>
      </c>
      <c r="F350" s="168" t="str">
        <f t="shared" si="72"/>
        <v>73103-5.2</v>
      </c>
      <c r="G350" s="162" t="str">
        <f t="shared" si="69"/>
        <v>AG -3--AC -8</v>
      </c>
      <c r="H350" s="220">
        <v>3</v>
      </c>
      <c r="I350" s="220">
        <v>8</v>
      </c>
      <c r="J350" s="162" t="str">
        <f t="shared" si="70"/>
        <v xml:space="preserve">- E- - </v>
      </c>
      <c r="K350" s="220"/>
      <c r="L350" s="220" t="s">
        <v>1344</v>
      </c>
      <c r="M350" s="220"/>
      <c r="N350" s="220"/>
      <c r="O350" s="162" t="str">
        <f t="shared" si="71"/>
        <v xml:space="preserve">  </v>
      </c>
      <c r="P350" s="162"/>
      <c r="Q350" s="162"/>
      <c r="R350" s="162" t="str">
        <f t="shared" si="68"/>
        <v>F/E  -  PDF</v>
      </c>
      <c r="S350" s="220" t="s">
        <v>1351</v>
      </c>
      <c r="T350" s="220" t="s">
        <v>169</v>
      </c>
    </row>
    <row r="351" spans="1:20" s="146" customFormat="1" ht="40.049999999999997" customHeight="1">
      <c r="A351" s="187" t="s">
        <v>549</v>
      </c>
      <c r="B351" s="163" t="str">
        <f t="shared" si="67"/>
        <v xml:space="preserve">Grupo de TesoreríaDECLARACIONES DE GRAVAMEN A LOS MOVIMIENTOS FINANCIEROS </v>
      </c>
      <c r="C351" s="171">
        <v>73103</v>
      </c>
      <c r="D351" s="171" t="s">
        <v>1723</v>
      </c>
      <c r="E351" s="124" t="s">
        <v>1724</v>
      </c>
      <c r="F351" s="168" t="str">
        <f t="shared" si="72"/>
        <v>73103-16.1</v>
      </c>
      <c r="G351" s="162" t="str">
        <f t="shared" si="69"/>
        <v>AG -3--AC -8</v>
      </c>
      <c r="H351" s="220">
        <v>3</v>
      </c>
      <c r="I351" s="220">
        <v>8</v>
      </c>
      <c r="J351" s="162" t="str">
        <f t="shared" si="70"/>
        <v xml:space="preserve">- E- - </v>
      </c>
      <c r="K351" s="220"/>
      <c r="L351" s="220" t="s">
        <v>1344</v>
      </c>
      <c r="M351" s="220"/>
      <c r="N351" s="220"/>
      <c r="O351" s="162" t="str">
        <f t="shared" si="71"/>
        <v xml:space="preserve">  </v>
      </c>
      <c r="P351" s="162"/>
      <c r="Q351" s="162"/>
      <c r="R351" s="162" t="str">
        <f t="shared" si="68"/>
        <v>F/E  -  PDF</v>
      </c>
      <c r="S351" s="220" t="s">
        <v>1351</v>
      </c>
      <c r="T351" s="220" t="s">
        <v>169</v>
      </c>
    </row>
    <row r="352" spans="1:20" s="146" customFormat="1" ht="40.049999999999997" customHeight="1">
      <c r="A352" s="187" t="s">
        <v>549</v>
      </c>
      <c r="B352" s="163" t="str">
        <f t="shared" si="67"/>
        <v>Grupo de TesoreríaDECLARACIONES DE IMPUESTO SOBRE LAS VENTAS – IVA</v>
      </c>
      <c r="C352" s="171">
        <v>73103</v>
      </c>
      <c r="D352" s="171" t="s">
        <v>1725</v>
      </c>
      <c r="E352" s="124" t="s">
        <v>1726</v>
      </c>
      <c r="F352" s="168" t="str">
        <f t="shared" si="72"/>
        <v>73103-16.2</v>
      </c>
      <c r="G352" s="162" t="str">
        <f t="shared" si="69"/>
        <v>AG -3--AC -8</v>
      </c>
      <c r="H352" s="220">
        <v>3</v>
      </c>
      <c r="I352" s="220">
        <v>8</v>
      </c>
      <c r="J352" s="162" t="str">
        <f t="shared" si="70"/>
        <v xml:space="preserve">- E- - </v>
      </c>
      <c r="K352" s="220"/>
      <c r="L352" s="220" t="s">
        <v>1344</v>
      </c>
      <c r="M352" s="220"/>
      <c r="N352" s="220"/>
      <c r="O352" s="162" t="str">
        <f t="shared" si="71"/>
        <v xml:space="preserve">  </v>
      </c>
      <c r="P352" s="162"/>
      <c r="Q352" s="162"/>
      <c r="R352" s="162" t="str">
        <f t="shared" si="68"/>
        <v>F/E  -  PDF</v>
      </c>
      <c r="S352" s="220" t="s">
        <v>1351</v>
      </c>
      <c r="T352" s="220" t="s">
        <v>169</v>
      </c>
    </row>
    <row r="353" spans="1:20" ht="40.049999999999997" customHeight="1">
      <c r="A353" s="187" t="s">
        <v>549</v>
      </c>
      <c r="B353" s="163" t="str">
        <f t="shared" ref="B353:B415" si="73">CONCATENATE(A353,E353)</f>
        <v xml:space="preserve">Grupo de TesoreríaDECLARACIONES DE RENTA Y COMPLEMENTARIOS </v>
      </c>
      <c r="C353" s="171">
        <v>73103</v>
      </c>
      <c r="D353" s="171" t="s">
        <v>1727</v>
      </c>
      <c r="E353" s="124" t="s">
        <v>1728</v>
      </c>
      <c r="F353" s="168" t="str">
        <f t="shared" si="72"/>
        <v>73103-16.3</v>
      </c>
      <c r="G353" s="162" t="str">
        <f t="shared" si="69"/>
        <v>AG -3--AC -8</v>
      </c>
      <c r="H353" s="220">
        <v>3</v>
      </c>
      <c r="I353" s="220">
        <v>8</v>
      </c>
      <c r="J353" s="162" t="str">
        <f t="shared" si="70"/>
        <v xml:space="preserve">- E- - </v>
      </c>
      <c r="K353" s="220"/>
      <c r="L353" s="220" t="s">
        <v>1344</v>
      </c>
      <c r="M353" s="220"/>
      <c r="N353" s="220"/>
      <c r="O353" s="162" t="str">
        <f t="shared" si="71"/>
        <v xml:space="preserve">  </v>
      </c>
      <c r="P353" s="162"/>
      <c r="Q353" s="162"/>
      <c r="R353" s="162" t="str">
        <f t="shared" si="68"/>
        <v>F/E  -  PDF</v>
      </c>
      <c r="S353" s="220" t="s">
        <v>1351</v>
      </c>
      <c r="T353" s="220" t="s">
        <v>169</v>
      </c>
    </row>
    <row r="354" spans="1:20" ht="40.049999999999997" customHeight="1">
      <c r="A354" s="187" t="s">
        <v>549</v>
      </c>
      <c r="B354" s="163" t="str">
        <f t="shared" si="73"/>
        <v xml:space="preserve">Grupo de TesoreríaDECLARACIONES DE RETENCIONES EN LA FUENTE </v>
      </c>
      <c r="C354" s="171">
        <v>73103</v>
      </c>
      <c r="D354" s="171" t="s">
        <v>1729</v>
      </c>
      <c r="E354" s="124" t="s">
        <v>1730</v>
      </c>
      <c r="F354" s="168" t="str">
        <f t="shared" si="72"/>
        <v>73103-16.4</v>
      </c>
      <c r="G354" s="162" t="str">
        <f t="shared" si="69"/>
        <v>AG -3--AC -8</v>
      </c>
      <c r="H354" s="220">
        <v>3</v>
      </c>
      <c r="I354" s="220">
        <v>8</v>
      </c>
      <c r="J354" s="162" t="str">
        <f t="shared" si="70"/>
        <v xml:space="preserve">- E- - </v>
      </c>
      <c r="K354" s="220"/>
      <c r="L354" s="220" t="s">
        <v>1344</v>
      </c>
      <c r="M354" s="220"/>
      <c r="N354" s="220"/>
      <c r="O354" s="162" t="str">
        <f t="shared" si="71"/>
        <v xml:space="preserve">  </v>
      </c>
      <c r="P354" s="162"/>
      <c r="Q354" s="162"/>
      <c r="R354" s="162" t="str">
        <f t="shared" si="68"/>
        <v>F/E  -  PDF</v>
      </c>
      <c r="S354" s="220" t="s">
        <v>1351</v>
      </c>
      <c r="T354" s="220" t="s">
        <v>169</v>
      </c>
    </row>
    <row r="355" spans="1:20" ht="40.049999999999997" customHeight="1">
      <c r="A355" s="187" t="s">
        <v>549</v>
      </c>
      <c r="B355" s="163" t="str">
        <f t="shared" si="73"/>
        <v xml:space="preserve">Grupo de TesoreríaDECLARACIONES DEL IMPUESTO AL PATRIMONIO </v>
      </c>
      <c r="C355" s="171">
        <v>73103</v>
      </c>
      <c r="D355" s="171" t="s">
        <v>1731</v>
      </c>
      <c r="E355" s="124" t="s">
        <v>1732</v>
      </c>
      <c r="F355" s="168" t="str">
        <f t="shared" si="72"/>
        <v>73103-16.5</v>
      </c>
      <c r="G355" s="162" t="str">
        <f t="shared" si="69"/>
        <v>AG -3--AC -8</v>
      </c>
      <c r="H355" s="220">
        <v>3</v>
      </c>
      <c r="I355" s="220">
        <v>8</v>
      </c>
      <c r="J355" s="162" t="str">
        <f t="shared" si="70"/>
        <v xml:space="preserve">- E- - </v>
      </c>
      <c r="K355" s="220"/>
      <c r="L355" s="220" t="s">
        <v>1344</v>
      </c>
      <c r="M355" s="220"/>
      <c r="N355" s="220"/>
      <c r="O355" s="162" t="str">
        <f t="shared" si="71"/>
        <v xml:space="preserve">  </v>
      </c>
      <c r="P355" s="162"/>
      <c r="Q355" s="162"/>
      <c r="R355" s="162" t="str">
        <f t="shared" si="68"/>
        <v>F/E  -  PDF</v>
      </c>
      <c r="S355" s="220" t="s">
        <v>1351</v>
      </c>
      <c r="T355" s="220" t="s">
        <v>169</v>
      </c>
    </row>
    <row r="356" spans="1:20" ht="40.049999999999997" customHeight="1">
      <c r="A356" s="187" t="s">
        <v>549</v>
      </c>
      <c r="B356" s="163" t="str">
        <f t="shared" si="73"/>
        <v>Grupo de TesoreríaINFORMES A ENTES DE CONTROL</v>
      </c>
      <c r="C356" s="171">
        <v>73103</v>
      </c>
      <c r="D356" s="171" t="s">
        <v>1435</v>
      </c>
      <c r="E356" s="124" t="s">
        <v>1229</v>
      </c>
      <c r="F356" s="168" t="str">
        <f t="shared" si="72"/>
        <v>73103-24.1</v>
      </c>
      <c r="G356" s="162" t="str">
        <f t="shared" si="69"/>
        <v>AG -4--AC -8</v>
      </c>
      <c r="H356" s="220">
        <v>4</v>
      </c>
      <c r="I356" s="220">
        <v>8</v>
      </c>
      <c r="J356" s="162" t="str">
        <f t="shared" si="70"/>
        <v xml:space="preserve">- E- - </v>
      </c>
      <c r="K356" s="220"/>
      <c r="L356" s="220" t="s">
        <v>1344</v>
      </c>
      <c r="M356" s="220"/>
      <c r="N356" s="220"/>
      <c r="O356" s="162" t="str">
        <f t="shared" si="71"/>
        <v xml:space="preserve">  </v>
      </c>
      <c r="P356" s="162"/>
      <c r="Q356" s="162"/>
      <c r="R356" s="162" t="str">
        <f t="shared" si="68"/>
        <v>F/E  -  PDF</v>
      </c>
      <c r="S356" s="220" t="s">
        <v>1351</v>
      </c>
      <c r="T356" s="220" t="s">
        <v>169</v>
      </c>
    </row>
    <row r="357" spans="1:20" ht="40.049999999999997" customHeight="1">
      <c r="A357" s="187" t="s">
        <v>549</v>
      </c>
      <c r="B357" s="163" t="str">
        <f t="shared" si="73"/>
        <v>Grupo de TesoreríaPROGRAMAS ANUALES MENSUALIZADOS DE CAJA PAC</v>
      </c>
      <c r="C357" s="171">
        <v>73103</v>
      </c>
      <c r="D357" s="171" t="s">
        <v>1733</v>
      </c>
      <c r="E357" s="124" t="s">
        <v>1734</v>
      </c>
      <c r="F357" s="168" t="str">
        <f t="shared" si="72"/>
        <v>73103-40.4</v>
      </c>
      <c r="G357" s="162" t="str">
        <f t="shared" si="69"/>
        <v>AG -3--AC -7</v>
      </c>
      <c r="H357" s="220">
        <v>3</v>
      </c>
      <c r="I357" s="220">
        <v>7</v>
      </c>
      <c r="J357" s="162" t="str">
        <f t="shared" si="70"/>
        <v xml:space="preserve">- E- - </v>
      </c>
      <c r="K357" s="220"/>
      <c r="L357" s="220" t="s">
        <v>1344</v>
      </c>
      <c r="M357" s="220"/>
      <c r="N357" s="220"/>
      <c r="O357" s="162" t="str">
        <f t="shared" si="71"/>
        <v xml:space="preserve">  </v>
      </c>
      <c r="P357" s="162"/>
      <c r="Q357" s="162"/>
      <c r="R357" s="162" t="str">
        <f t="shared" si="68"/>
        <v>E  -  PDF</v>
      </c>
      <c r="S357" s="220" t="s">
        <v>1344</v>
      </c>
      <c r="T357" s="220" t="s">
        <v>169</v>
      </c>
    </row>
    <row r="358" spans="1:20" ht="40.049999999999997" customHeight="1">
      <c r="A358" s="183"/>
      <c r="B358" s="175"/>
      <c r="C358" s="170"/>
      <c r="D358" s="170"/>
      <c r="E358" s="160"/>
      <c r="F358" s="167"/>
      <c r="G358" s="157"/>
      <c r="H358" s="157"/>
      <c r="I358" s="157"/>
      <c r="J358" s="157"/>
      <c r="K358" s="157"/>
      <c r="L358" s="157"/>
      <c r="M358" s="157"/>
      <c r="N358" s="157"/>
      <c r="O358" s="157"/>
      <c r="P358" s="157"/>
      <c r="Q358" s="157"/>
      <c r="R358" s="157"/>
      <c r="S358" s="157"/>
      <c r="T358" s="157"/>
    </row>
    <row r="359" spans="1:20" ht="40.049999999999997" customHeight="1">
      <c r="A359" s="227" t="s">
        <v>388</v>
      </c>
      <c r="B359" s="174" t="str">
        <f t="shared" si="73"/>
        <v>Subdirección de Servicios AdministrativosACTAS DE SEGURIDAD VIAL</v>
      </c>
      <c r="C359" s="132">
        <v>73200</v>
      </c>
      <c r="D359" s="208" t="s">
        <v>1735</v>
      </c>
      <c r="E359" s="209" t="s">
        <v>1736</v>
      </c>
      <c r="F359" s="205" t="str">
        <f t="shared" si="72"/>
        <v>73200-2.20</v>
      </c>
      <c r="G359" s="206" t="str">
        <f t="shared" si="69"/>
        <v>AG -3--AC -8</v>
      </c>
      <c r="H359" s="221">
        <v>3</v>
      </c>
      <c r="I359" s="221">
        <v>8</v>
      </c>
      <c r="J359" s="206" t="str">
        <f t="shared" si="70"/>
        <v xml:space="preserve">CT- - MT- </v>
      </c>
      <c r="K359" s="221" t="s">
        <v>1343</v>
      </c>
      <c r="L359" s="221"/>
      <c r="M359" s="221" t="s">
        <v>1352</v>
      </c>
      <c r="N359" s="221"/>
      <c r="O359" s="206" t="str">
        <f t="shared" si="71"/>
        <v xml:space="preserve">  </v>
      </c>
      <c r="P359" s="206"/>
      <c r="Q359" s="206"/>
      <c r="R359" s="206" t="str">
        <f t="shared" si="68"/>
        <v>F/E  -  PDF</v>
      </c>
      <c r="S359" s="221" t="s">
        <v>1351</v>
      </c>
      <c r="T359" s="221" t="s">
        <v>169</v>
      </c>
    </row>
    <row r="360" spans="1:20" ht="40.049999999999997" customHeight="1">
      <c r="A360" s="227" t="s">
        <v>388</v>
      </c>
      <c r="B360" s="174" t="str">
        <f t="shared" si="73"/>
        <v>Subdirección de Servicios AdministrativosHISTORIALES DE BIENES INMUEBLES</v>
      </c>
      <c r="C360" s="132">
        <v>73200</v>
      </c>
      <c r="D360" s="208">
        <v>20</v>
      </c>
      <c r="E360" s="207" t="s">
        <v>1737</v>
      </c>
      <c r="F360" s="205" t="str">
        <f t="shared" si="72"/>
        <v>73200-20</v>
      </c>
      <c r="G360" s="206" t="str">
        <f t="shared" si="69"/>
        <v>AG -3--AC -17</v>
      </c>
      <c r="H360" s="221">
        <v>3</v>
      </c>
      <c r="I360" s="221">
        <v>17</v>
      </c>
      <c r="J360" s="206" t="str">
        <f t="shared" si="70"/>
        <v>- - MT- S</v>
      </c>
      <c r="K360" s="221"/>
      <c r="L360" s="221"/>
      <c r="M360" s="221" t="s">
        <v>1352</v>
      </c>
      <c r="N360" s="221" t="s">
        <v>1346</v>
      </c>
      <c r="O360" s="206" t="str">
        <f t="shared" si="71"/>
        <v xml:space="preserve">  </v>
      </c>
      <c r="P360" s="206"/>
      <c r="Q360" s="206"/>
      <c r="R360" s="206" t="str">
        <f t="shared" si="68"/>
        <v>F/E  -  PDF</v>
      </c>
      <c r="S360" s="221" t="s">
        <v>1351</v>
      </c>
      <c r="T360" s="221" t="s">
        <v>169</v>
      </c>
    </row>
    <row r="361" spans="1:20" ht="40.049999999999997" customHeight="1">
      <c r="A361" s="227" t="s">
        <v>388</v>
      </c>
      <c r="B361" s="174" t="str">
        <f t="shared" si="73"/>
        <v>Subdirección de Servicios AdministrativosINFORMES A ENTES DE CONTROL</v>
      </c>
      <c r="C361" s="132">
        <v>73200</v>
      </c>
      <c r="D361" s="208" t="s">
        <v>1435</v>
      </c>
      <c r="E361" s="209" t="s">
        <v>1229</v>
      </c>
      <c r="F361" s="205" t="str">
        <f t="shared" si="72"/>
        <v>73200-24.1</v>
      </c>
      <c r="G361" s="206" t="str">
        <f t="shared" si="69"/>
        <v>AG -4--AC -8</v>
      </c>
      <c r="H361" s="221">
        <v>4</v>
      </c>
      <c r="I361" s="221">
        <v>8</v>
      </c>
      <c r="J361" s="206" t="str">
        <f t="shared" si="70"/>
        <v xml:space="preserve">- E- - </v>
      </c>
      <c r="K361" s="221"/>
      <c r="L361" s="221" t="s">
        <v>1344</v>
      </c>
      <c r="M361" s="221"/>
      <c r="N361" s="221"/>
      <c r="O361" s="206" t="str">
        <f t="shared" si="71"/>
        <v xml:space="preserve">  </v>
      </c>
      <c r="P361" s="206"/>
      <c r="Q361" s="206"/>
      <c r="R361" s="206" t="str">
        <f t="shared" si="68"/>
        <v>F/E  -  PDF</v>
      </c>
      <c r="S361" s="221" t="s">
        <v>1351</v>
      </c>
      <c r="T361" s="221" t="s">
        <v>169</v>
      </c>
    </row>
    <row r="362" spans="1:20" ht="40.049999999999997" customHeight="1">
      <c r="A362" s="227" t="s">
        <v>388</v>
      </c>
      <c r="B362" s="174" t="str">
        <f t="shared" si="73"/>
        <v>Subdirección de Servicios AdministrativosINFORMES DE GESTIÓN</v>
      </c>
      <c r="C362" s="132">
        <v>73200</v>
      </c>
      <c r="D362" s="208" t="s">
        <v>1353</v>
      </c>
      <c r="E362" s="209" t="s">
        <v>127</v>
      </c>
      <c r="F362" s="205" t="str">
        <f t="shared" si="72"/>
        <v>73200-24.12</v>
      </c>
      <c r="G362" s="206" t="str">
        <f t="shared" si="69"/>
        <v>AG -3--AC -8</v>
      </c>
      <c r="H362" s="221">
        <v>3</v>
      </c>
      <c r="I362" s="221">
        <v>8</v>
      </c>
      <c r="J362" s="206" t="str">
        <f t="shared" si="70"/>
        <v xml:space="preserve">- E- - </v>
      </c>
      <c r="K362" s="221"/>
      <c r="L362" s="221" t="s">
        <v>1344</v>
      </c>
      <c r="M362" s="221"/>
      <c r="N362" s="221"/>
      <c r="O362" s="206" t="str">
        <f t="shared" si="71"/>
        <v xml:space="preserve">  </v>
      </c>
      <c r="P362" s="206"/>
      <c r="Q362" s="206"/>
      <c r="R362" s="206" t="str">
        <f t="shared" ref="R362:R423" si="74">CONCATENATE(S362,"  -  ",T362)</f>
        <v>F/E  -  PDF</v>
      </c>
      <c r="S362" s="221" t="s">
        <v>1351</v>
      </c>
      <c r="T362" s="221" t="s">
        <v>169</v>
      </c>
    </row>
    <row r="363" spans="1:20" ht="40.049999999999997" customHeight="1">
      <c r="A363" s="227" t="s">
        <v>388</v>
      </c>
      <c r="B363" s="174" t="str">
        <f t="shared" si="73"/>
        <v>Subdirección de Servicios AdministrativosPLANES ESTRATÉGICOS DE SEGURIDAD VIAL</v>
      </c>
      <c r="C363" s="132">
        <v>73200</v>
      </c>
      <c r="D363" s="208" t="s">
        <v>1738</v>
      </c>
      <c r="E363" s="209" t="s">
        <v>1739</v>
      </c>
      <c r="F363" s="205" t="str">
        <f t="shared" si="72"/>
        <v>73200-34.20</v>
      </c>
      <c r="G363" s="206" t="str">
        <f t="shared" si="69"/>
        <v>AG -3--AC -17</v>
      </c>
      <c r="H363" s="221">
        <v>3</v>
      </c>
      <c r="I363" s="221">
        <v>17</v>
      </c>
      <c r="J363" s="206" t="str">
        <f t="shared" si="70"/>
        <v xml:space="preserve">CT- - MT- </v>
      </c>
      <c r="K363" s="221" t="s">
        <v>1343</v>
      </c>
      <c r="L363" s="221"/>
      <c r="M363" s="221" t="s">
        <v>1352</v>
      </c>
      <c r="N363" s="221"/>
      <c r="O363" s="206" t="str">
        <f t="shared" si="71"/>
        <v xml:space="preserve">  </v>
      </c>
      <c r="P363" s="206"/>
      <c r="Q363" s="206"/>
      <c r="R363" s="206" t="str">
        <f t="shared" si="74"/>
        <v>F/E  -  PDF</v>
      </c>
      <c r="S363" s="221" t="s">
        <v>1351</v>
      </c>
      <c r="T363" s="221" t="s">
        <v>169</v>
      </c>
    </row>
    <row r="364" spans="1:20" ht="40.049999999999997" customHeight="1">
      <c r="A364" s="227" t="s">
        <v>388</v>
      </c>
      <c r="B364" s="174" t="str">
        <f t="shared" si="73"/>
        <v>Subdirección de Servicios AdministrativosREGISTROS DE OPERACIONES DE CAJA MENOR</v>
      </c>
      <c r="C364" s="132">
        <v>73200</v>
      </c>
      <c r="D364" s="208">
        <v>43</v>
      </c>
      <c r="E364" s="207" t="s">
        <v>1740</v>
      </c>
      <c r="F364" s="205" t="str">
        <f t="shared" si="72"/>
        <v>73200-43</v>
      </c>
      <c r="G364" s="206" t="str">
        <f t="shared" si="69"/>
        <v>AG -3--AC -8</v>
      </c>
      <c r="H364" s="221">
        <v>3</v>
      </c>
      <c r="I364" s="221">
        <v>8</v>
      </c>
      <c r="J364" s="206" t="str">
        <f t="shared" si="70"/>
        <v xml:space="preserve">- E- - </v>
      </c>
      <c r="K364" s="221"/>
      <c r="L364" s="221" t="s">
        <v>1344</v>
      </c>
      <c r="M364" s="221"/>
      <c r="N364" s="221"/>
      <c r="O364" s="206" t="str">
        <f t="shared" si="71"/>
        <v xml:space="preserve">  </v>
      </c>
      <c r="P364" s="206"/>
      <c r="Q364" s="206"/>
      <c r="R364" s="206" t="str">
        <f t="shared" si="74"/>
        <v>E  -  PDF</v>
      </c>
      <c r="S364" s="221" t="s">
        <v>1344</v>
      </c>
      <c r="T364" s="221" t="s">
        <v>169</v>
      </c>
    </row>
    <row r="365" spans="1:20" ht="40.049999999999997" customHeight="1">
      <c r="A365" s="183"/>
      <c r="B365" s="175"/>
      <c r="C365" s="170"/>
      <c r="D365" s="170"/>
      <c r="E365" s="160"/>
      <c r="F365" s="167"/>
      <c r="G365" s="157"/>
      <c r="H365" s="157"/>
      <c r="I365" s="157"/>
      <c r="J365" s="157"/>
      <c r="K365" s="157"/>
      <c r="L365" s="157"/>
      <c r="M365" s="157"/>
      <c r="N365" s="157"/>
      <c r="O365" s="157"/>
      <c r="P365" s="157"/>
      <c r="Q365" s="157"/>
      <c r="R365" s="157"/>
      <c r="S365" s="157"/>
      <c r="T365" s="157"/>
    </row>
    <row r="366" spans="1:20" ht="40.049999999999997" customHeight="1">
      <c r="A366" s="224" t="s">
        <v>423</v>
      </c>
      <c r="B366" s="163" t="str">
        <f t="shared" si="73"/>
        <v>Grupo de Atención al Usuario y ArchivoACTAS DE ELIMINACIÓN DOCUMENTAL</v>
      </c>
      <c r="C366" s="173">
        <v>73201</v>
      </c>
      <c r="D366" s="171" t="s">
        <v>1741</v>
      </c>
      <c r="E366" s="124" t="s">
        <v>425</v>
      </c>
      <c r="F366" s="168" t="str">
        <f t="shared" si="72"/>
        <v>73201-2.17</v>
      </c>
      <c r="G366" s="162" t="str">
        <f t="shared" si="69"/>
        <v>AG -3--AC -8</v>
      </c>
      <c r="H366" s="220">
        <v>3</v>
      </c>
      <c r="I366" s="220">
        <v>8</v>
      </c>
      <c r="J366" s="162" t="str">
        <f t="shared" si="70"/>
        <v xml:space="preserve">CT- - MT- </v>
      </c>
      <c r="K366" s="220" t="s">
        <v>1343</v>
      </c>
      <c r="L366" s="220"/>
      <c r="M366" s="220" t="s">
        <v>1352</v>
      </c>
      <c r="N366" s="220"/>
      <c r="O366" s="162" t="str">
        <f t="shared" si="71"/>
        <v xml:space="preserve">  </v>
      </c>
      <c r="P366" s="162"/>
      <c r="Q366" s="162"/>
      <c r="R366" s="162" t="str">
        <f t="shared" si="74"/>
        <v xml:space="preserve">F/E  -  </v>
      </c>
      <c r="S366" s="220" t="s">
        <v>1351</v>
      </c>
      <c r="T366" s="220"/>
    </row>
    <row r="367" spans="1:20" ht="40.049999999999997" customHeight="1">
      <c r="A367" s="224" t="s">
        <v>423</v>
      </c>
      <c r="B367" s="163" t="str">
        <f t="shared" si="73"/>
        <v>Grupo de Atención al Usuario y ArchivoCONSECUTIVOS DE COMUNICACIONES OFICIALES ENVIADAS</v>
      </c>
      <c r="C367" s="173">
        <v>73201</v>
      </c>
      <c r="D367" s="171" t="s">
        <v>1742</v>
      </c>
      <c r="E367" s="124" t="s">
        <v>1743</v>
      </c>
      <c r="F367" s="168" t="str">
        <f t="shared" si="72"/>
        <v>73201-12.1</v>
      </c>
      <c r="G367" s="162" t="str">
        <f t="shared" si="69"/>
        <v>AG -3--AC -8</v>
      </c>
      <c r="H367" s="220">
        <v>3</v>
      </c>
      <c r="I367" s="220">
        <v>8</v>
      </c>
      <c r="J367" s="162" t="str">
        <f t="shared" si="70"/>
        <v xml:space="preserve">- E- - </v>
      </c>
      <c r="K367" s="220"/>
      <c r="L367" s="220" t="s">
        <v>1344</v>
      </c>
      <c r="M367" s="220"/>
      <c r="N367" s="220"/>
      <c r="O367" s="162" t="str">
        <f t="shared" si="71"/>
        <v xml:space="preserve">  </v>
      </c>
      <c r="P367" s="162"/>
      <c r="Q367" s="162"/>
      <c r="R367" s="162" t="str">
        <f t="shared" si="74"/>
        <v>F/E  -  PDF</v>
      </c>
      <c r="S367" s="220" t="s">
        <v>1351</v>
      </c>
      <c r="T367" s="220" t="s">
        <v>169</v>
      </c>
    </row>
    <row r="368" spans="1:20" ht="40.049999999999997" customHeight="1">
      <c r="A368" s="224" t="s">
        <v>423</v>
      </c>
      <c r="B368" s="163" t="str">
        <f t="shared" si="73"/>
        <v>Grupo de Atención al Usuario y ArchivoCONSECUTIVOS DE COMUNICACIONES OFICIALES RECIBIDAS</v>
      </c>
      <c r="C368" s="173">
        <v>73201</v>
      </c>
      <c r="D368" s="171" t="s">
        <v>1744</v>
      </c>
      <c r="E368" s="124" t="s">
        <v>1745</v>
      </c>
      <c r="F368" s="168" t="str">
        <f t="shared" si="72"/>
        <v>73201-12.2</v>
      </c>
      <c r="G368" s="162" t="str">
        <f t="shared" si="69"/>
        <v>AG -3--AC -8</v>
      </c>
      <c r="H368" s="220">
        <v>3</v>
      </c>
      <c r="I368" s="220">
        <v>8</v>
      </c>
      <c r="J368" s="162" t="str">
        <f t="shared" si="70"/>
        <v xml:space="preserve">- E- - </v>
      </c>
      <c r="K368" s="220"/>
      <c r="L368" s="220" t="s">
        <v>1344</v>
      </c>
      <c r="M368" s="220"/>
      <c r="N368" s="220"/>
      <c r="O368" s="162" t="str">
        <f t="shared" si="71"/>
        <v xml:space="preserve">  </v>
      </c>
      <c r="P368" s="162"/>
      <c r="Q368" s="162"/>
      <c r="R368" s="162" t="str">
        <f t="shared" si="74"/>
        <v>F/E  -  PDF</v>
      </c>
      <c r="S368" s="220" t="s">
        <v>1351</v>
      </c>
      <c r="T368" s="220" t="s">
        <v>169</v>
      </c>
    </row>
    <row r="369" spans="1:20" s="146" customFormat="1" ht="40.049999999999997" customHeight="1">
      <c r="A369" s="224" t="s">
        <v>423</v>
      </c>
      <c r="B369" s="163" t="str">
        <f t="shared" si="73"/>
        <v>Grupo de Atención al Usuario y ArchivoDERECHOS DE PETICIÓN</v>
      </c>
      <c r="C369" s="173">
        <v>73201</v>
      </c>
      <c r="D369" s="171">
        <v>17</v>
      </c>
      <c r="E369" s="202" t="s">
        <v>159</v>
      </c>
      <c r="F369" s="168" t="str">
        <f t="shared" si="72"/>
        <v>73201-17</v>
      </c>
      <c r="G369" s="162" t="str">
        <f t="shared" si="69"/>
        <v>AG -3--AC -8</v>
      </c>
      <c r="H369" s="220">
        <v>3</v>
      </c>
      <c r="I369" s="220">
        <v>8</v>
      </c>
      <c r="J369" s="162" t="str">
        <f t="shared" si="70"/>
        <v>- - MT- S</v>
      </c>
      <c r="K369" s="220"/>
      <c r="L369" s="220"/>
      <c r="M369" s="220" t="s">
        <v>1352</v>
      </c>
      <c r="N369" s="220" t="s">
        <v>1346</v>
      </c>
      <c r="O369" s="162" t="str">
        <f t="shared" si="71"/>
        <v xml:space="preserve">  </v>
      </c>
      <c r="P369" s="162"/>
      <c r="Q369" s="162"/>
      <c r="R369" s="162" t="str">
        <f t="shared" si="74"/>
        <v xml:space="preserve">F/E  -  </v>
      </c>
      <c r="S369" s="220" t="s">
        <v>1351</v>
      </c>
      <c r="T369" s="220"/>
    </row>
    <row r="370" spans="1:20" s="146" customFormat="1" ht="40.049999999999997" customHeight="1">
      <c r="A370" s="224" t="s">
        <v>423</v>
      </c>
      <c r="B370" s="163" t="str">
        <f t="shared" si="73"/>
        <v>Grupo de Atención al Usuario y ArchivoINFORMES DE ENCUESTAS DE PERCEPCIÓN</v>
      </c>
      <c r="C370" s="173">
        <v>73201</v>
      </c>
      <c r="D370" s="171" t="s">
        <v>1746</v>
      </c>
      <c r="E370" s="124" t="s">
        <v>710</v>
      </c>
      <c r="F370" s="168" t="str">
        <f t="shared" si="72"/>
        <v>73201-24.10</v>
      </c>
      <c r="G370" s="162" t="str">
        <f t="shared" si="69"/>
        <v>AG -3--AC -8</v>
      </c>
      <c r="H370" s="220">
        <v>3</v>
      </c>
      <c r="I370" s="220">
        <v>8</v>
      </c>
      <c r="J370" s="162" t="str">
        <f t="shared" si="70"/>
        <v xml:space="preserve">- E- - </v>
      </c>
      <c r="K370" s="220"/>
      <c r="L370" s="220" t="s">
        <v>1344</v>
      </c>
      <c r="M370" s="220"/>
      <c r="N370" s="220"/>
      <c r="O370" s="162" t="str">
        <f t="shared" si="71"/>
        <v xml:space="preserve">  </v>
      </c>
      <c r="P370" s="162"/>
      <c r="Q370" s="162"/>
      <c r="R370" s="162" t="str">
        <f t="shared" si="74"/>
        <v xml:space="preserve">F/E  -  </v>
      </c>
      <c r="S370" s="220" t="s">
        <v>1351</v>
      </c>
      <c r="T370" s="220"/>
    </row>
    <row r="371" spans="1:20" s="146" customFormat="1" ht="40.049999999999997" customHeight="1">
      <c r="A371" s="224" t="s">
        <v>423</v>
      </c>
      <c r="B371" s="163" t="str">
        <f t="shared" si="73"/>
        <v>Grupo de Atención al Usuario y ArchivoINFORMES DE GESTIÓN</v>
      </c>
      <c r="C371" s="173">
        <v>73201</v>
      </c>
      <c r="D371" s="171" t="s">
        <v>1353</v>
      </c>
      <c r="E371" s="124" t="s">
        <v>127</v>
      </c>
      <c r="F371" s="168" t="str">
        <f t="shared" si="72"/>
        <v>73201-24.12</v>
      </c>
      <c r="G371" s="162" t="str">
        <f t="shared" si="69"/>
        <v>AG -3--AC -8</v>
      </c>
      <c r="H371" s="220">
        <v>3</v>
      </c>
      <c r="I371" s="220">
        <v>8</v>
      </c>
      <c r="J371" s="162" t="str">
        <f t="shared" si="70"/>
        <v xml:space="preserve">- E- - </v>
      </c>
      <c r="K371" s="220"/>
      <c r="L371" s="220" t="s">
        <v>1344</v>
      </c>
      <c r="M371" s="220"/>
      <c r="N371" s="220"/>
      <c r="O371" s="162" t="str">
        <f t="shared" si="71"/>
        <v xml:space="preserve">  </v>
      </c>
      <c r="P371" s="162"/>
      <c r="Q371" s="162"/>
      <c r="R371" s="162" t="str">
        <f t="shared" si="74"/>
        <v xml:space="preserve">F/E  -  </v>
      </c>
      <c r="S371" s="220" t="s">
        <v>1351</v>
      </c>
      <c r="T371" s="220"/>
    </row>
    <row r="372" spans="1:20" s="146" customFormat="1" ht="40.049999999999997" customHeight="1">
      <c r="A372" s="224" t="s">
        <v>423</v>
      </c>
      <c r="B372" s="163" t="str">
        <f t="shared" si="73"/>
        <v>Grupo de Atención al Usuario y ArchivoINFORMES DE PETICIONES, QUEJAS Y RECLAMOS</v>
      </c>
      <c r="C372" s="173">
        <v>73201</v>
      </c>
      <c r="D372" s="171" t="s">
        <v>1747</v>
      </c>
      <c r="E372" s="124" t="s">
        <v>715</v>
      </c>
      <c r="F372" s="168" t="str">
        <f t="shared" si="72"/>
        <v>73201-24.17</v>
      </c>
      <c r="G372" s="162" t="str">
        <f t="shared" si="69"/>
        <v>AG -3--AC -8</v>
      </c>
      <c r="H372" s="220">
        <v>3</v>
      </c>
      <c r="I372" s="220">
        <v>8</v>
      </c>
      <c r="J372" s="162" t="str">
        <f t="shared" si="70"/>
        <v xml:space="preserve">CT- - MT- </v>
      </c>
      <c r="K372" s="220" t="s">
        <v>1343</v>
      </c>
      <c r="L372" s="220"/>
      <c r="M372" s="220" t="s">
        <v>1352</v>
      </c>
      <c r="N372" s="220"/>
      <c r="O372" s="162" t="str">
        <f t="shared" si="71"/>
        <v xml:space="preserve">  </v>
      </c>
      <c r="P372" s="162"/>
      <c r="Q372" s="162"/>
      <c r="R372" s="162" t="str">
        <f t="shared" si="74"/>
        <v xml:space="preserve">F/E  -  </v>
      </c>
      <c r="S372" s="220" t="s">
        <v>1351</v>
      </c>
      <c r="T372" s="220"/>
    </row>
    <row r="373" spans="1:20" s="146" customFormat="1" ht="40.049999999999997" customHeight="1">
      <c r="A373" s="224" t="s">
        <v>423</v>
      </c>
      <c r="B373" s="163" t="str">
        <f t="shared" si="73"/>
        <v>Grupo de Atención al Usuario y ArchivoBANCOS TERMINOLÓGICOS DE SERIES Y SUBSERIES DOCUMENTALES</v>
      </c>
      <c r="C373" s="173">
        <v>73201</v>
      </c>
      <c r="D373" s="171" t="s">
        <v>1748</v>
      </c>
      <c r="E373" s="124" t="s">
        <v>1749</v>
      </c>
      <c r="F373" s="168" t="str">
        <f t="shared" si="72"/>
        <v>73201-25.1</v>
      </c>
      <c r="G373" s="162" t="str">
        <f t="shared" si="69"/>
        <v>AG -3--AC -8</v>
      </c>
      <c r="H373" s="220">
        <v>3</v>
      </c>
      <c r="I373" s="220">
        <v>8</v>
      </c>
      <c r="J373" s="162" t="str">
        <f t="shared" si="70"/>
        <v xml:space="preserve">CT- - MT- </v>
      </c>
      <c r="K373" s="220" t="s">
        <v>1343</v>
      </c>
      <c r="L373" s="220"/>
      <c r="M373" s="220" t="s">
        <v>1352</v>
      </c>
      <c r="N373" s="220"/>
      <c r="O373" s="162" t="str">
        <f t="shared" si="71"/>
        <v xml:space="preserve">  </v>
      </c>
      <c r="P373" s="162"/>
      <c r="Q373" s="162"/>
      <c r="R373" s="162" t="str">
        <f t="shared" si="74"/>
        <v>F/E  -  PDF</v>
      </c>
      <c r="S373" s="220" t="s">
        <v>1351</v>
      </c>
      <c r="T373" s="220" t="s">
        <v>169</v>
      </c>
    </row>
    <row r="374" spans="1:20" s="146" customFormat="1" ht="40.049999999999997" customHeight="1">
      <c r="A374" s="224" t="s">
        <v>423</v>
      </c>
      <c r="B374" s="163" t="str">
        <f t="shared" si="73"/>
        <v>Grupo de Atención al Usuario y ArchivoCUADROS DE CLASIFICACIÓN DOCUMENTAL</v>
      </c>
      <c r="C374" s="173">
        <v>73201</v>
      </c>
      <c r="D374" s="171" t="s">
        <v>1750</v>
      </c>
      <c r="E374" s="124" t="s">
        <v>1751</v>
      </c>
      <c r="F374" s="168" t="str">
        <f t="shared" si="72"/>
        <v>73201-25.2</v>
      </c>
      <c r="G374" s="162" t="str">
        <f t="shared" si="69"/>
        <v>AG -3--AC -8</v>
      </c>
      <c r="H374" s="220">
        <v>3</v>
      </c>
      <c r="I374" s="220">
        <v>8</v>
      </c>
      <c r="J374" s="162" t="str">
        <f t="shared" si="70"/>
        <v xml:space="preserve">CT- - MT- </v>
      </c>
      <c r="K374" s="220" t="s">
        <v>1343</v>
      </c>
      <c r="L374" s="220"/>
      <c r="M374" s="220" t="s">
        <v>1352</v>
      </c>
      <c r="N374" s="220"/>
      <c r="O374" s="162" t="str">
        <f t="shared" si="71"/>
        <v xml:space="preserve">  </v>
      </c>
      <c r="P374" s="162"/>
      <c r="Q374" s="162"/>
      <c r="R374" s="162" t="str">
        <f t="shared" si="74"/>
        <v>F/E  -  PDF</v>
      </c>
      <c r="S374" s="220" t="s">
        <v>1351</v>
      </c>
      <c r="T374" s="220" t="s">
        <v>169</v>
      </c>
    </row>
    <row r="375" spans="1:20" s="146" customFormat="1" ht="40.049999999999997" customHeight="1">
      <c r="A375" s="224" t="s">
        <v>423</v>
      </c>
      <c r="B375" s="163" t="str">
        <f t="shared" si="73"/>
        <v>Grupo de Atención al Usuario y ArchivoINVENTARIOS DOCUMENTALES DE ARCHIVO CENTRAL</v>
      </c>
      <c r="C375" s="173">
        <v>73201</v>
      </c>
      <c r="D375" s="171" t="s">
        <v>1752</v>
      </c>
      <c r="E375" s="124" t="s">
        <v>440</v>
      </c>
      <c r="F375" s="168" t="str">
        <f t="shared" si="72"/>
        <v>73201-25.3</v>
      </c>
      <c r="G375" s="162" t="str">
        <f t="shared" si="69"/>
        <v>AG -3--AC -8</v>
      </c>
      <c r="H375" s="220">
        <v>3</v>
      </c>
      <c r="I375" s="220">
        <v>8</v>
      </c>
      <c r="J375" s="162" t="str">
        <f t="shared" si="70"/>
        <v xml:space="preserve">CT- - MT- </v>
      </c>
      <c r="K375" s="220" t="s">
        <v>1343</v>
      </c>
      <c r="L375" s="220"/>
      <c r="M375" s="220" t="s">
        <v>1352</v>
      </c>
      <c r="N375" s="220"/>
      <c r="O375" s="162" t="str">
        <f t="shared" si="71"/>
        <v xml:space="preserve">  </v>
      </c>
      <c r="P375" s="162"/>
      <c r="Q375" s="162"/>
      <c r="R375" s="162" t="str">
        <f t="shared" si="74"/>
        <v>F/E  -  PDF</v>
      </c>
      <c r="S375" s="220" t="s">
        <v>1351</v>
      </c>
      <c r="T375" s="220" t="s">
        <v>169</v>
      </c>
    </row>
    <row r="376" spans="1:20" s="146" customFormat="1" ht="40.049999999999997" customHeight="1">
      <c r="A376" s="224" t="s">
        <v>423</v>
      </c>
      <c r="B376" s="163" t="str">
        <f t="shared" si="73"/>
        <v>Grupo de Atención al Usuario y ArchivoPLANES INSTITUCIONALES DE ARCHIVOS</v>
      </c>
      <c r="C376" s="173">
        <v>73201</v>
      </c>
      <c r="D376" s="171" t="s">
        <v>1753</v>
      </c>
      <c r="E376" s="124" t="s">
        <v>1754</v>
      </c>
      <c r="F376" s="168" t="str">
        <f t="shared" si="72"/>
        <v>73201-25.4</v>
      </c>
      <c r="G376" s="162" t="str">
        <f t="shared" si="69"/>
        <v>AG -3--AC -8</v>
      </c>
      <c r="H376" s="220">
        <v>3</v>
      </c>
      <c r="I376" s="220">
        <v>8</v>
      </c>
      <c r="J376" s="162" t="str">
        <f t="shared" si="70"/>
        <v xml:space="preserve">CT- - MT- </v>
      </c>
      <c r="K376" s="220" t="s">
        <v>1343</v>
      </c>
      <c r="L376" s="220"/>
      <c r="M376" s="220" t="s">
        <v>1352</v>
      </c>
      <c r="N376" s="220"/>
      <c r="O376" s="162" t="str">
        <f t="shared" si="71"/>
        <v xml:space="preserve">  </v>
      </c>
      <c r="P376" s="162"/>
      <c r="Q376" s="162"/>
      <c r="R376" s="162" t="str">
        <f t="shared" si="74"/>
        <v>F/E  -  PDF</v>
      </c>
      <c r="S376" s="220" t="s">
        <v>1351</v>
      </c>
      <c r="T376" s="220" t="s">
        <v>169</v>
      </c>
    </row>
    <row r="377" spans="1:20" ht="40.049999999999997" customHeight="1">
      <c r="A377" s="224" t="s">
        <v>423</v>
      </c>
      <c r="B377" s="163" t="str">
        <f t="shared" si="73"/>
        <v>Grupo de Atención al Usuario y ArchivoPROGRAMAS DE GESTIÓN DOCUMENTAL</v>
      </c>
      <c r="C377" s="173">
        <v>73201</v>
      </c>
      <c r="D377" s="171" t="s">
        <v>1755</v>
      </c>
      <c r="E377" s="124" t="s">
        <v>447</v>
      </c>
      <c r="F377" s="168" t="str">
        <f t="shared" si="72"/>
        <v>73201-25.5</v>
      </c>
      <c r="G377" s="162" t="str">
        <f t="shared" si="69"/>
        <v>AG -3--AC -8</v>
      </c>
      <c r="H377" s="220">
        <v>3</v>
      </c>
      <c r="I377" s="220">
        <v>8</v>
      </c>
      <c r="J377" s="162" t="str">
        <f t="shared" si="70"/>
        <v xml:space="preserve">CT- - MT- </v>
      </c>
      <c r="K377" s="220" t="s">
        <v>1343</v>
      </c>
      <c r="L377" s="220"/>
      <c r="M377" s="220" t="s">
        <v>1352</v>
      </c>
      <c r="N377" s="220"/>
      <c r="O377" s="162" t="str">
        <f t="shared" si="71"/>
        <v xml:space="preserve">  </v>
      </c>
      <c r="P377" s="162"/>
      <c r="Q377" s="162"/>
      <c r="R377" s="162" t="str">
        <f t="shared" si="74"/>
        <v>F/E  -  PDF</v>
      </c>
      <c r="S377" s="220" t="s">
        <v>1351</v>
      </c>
      <c r="T377" s="220" t="s">
        <v>169</v>
      </c>
    </row>
    <row r="378" spans="1:20" ht="40.049999999999997" customHeight="1">
      <c r="A378" s="224" t="s">
        <v>423</v>
      </c>
      <c r="B378" s="163" t="str">
        <f t="shared" si="73"/>
        <v>Grupo de Atención al Usuario y ArchivoTABLAS DE CONTROL DE ACCESO</v>
      </c>
      <c r="C378" s="173">
        <v>73201</v>
      </c>
      <c r="D378" s="171" t="s">
        <v>1756</v>
      </c>
      <c r="E378" s="124" t="s">
        <v>1757</v>
      </c>
      <c r="F378" s="168" t="str">
        <f t="shared" si="72"/>
        <v>73201-25.6</v>
      </c>
      <c r="G378" s="162" t="str">
        <f t="shared" si="69"/>
        <v>AG -3--AC -8</v>
      </c>
      <c r="H378" s="220">
        <v>3</v>
      </c>
      <c r="I378" s="220">
        <v>8</v>
      </c>
      <c r="J378" s="162" t="str">
        <f t="shared" si="70"/>
        <v xml:space="preserve">CT- - MT- </v>
      </c>
      <c r="K378" s="220" t="s">
        <v>1343</v>
      </c>
      <c r="L378" s="220"/>
      <c r="M378" s="220" t="s">
        <v>1352</v>
      </c>
      <c r="N378" s="220"/>
      <c r="O378" s="162" t="str">
        <f t="shared" si="71"/>
        <v xml:space="preserve">  </v>
      </c>
      <c r="P378" s="162"/>
      <c r="Q378" s="162"/>
      <c r="R378" s="162" t="str">
        <f t="shared" si="74"/>
        <v>F/E  -  PDF</v>
      </c>
      <c r="S378" s="220" t="s">
        <v>1351</v>
      </c>
      <c r="T378" s="220" t="s">
        <v>169</v>
      </c>
    </row>
    <row r="379" spans="1:20" ht="40.049999999999997" customHeight="1">
      <c r="A379" s="224" t="s">
        <v>423</v>
      </c>
      <c r="B379" s="163" t="str">
        <f t="shared" si="73"/>
        <v>Grupo de Atención al Usuario y ArchivoTABLAS DE RETENCIÓN DOCUMENTAL</v>
      </c>
      <c r="C379" s="173">
        <v>73201</v>
      </c>
      <c r="D379" s="171" t="s">
        <v>1758</v>
      </c>
      <c r="E379" s="124" t="s">
        <v>455</v>
      </c>
      <c r="F379" s="168" t="str">
        <f t="shared" si="72"/>
        <v>73201-25.7</v>
      </c>
      <c r="G379" s="162" t="str">
        <f t="shared" si="69"/>
        <v>AG -3--AC -8</v>
      </c>
      <c r="H379" s="220">
        <v>3</v>
      </c>
      <c r="I379" s="220">
        <v>8</v>
      </c>
      <c r="J379" s="162" t="str">
        <f t="shared" si="70"/>
        <v xml:space="preserve">CT- - MT- </v>
      </c>
      <c r="K379" s="220" t="s">
        <v>1343</v>
      </c>
      <c r="L379" s="220"/>
      <c r="M379" s="220" t="s">
        <v>1352</v>
      </c>
      <c r="N379" s="220"/>
      <c r="O379" s="162" t="str">
        <f t="shared" si="71"/>
        <v xml:space="preserve">  </v>
      </c>
      <c r="P379" s="162"/>
      <c r="Q379" s="162"/>
      <c r="R379" s="162" t="str">
        <f t="shared" si="74"/>
        <v>E  -  PDF</v>
      </c>
      <c r="S379" s="220" t="s">
        <v>1344</v>
      </c>
      <c r="T379" s="220" t="s">
        <v>169</v>
      </c>
    </row>
    <row r="380" spans="1:20" ht="40.049999999999997" customHeight="1">
      <c r="A380" s="224" t="s">
        <v>423</v>
      </c>
      <c r="B380" s="163" t="str">
        <f t="shared" si="73"/>
        <v>Grupo de Atención al Usuario y ArchivoTABLAS DE VALORACIÓN DOCUMENTAL</v>
      </c>
      <c r="C380" s="173">
        <v>73201</v>
      </c>
      <c r="D380" s="171" t="s">
        <v>1759</v>
      </c>
      <c r="E380" s="124" t="s">
        <v>1760</v>
      </c>
      <c r="F380" s="168" t="str">
        <f t="shared" si="72"/>
        <v>73201-25.8</v>
      </c>
      <c r="G380" s="162" t="str">
        <f t="shared" si="69"/>
        <v>AG -3--AC -8</v>
      </c>
      <c r="H380" s="220">
        <v>3</v>
      </c>
      <c r="I380" s="220">
        <v>8</v>
      </c>
      <c r="J380" s="162" t="str">
        <f t="shared" si="70"/>
        <v xml:space="preserve">CT- - MT- </v>
      </c>
      <c r="K380" s="220" t="s">
        <v>1343</v>
      </c>
      <c r="L380" s="220"/>
      <c r="M380" s="220" t="s">
        <v>1352</v>
      </c>
      <c r="N380" s="220"/>
      <c r="O380" s="162" t="str">
        <f t="shared" si="71"/>
        <v xml:space="preserve">  </v>
      </c>
      <c r="P380" s="162"/>
      <c r="Q380" s="162"/>
      <c r="R380" s="162" t="str">
        <f t="shared" si="74"/>
        <v>E  -  PDF</v>
      </c>
      <c r="S380" s="220" t="s">
        <v>1344</v>
      </c>
      <c r="T380" s="220" t="s">
        <v>169</v>
      </c>
    </row>
    <row r="381" spans="1:20" ht="40.049999999999997" customHeight="1">
      <c r="A381" s="224" t="s">
        <v>423</v>
      </c>
      <c r="B381" s="163" t="str">
        <f t="shared" si="73"/>
        <v>Grupo de Atención al Usuario y ArchivoINSTRUMENTOS DE CONTROL DE COMUNICACIONES OFICIALES</v>
      </c>
      <c r="C381" s="173">
        <v>73201</v>
      </c>
      <c r="D381" s="171" t="s">
        <v>1761</v>
      </c>
      <c r="E381" s="124" t="s">
        <v>1762</v>
      </c>
      <c r="F381" s="168" t="str">
        <f t="shared" si="72"/>
        <v>73201-26.1</v>
      </c>
      <c r="G381" s="162" t="str">
        <f t="shared" si="69"/>
        <v>AG -3--AC -8</v>
      </c>
      <c r="H381" s="220">
        <v>3</v>
      </c>
      <c r="I381" s="220">
        <v>8</v>
      </c>
      <c r="J381" s="162" t="str">
        <f t="shared" si="70"/>
        <v xml:space="preserve">- E- - </v>
      </c>
      <c r="K381" s="220"/>
      <c r="L381" s="220" t="s">
        <v>1344</v>
      </c>
      <c r="M381" s="220"/>
      <c r="N381" s="220"/>
      <c r="O381" s="162" t="str">
        <f t="shared" si="71"/>
        <v xml:space="preserve">  </v>
      </c>
      <c r="P381" s="162"/>
      <c r="Q381" s="162"/>
      <c r="R381" s="162" t="str">
        <f t="shared" si="74"/>
        <v>F/E  -  PDF</v>
      </c>
      <c r="S381" s="220" t="s">
        <v>1351</v>
      </c>
      <c r="T381" s="220" t="s">
        <v>169</v>
      </c>
    </row>
    <row r="382" spans="1:20" ht="40.049999999999997" customHeight="1">
      <c r="A382" s="224" t="s">
        <v>423</v>
      </c>
      <c r="B382" s="163" t="str">
        <f t="shared" si="73"/>
        <v>Grupo de Atención al Usuario y ArchivoPLANES DE CONSERVACIÓN DOCUMENTAL</v>
      </c>
      <c r="C382" s="173">
        <v>73201</v>
      </c>
      <c r="D382" s="171" t="s">
        <v>1763</v>
      </c>
      <c r="E382" s="124" t="s">
        <v>1764</v>
      </c>
      <c r="F382" s="168" t="str">
        <f t="shared" si="72"/>
        <v>73201-34.9</v>
      </c>
      <c r="G382" s="162" t="str">
        <f t="shared" si="69"/>
        <v>AG -3--AC -8</v>
      </c>
      <c r="H382" s="220">
        <v>3</v>
      </c>
      <c r="I382" s="220">
        <v>8</v>
      </c>
      <c r="J382" s="162" t="str">
        <f t="shared" si="70"/>
        <v xml:space="preserve">CT- - MT- </v>
      </c>
      <c r="K382" s="220" t="s">
        <v>1343</v>
      </c>
      <c r="L382" s="220"/>
      <c r="M382" s="220" t="s">
        <v>1352</v>
      </c>
      <c r="N382" s="220"/>
      <c r="O382" s="162" t="str">
        <f t="shared" si="71"/>
        <v xml:space="preserve">  </v>
      </c>
      <c r="P382" s="162"/>
      <c r="Q382" s="162"/>
      <c r="R382" s="162" t="str">
        <f t="shared" si="74"/>
        <v>F/E  -  PDF</v>
      </c>
      <c r="S382" s="220" t="s">
        <v>1351</v>
      </c>
      <c r="T382" s="220" t="s">
        <v>169</v>
      </c>
    </row>
    <row r="383" spans="1:20" ht="40.049999999999997" customHeight="1">
      <c r="A383" s="224" t="s">
        <v>423</v>
      </c>
      <c r="B383" s="163" t="str">
        <f t="shared" si="73"/>
        <v>Grupo de Atención al Usuario y ArchivoPLANES DE PRESERVACIÓN DIGITAL A LARGO PLAZO</v>
      </c>
      <c r="C383" s="173">
        <v>73201</v>
      </c>
      <c r="D383" s="171" t="s">
        <v>1765</v>
      </c>
      <c r="E383" s="124" t="s">
        <v>1766</v>
      </c>
      <c r="F383" s="168" t="str">
        <f t="shared" si="72"/>
        <v>73201-34.13</v>
      </c>
      <c r="G383" s="162" t="str">
        <f t="shared" si="69"/>
        <v>AG -3--AC -8</v>
      </c>
      <c r="H383" s="220">
        <v>3</v>
      </c>
      <c r="I383" s="220">
        <v>8</v>
      </c>
      <c r="J383" s="162" t="str">
        <f t="shared" si="70"/>
        <v xml:space="preserve">CT- - MT- </v>
      </c>
      <c r="K383" s="220" t="s">
        <v>1343</v>
      </c>
      <c r="L383" s="220"/>
      <c r="M383" s="220" t="s">
        <v>1352</v>
      </c>
      <c r="N383" s="220"/>
      <c r="O383" s="162" t="str">
        <f t="shared" si="71"/>
        <v xml:space="preserve">  </v>
      </c>
      <c r="P383" s="162"/>
      <c r="Q383" s="162"/>
      <c r="R383" s="162" t="str">
        <f t="shared" si="74"/>
        <v>F/E  -  PDF</v>
      </c>
      <c r="S383" s="220" t="s">
        <v>1351</v>
      </c>
      <c r="T383" s="220" t="s">
        <v>169</v>
      </c>
    </row>
    <row r="384" spans="1:20" ht="40.049999999999997" customHeight="1">
      <c r="A384" s="224" t="s">
        <v>423</v>
      </c>
      <c r="B384" s="163" t="str">
        <f t="shared" si="73"/>
        <v>Grupo de Atención al Usuario y ArchivoPLANES INSTITUCIONALES PARA LA PREVENCIÓN Y ATENCIÓN DE DESASTRES</v>
      </c>
      <c r="C384" s="173">
        <v>73201</v>
      </c>
      <c r="D384" s="171" t="s">
        <v>1767</v>
      </c>
      <c r="E384" s="124" t="s">
        <v>1768</v>
      </c>
      <c r="F384" s="168" t="str">
        <f t="shared" si="72"/>
        <v>73201-34.25</v>
      </c>
      <c r="G384" s="162" t="str">
        <f t="shared" si="69"/>
        <v>AG -3--AC -17</v>
      </c>
      <c r="H384" s="220">
        <v>3</v>
      </c>
      <c r="I384" s="220">
        <v>17</v>
      </c>
      <c r="J384" s="162" t="str">
        <f t="shared" si="70"/>
        <v xml:space="preserve">CT- - MT- </v>
      </c>
      <c r="K384" s="220" t="s">
        <v>1343</v>
      </c>
      <c r="L384" s="220"/>
      <c r="M384" s="220" t="s">
        <v>1352</v>
      </c>
      <c r="N384" s="220"/>
      <c r="O384" s="162" t="str">
        <f t="shared" si="71"/>
        <v xml:space="preserve">  </v>
      </c>
      <c r="P384" s="162"/>
      <c r="Q384" s="162"/>
      <c r="R384" s="162" t="str">
        <f t="shared" si="74"/>
        <v>F/E  -  PDF</v>
      </c>
      <c r="S384" s="220" t="s">
        <v>1351</v>
      </c>
      <c r="T384" s="220" t="s">
        <v>169</v>
      </c>
    </row>
    <row r="385" spans="1:20" ht="40.049999999999997" customHeight="1">
      <c r="A385" s="224" t="s">
        <v>423</v>
      </c>
      <c r="B385" s="163" t="str">
        <f t="shared" si="73"/>
        <v>Grupo de Atención al Usuario y ArchivoPLANES DE TRANSFERENCIAS DOCUMENTALES PRIMARIAS</v>
      </c>
      <c r="C385" s="173">
        <v>73201</v>
      </c>
      <c r="D385" s="171" t="s">
        <v>1769</v>
      </c>
      <c r="E385" s="124" t="s">
        <v>461</v>
      </c>
      <c r="F385" s="168" t="str">
        <f t="shared" si="72"/>
        <v>73201-35.1</v>
      </c>
      <c r="G385" s="162" t="str">
        <f t="shared" si="69"/>
        <v>AG -3--AC -8</v>
      </c>
      <c r="H385" s="220">
        <v>3</v>
      </c>
      <c r="I385" s="220">
        <v>8</v>
      </c>
      <c r="J385" s="162" t="str">
        <f t="shared" si="70"/>
        <v xml:space="preserve">CT- - MT- </v>
      </c>
      <c r="K385" s="220" t="s">
        <v>1343</v>
      </c>
      <c r="L385" s="220"/>
      <c r="M385" s="220" t="s">
        <v>1352</v>
      </c>
      <c r="N385" s="220"/>
      <c r="O385" s="162" t="str">
        <f t="shared" si="71"/>
        <v xml:space="preserve">  </v>
      </c>
      <c r="P385" s="162"/>
      <c r="Q385" s="162"/>
      <c r="R385" s="162" t="str">
        <f t="shared" si="74"/>
        <v>F/E  -  PDF</v>
      </c>
      <c r="S385" s="220" t="s">
        <v>1351</v>
      </c>
      <c r="T385" s="220" t="s">
        <v>169</v>
      </c>
    </row>
    <row r="386" spans="1:20" ht="40.049999999999997" customHeight="1">
      <c r="A386" s="224" t="s">
        <v>423</v>
      </c>
      <c r="B386" s="163" t="str">
        <f t="shared" si="73"/>
        <v>Grupo de Atención al Usuario y ArchivoPLANES DE TRANSFERENCIAS DOCUMENTALES SECUNDARIAS</v>
      </c>
      <c r="C386" s="173">
        <v>73201</v>
      </c>
      <c r="D386" s="171" t="s">
        <v>1770</v>
      </c>
      <c r="E386" s="124" t="s">
        <v>466</v>
      </c>
      <c r="F386" s="168" t="str">
        <f t="shared" si="72"/>
        <v>73201-35.2</v>
      </c>
      <c r="G386" s="162" t="str">
        <f t="shared" si="69"/>
        <v>AG -3--AC -8</v>
      </c>
      <c r="H386" s="220">
        <v>3</v>
      </c>
      <c r="I386" s="220">
        <v>8</v>
      </c>
      <c r="J386" s="162" t="str">
        <f t="shared" si="70"/>
        <v xml:space="preserve">CT- - MT- </v>
      </c>
      <c r="K386" s="220" t="s">
        <v>1343</v>
      </c>
      <c r="L386" s="220"/>
      <c r="M386" s="220" t="s">
        <v>1352</v>
      </c>
      <c r="N386" s="220"/>
      <c r="O386" s="162" t="str">
        <f t="shared" si="71"/>
        <v xml:space="preserve">  </v>
      </c>
      <c r="P386" s="162"/>
      <c r="Q386" s="162"/>
      <c r="R386" s="162" t="str">
        <f t="shared" si="74"/>
        <v>F/E  -  PDF</v>
      </c>
      <c r="S386" s="220" t="s">
        <v>1351</v>
      </c>
      <c r="T386" s="220" t="s">
        <v>169</v>
      </c>
    </row>
    <row r="387" spans="1:20" ht="40.049999999999997" customHeight="1">
      <c r="A387" s="224" t="s">
        <v>423</v>
      </c>
      <c r="B387" s="163" t="str">
        <f t="shared" si="73"/>
        <v>Grupo de Atención al Usuario y ArchivoPROCESOS DE AUTORIZACIÓN DE MOVILIZACIÓN DE RECURSOS</v>
      </c>
      <c r="C387" s="173">
        <v>73201</v>
      </c>
      <c r="D387" s="171" t="s">
        <v>1569</v>
      </c>
      <c r="E387" s="124" t="s">
        <v>884</v>
      </c>
      <c r="F387" s="168" t="str">
        <f t="shared" si="72"/>
        <v>73201-38.6</v>
      </c>
      <c r="G387" s="162" t="str">
        <f t="shared" si="69"/>
        <v>AG -3--AC -17</v>
      </c>
      <c r="H387" s="220">
        <v>3</v>
      </c>
      <c r="I387" s="220">
        <v>17</v>
      </c>
      <c r="J387" s="162" t="str">
        <f t="shared" si="70"/>
        <v xml:space="preserve">CT- - MT- </v>
      </c>
      <c r="K387" s="220" t="s">
        <v>1343</v>
      </c>
      <c r="L387" s="220"/>
      <c r="M387" s="220" t="s">
        <v>1352</v>
      </c>
      <c r="N387" s="220"/>
      <c r="O387" s="162" t="str">
        <f t="shared" si="71"/>
        <v xml:space="preserve">  </v>
      </c>
      <c r="P387" s="162"/>
      <c r="Q387" s="162"/>
      <c r="R387" s="162" t="str">
        <f t="shared" si="74"/>
        <v xml:space="preserve">F/E  -  </v>
      </c>
      <c r="S387" s="220" t="s">
        <v>1351</v>
      </c>
      <c r="T387" s="220"/>
    </row>
    <row r="388" spans="1:20" ht="40.049999999999997" customHeight="1">
      <c r="A388" s="228"/>
      <c r="B388" s="175"/>
      <c r="C388" s="170"/>
      <c r="D388" s="170"/>
      <c r="E388" s="160"/>
      <c r="F388" s="167"/>
      <c r="G388" s="157"/>
      <c r="H388" s="157"/>
      <c r="I388" s="157"/>
      <c r="J388" s="157"/>
      <c r="K388" s="157"/>
      <c r="L388" s="157"/>
      <c r="M388" s="157"/>
      <c r="N388" s="157"/>
      <c r="O388" s="157"/>
      <c r="P388" s="157"/>
      <c r="Q388" s="157"/>
      <c r="R388" s="157"/>
      <c r="S388" s="157"/>
      <c r="T388" s="157"/>
    </row>
    <row r="389" spans="1:20" s="146" customFormat="1" ht="40.049999999999997" customHeight="1">
      <c r="A389" s="227" t="s">
        <v>344</v>
      </c>
      <c r="B389" s="174" t="str">
        <f t="shared" si="73"/>
        <v>Grupo de ContratosACTAS DE COMITÉ DE CONTRATACIÓN</v>
      </c>
      <c r="C389" s="222">
        <v>73202</v>
      </c>
      <c r="D389" s="132" t="s">
        <v>1771</v>
      </c>
      <c r="E389" s="209" t="s">
        <v>346</v>
      </c>
      <c r="F389" s="205" t="str">
        <f t="shared" si="72"/>
        <v>73202-2.6</v>
      </c>
      <c r="G389" s="206" t="str">
        <f t="shared" si="69"/>
        <v>AG -3--AC -17</v>
      </c>
      <c r="H389" s="221">
        <v>3</v>
      </c>
      <c r="I389" s="221">
        <v>17</v>
      </c>
      <c r="J389" s="206" t="str">
        <f t="shared" si="70"/>
        <v xml:space="preserve">CT- - MT- </v>
      </c>
      <c r="K389" s="221" t="s">
        <v>1343</v>
      </c>
      <c r="L389" s="221"/>
      <c r="M389" s="221" t="s">
        <v>1352</v>
      </c>
      <c r="N389" s="221"/>
      <c r="O389" s="206" t="str">
        <f t="shared" si="71"/>
        <v xml:space="preserve">  </v>
      </c>
      <c r="P389" s="206"/>
      <c r="Q389" s="206"/>
      <c r="R389" s="206" t="str">
        <f t="shared" si="74"/>
        <v>F/E  -  PDF</v>
      </c>
      <c r="S389" s="221" t="s">
        <v>1351</v>
      </c>
      <c r="T389" s="221" t="s">
        <v>169</v>
      </c>
    </row>
    <row r="390" spans="1:20" s="146" customFormat="1" ht="40.049999999999997" customHeight="1">
      <c r="A390" s="227" t="s">
        <v>344</v>
      </c>
      <c r="B390" s="174" t="str">
        <f t="shared" si="73"/>
        <v>Grupo de ContratosCONCEPTOS JURÍDICOS</v>
      </c>
      <c r="C390" s="222">
        <v>73202</v>
      </c>
      <c r="D390" s="132" t="s">
        <v>1379</v>
      </c>
      <c r="E390" s="209" t="s">
        <v>139</v>
      </c>
      <c r="F390" s="205" t="str">
        <f t="shared" si="72"/>
        <v>73202-10.1</v>
      </c>
      <c r="G390" s="206" t="str">
        <f t="shared" si="69"/>
        <v>AG -3--AC -8</v>
      </c>
      <c r="H390" s="221">
        <v>3</v>
      </c>
      <c r="I390" s="221">
        <v>8</v>
      </c>
      <c r="J390" s="206" t="str">
        <f t="shared" si="70"/>
        <v xml:space="preserve">CT- - MT- </v>
      </c>
      <c r="K390" s="221" t="s">
        <v>1343</v>
      </c>
      <c r="L390" s="221"/>
      <c r="M390" s="221" t="s">
        <v>1352</v>
      </c>
      <c r="N390" s="221"/>
      <c r="O390" s="206" t="str">
        <f t="shared" si="71"/>
        <v xml:space="preserve">  </v>
      </c>
      <c r="P390" s="206"/>
      <c r="Q390" s="206"/>
      <c r="R390" s="206" t="str">
        <f t="shared" si="74"/>
        <v>F/E  -  PDF</v>
      </c>
      <c r="S390" s="221" t="s">
        <v>1351</v>
      </c>
      <c r="T390" s="221" t="s">
        <v>169</v>
      </c>
    </row>
    <row r="391" spans="1:20" s="146" customFormat="1" ht="40.049999999999997" customHeight="1">
      <c r="A391" s="227" t="s">
        <v>344</v>
      </c>
      <c r="B391" s="174" t="str">
        <f t="shared" si="73"/>
        <v>Grupo de ContratosCONTRATOS DE COMODATO</v>
      </c>
      <c r="C391" s="222">
        <v>73202</v>
      </c>
      <c r="D391" s="132" t="s">
        <v>1772</v>
      </c>
      <c r="E391" s="209" t="s">
        <v>1773</v>
      </c>
      <c r="F391" s="205" t="str">
        <f t="shared" si="72"/>
        <v>73202-13.1</v>
      </c>
      <c r="G391" s="206" t="str">
        <f t="shared" si="69"/>
        <v>AG -3--AC -17</v>
      </c>
      <c r="H391" s="221">
        <v>3</v>
      </c>
      <c r="I391" s="221">
        <v>17</v>
      </c>
      <c r="J391" s="206" t="str">
        <f t="shared" si="70"/>
        <v xml:space="preserve">CT- - MT- </v>
      </c>
      <c r="K391" s="221" t="s">
        <v>1343</v>
      </c>
      <c r="L391" s="221"/>
      <c r="M391" s="221" t="s">
        <v>1352</v>
      </c>
      <c r="N391" s="221"/>
      <c r="O391" s="206" t="str">
        <f t="shared" si="71"/>
        <v xml:space="preserve">  </v>
      </c>
      <c r="P391" s="206"/>
      <c r="Q391" s="206"/>
      <c r="R391" s="206" t="str">
        <f t="shared" si="74"/>
        <v>F/E  -  PDF</v>
      </c>
      <c r="S391" s="221" t="s">
        <v>1351</v>
      </c>
      <c r="T391" s="221" t="s">
        <v>169</v>
      </c>
    </row>
    <row r="392" spans="1:20" s="146" customFormat="1" ht="40.049999999999997" customHeight="1">
      <c r="A392" s="227" t="s">
        <v>344</v>
      </c>
      <c r="B392" s="174" t="str">
        <f t="shared" si="73"/>
        <v>Grupo de ContratosCONTRATOS DE COMPRAVENTA</v>
      </c>
      <c r="C392" s="222">
        <v>73202</v>
      </c>
      <c r="D392" s="132" t="s">
        <v>1774</v>
      </c>
      <c r="E392" s="209" t="s">
        <v>1775</v>
      </c>
      <c r="F392" s="205" t="str">
        <f t="shared" si="72"/>
        <v>73202-13.2</v>
      </c>
      <c r="G392" s="206" t="str">
        <f t="shared" si="69"/>
        <v>AG -3--AC -17</v>
      </c>
      <c r="H392" s="221">
        <v>3</v>
      </c>
      <c r="I392" s="221">
        <v>17</v>
      </c>
      <c r="J392" s="206" t="str">
        <f t="shared" si="70"/>
        <v xml:space="preserve">CT- - MT- </v>
      </c>
      <c r="K392" s="221" t="s">
        <v>1343</v>
      </c>
      <c r="L392" s="221"/>
      <c r="M392" s="221" t="s">
        <v>1352</v>
      </c>
      <c r="N392" s="221"/>
      <c r="O392" s="206" t="str">
        <f t="shared" si="71"/>
        <v xml:space="preserve">  </v>
      </c>
      <c r="P392" s="206"/>
      <c r="Q392" s="206"/>
      <c r="R392" s="206" t="str">
        <f t="shared" si="74"/>
        <v>F/E  -  PDF</v>
      </c>
      <c r="S392" s="221" t="s">
        <v>1351</v>
      </c>
      <c r="T392" s="221" t="s">
        <v>169</v>
      </c>
    </row>
    <row r="393" spans="1:20" s="146" customFormat="1" ht="40.049999999999997" customHeight="1">
      <c r="A393" s="227" t="s">
        <v>344</v>
      </c>
      <c r="B393" s="174" t="str">
        <f t="shared" si="73"/>
        <v>Grupo de ContratosCONTRATOS DE CONSULTORÍA</v>
      </c>
      <c r="C393" s="222">
        <v>73202</v>
      </c>
      <c r="D393" s="132" t="s">
        <v>1776</v>
      </c>
      <c r="E393" s="209" t="s">
        <v>1777</v>
      </c>
      <c r="F393" s="205" t="str">
        <f t="shared" si="72"/>
        <v>73202-13.3</v>
      </c>
      <c r="G393" s="206" t="str">
        <f t="shared" si="69"/>
        <v>AG -3--AC -17</v>
      </c>
      <c r="H393" s="221">
        <v>3</v>
      </c>
      <c r="I393" s="221">
        <v>17</v>
      </c>
      <c r="J393" s="206" t="str">
        <f t="shared" si="70"/>
        <v xml:space="preserve">CT- - MT- </v>
      </c>
      <c r="K393" s="221" t="s">
        <v>1343</v>
      </c>
      <c r="L393" s="221"/>
      <c r="M393" s="221" t="s">
        <v>1352</v>
      </c>
      <c r="N393" s="221"/>
      <c r="O393" s="206" t="str">
        <f t="shared" si="71"/>
        <v xml:space="preserve">  </v>
      </c>
      <c r="P393" s="206"/>
      <c r="Q393" s="206"/>
      <c r="R393" s="206" t="str">
        <f t="shared" si="74"/>
        <v>F/E  -  PDF</v>
      </c>
      <c r="S393" s="221" t="s">
        <v>1351</v>
      </c>
      <c r="T393" s="221" t="s">
        <v>169</v>
      </c>
    </row>
    <row r="394" spans="1:20" s="146" customFormat="1" ht="40.049999999999997" customHeight="1">
      <c r="A394" s="227" t="s">
        <v>344</v>
      </c>
      <c r="B394" s="174" t="str">
        <f t="shared" si="73"/>
        <v xml:space="preserve">Grupo de ContratosCONTRATOS DE INTERVENTORÍA </v>
      </c>
      <c r="C394" s="222">
        <v>73202</v>
      </c>
      <c r="D394" s="132" t="s">
        <v>1778</v>
      </c>
      <c r="E394" s="209" t="s">
        <v>1779</v>
      </c>
      <c r="F394" s="205" t="str">
        <f t="shared" si="72"/>
        <v>73202-13.4</v>
      </c>
      <c r="G394" s="206" t="str">
        <f t="shared" si="69"/>
        <v>AG -3--AC -17</v>
      </c>
      <c r="H394" s="221">
        <v>3</v>
      </c>
      <c r="I394" s="221">
        <v>17</v>
      </c>
      <c r="J394" s="206" t="str">
        <f t="shared" si="70"/>
        <v xml:space="preserve">CT- - MT- </v>
      </c>
      <c r="K394" s="221" t="s">
        <v>1343</v>
      </c>
      <c r="L394" s="221"/>
      <c r="M394" s="221" t="s">
        <v>1352</v>
      </c>
      <c r="N394" s="221"/>
      <c r="O394" s="206" t="str">
        <f t="shared" si="71"/>
        <v xml:space="preserve">  </v>
      </c>
      <c r="P394" s="206"/>
      <c r="Q394" s="206"/>
      <c r="R394" s="206" t="str">
        <f t="shared" si="74"/>
        <v>F/E  -  PDF</v>
      </c>
      <c r="S394" s="221" t="s">
        <v>1351</v>
      </c>
      <c r="T394" s="221" t="s">
        <v>169</v>
      </c>
    </row>
    <row r="395" spans="1:20" s="146" customFormat="1" ht="40.049999999999997" customHeight="1">
      <c r="A395" s="227" t="s">
        <v>344</v>
      </c>
      <c r="B395" s="174" t="str">
        <f t="shared" si="73"/>
        <v>Grupo de ContratosCONTRATOS DE OBRA</v>
      </c>
      <c r="C395" s="222">
        <v>73202</v>
      </c>
      <c r="D395" s="132" t="s">
        <v>1780</v>
      </c>
      <c r="E395" s="209" t="s">
        <v>1781</v>
      </c>
      <c r="F395" s="205" t="str">
        <f t="shared" si="72"/>
        <v>73202-13.5</v>
      </c>
      <c r="G395" s="206" t="str">
        <f t="shared" si="69"/>
        <v>AG -3--AC -17</v>
      </c>
      <c r="H395" s="221">
        <v>3</v>
      </c>
      <c r="I395" s="221">
        <v>17</v>
      </c>
      <c r="J395" s="206" t="str">
        <f t="shared" si="70"/>
        <v xml:space="preserve">CT- - MT- </v>
      </c>
      <c r="K395" s="221" t="s">
        <v>1343</v>
      </c>
      <c r="L395" s="221"/>
      <c r="M395" s="221" t="s">
        <v>1352</v>
      </c>
      <c r="N395" s="221"/>
      <c r="O395" s="206" t="str">
        <f t="shared" si="71"/>
        <v xml:space="preserve">  </v>
      </c>
      <c r="P395" s="206"/>
      <c r="Q395" s="206"/>
      <c r="R395" s="206" t="str">
        <f t="shared" si="74"/>
        <v>F/E  -  PDF</v>
      </c>
      <c r="S395" s="221" t="s">
        <v>1351</v>
      </c>
      <c r="T395" s="221" t="s">
        <v>169</v>
      </c>
    </row>
    <row r="396" spans="1:20" s="146" customFormat="1" ht="40.049999999999997" customHeight="1">
      <c r="A396" s="227" t="s">
        <v>344</v>
      </c>
      <c r="B396" s="174" t="str">
        <f t="shared" si="73"/>
        <v>Grupo de ContratosCONTRATOS DE PRESTACIÓN DE SERVICIOS</v>
      </c>
      <c r="C396" s="222">
        <v>73202</v>
      </c>
      <c r="D396" s="132" t="s">
        <v>1782</v>
      </c>
      <c r="E396" s="209" t="s">
        <v>1783</v>
      </c>
      <c r="F396" s="205" t="str">
        <f t="shared" si="72"/>
        <v>73202-13.6</v>
      </c>
      <c r="G396" s="206" t="str">
        <f t="shared" si="69"/>
        <v>AG -3--AC -17</v>
      </c>
      <c r="H396" s="221">
        <v>3</v>
      </c>
      <c r="I396" s="221">
        <v>17</v>
      </c>
      <c r="J396" s="206" t="str">
        <f t="shared" si="70"/>
        <v>- - MT- S</v>
      </c>
      <c r="K396" s="221"/>
      <c r="L396" s="221"/>
      <c r="M396" s="221" t="s">
        <v>1352</v>
      </c>
      <c r="N396" s="221" t="s">
        <v>1346</v>
      </c>
      <c r="O396" s="206" t="str">
        <f t="shared" si="71"/>
        <v xml:space="preserve">  </v>
      </c>
      <c r="P396" s="206"/>
      <c r="Q396" s="206"/>
      <c r="R396" s="206" t="str">
        <f t="shared" si="74"/>
        <v>F/E  -  PDF</v>
      </c>
      <c r="S396" s="221" t="s">
        <v>1351</v>
      </c>
      <c r="T396" s="221" t="s">
        <v>169</v>
      </c>
    </row>
    <row r="397" spans="1:20" s="146" customFormat="1" ht="40.049999999999997" customHeight="1">
      <c r="A397" s="227" t="s">
        <v>344</v>
      </c>
      <c r="B397" s="174" t="str">
        <f t="shared" si="73"/>
        <v xml:space="preserve">Grupo de ContratosCONTRATOS DE SEGUROS </v>
      </c>
      <c r="C397" s="222">
        <v>73202</v>
      </c>
      <c r="D397" s="132" t="s">
        <v>1784</v>
      </c>
      <c r="E397" s="209" t="s">
        <v>1785</v>
      </c>
      <c r="F397" s="205" t="str">
        <f t="shared" si="72"/>
        <v>73202-13.7</v>
      </c>
      <c r="G397" s="206" t="str">
        <f t="shared" si="69"/>
        <v>AG -3--AC -17</v>
      </c>
      <c r="H397" s="221">
        <v>3</v>
      </c>
      <c r="I397" s="221">
        <v>17</v>
      </c>
      <c r="J397" s="206" t="str">
        <f t="shared" si="70"/>
        <v>- - MT- S</v>
      </c>
      <c r="K397" s="221"/>
      <c r="L397" s="221"/>
      <c r="M397" s="221" t="s">
        <v>1352</v>
      </c>
      <c r="N397" s="221" t="s">
        <v>1346</v>
      </c>
      <c r="O397" s="206" t="str">
        <f t="shared" si="71"/>
        <v xml:space="preserve">  </v>
      </c>
      <c r="P397" s="206"/>
      <c r="Q397" s="206"/>
      <c r="R397" s="206" t="str">
        <f t="shared" si="74"/>
        <v>F/E  -  PDF</v>
      </c>
      <c r="S397" s="221" t="s">
        <v>1351</v>
      </c>
      <c r="T397" s="221" t="s">
        <v>169</v>
      </c>
    </row>
    <row r="398" spans="1:20" ht="40.049999999999997" customHeight="1">
      <c r="A398" s="227" t="s">
        <v>344</v>
      </c>
      <c r="B398" s="174" t="str">
        <f t="shared" si="73"/>
        <v>Grupo de ContratosCONTRATOS DE SUMINISTROS</v>
      </c>
      <c r="C398" s="222">
        <v>73202</v>
      </c>
      <c r="D398" s="132" t="s">
        <v>1786</v>
      </c>
      <c r="E398" s="209" t="s">
        <v>1787</v>
      </c>
      <c r="F398" s="205" t="str">
        <f t="shared" si="72"/>
        <v>73202-13.8</v>
      </c>
      <c r="G398" s="206" t="str">
        <f t="shared" si="69"/>
        <v>AG -3--AC -17</v>
      </c>
      <c r="H398" s="221">
        <v>3</v>
      </c>
      <c r="I398" s="221">
        <v>17</v>
      </c>
      <c r="J398" s="206" t="str">
        <f t="shared" si="70"/>
        <v xml:space="preserve">CT- - MT- </v>
      </c>
      <c r="K398" s="221" t="s">
        <v>1343</v>
      </c>
      <c r="L398" s="221"/>
      <c r="M398" s="221" t="s">
        <v>1352</v>
      </c>
      <c r="N398" s="221"/>
      <c r="O398" s="206" t="str">
        <f t="shared" si="71"/>
        <v xml:space="preserve">  </v>
      </c>
      <c r="P398" s="206"/>
      <c r="Q398" s="206"/>
      <c r="R398" s="206" t="str">
        <f t="shared" si="74"/>
        <v>F/E  -  PDF</v>
      </c>
      <c r="S398" s="221" t="s">
        <v>1351</v>
      </c>
      <c r="T398" s="221" t="s">
        <v>169</v>
      </c>
    </row>
    <row r="399" spans="1:20" ht="40.049999999999997" customHeight="1">
      <c r="A399" s="227" t="s">
        <v>344</v>
      </c>
      <c r="B399" s="174" t="str">
        <f t="shared" si="73"/>
        <v>Grupo de ContratosCONTRATOS INTERADMINISTRATIVOS</v>
      </c>
      <c r="C399" s="222">
        <v>73202</v>
      </c>
      <c r="D399" s="132" t="s">
        <v>1788</v>
      </c>
      <c r="E399" s="209" t="s">
        <v>1789</v>
      </c>
      <c r="F399" s="205" t="str">
        <f t="shared" si="72"/>
        <v>73202-13.9</v>
      </c>
      <c r="G399" s="206" t="str">
        <f t="shared" si="69"/>
        <v>AG -3--AC -17</v>
      </c>
      <c r="H399" s="221">
        <v>3</v>
      </c>
      <c r="I399" s="221">
        <v>17</v>
      </c>
      <c r="J399" s="206" t="str">
        <f t="shared" si="70"/>
        <v xml:space="preserve">CT- - MT- </v>
      </c>
      <c r="K399" s="221" t="s">
        <v>1343</v>
      </c>
      <c r="L399" s="221"/>
      <c r="M399" s="221" t="s">
        <v>1352</v>
      </c>
      <c r="N399" s="221"/>
      <c r="O399" s="206" t="str">
        <f t="shared" si="71"/>
        <v xml:space="preserve">  </v>
      </c>
      <c r="P399" s="206"/>
      <c r="Q399" s="206"/>
      <c r="R399" s="206" t="str">
        <f t="shared" si="74"/>
        <v>F/E  -  PDF</v>
      </c>
      <c r="S399" s="221" t="s">
        <v>1351</v>
      </c>
      <c r="T399" s="221" t="s">
        <v>169</v>
      </c>
    </row>
    <row r="400" spans="1:20" ht="40.049999999999997" customHeight="1">
      <c r="A400" s="227" t="s">
        <v>344</v>
      </c>
      <c r="B400" s="174" t="str">
        <f t="shared" si="73"/>
        <v>Grupo de ContratosCONTRATOS POR ORDEN DE COMPRA</v>
      </c>
      <c r="C400" s="222">
        <v>73202</v>
      </c>
      <c r="D400" s="132" t="s">
        <v>1790</v>
      </c>
      <c r="E400" s="209" t="s">
        <v>1791</v>
      </c>
      <c r="F400" s="205" t="str">
        <f t="shared" si="72"/>
        <v>73202-13.10</v>
      </c>
      <c r="G400" s="206" t="str">
        <f t="shared" si="69"/>
        <v>AG -3--AC -17</v>
      </c>
      <c r="H400" s="221">
        <v>3</v>
      </c>
      <c r="I400" s="221">
        <v>17</v>
      </c>
      <c r="J400" s="206" t="str">
        <f t="shared" si="70"/>
        <v>- - MT- S</v>
      </c>
      <c r="K400" s="221"/>
      <c r="L400" s="221"/>
      <c r="M400" s="221" t="s">
        <v>1352</v>
      </c>
      <c r="N400" s="221" t="s">
        <v>1346</v>
      </c>
      <c r="O400" s="206" t="str">
        <f t="shared" si="71"/>
        <v xml:space="preserve">  </v>
      </c>
      <c r="P400" s="206"/>
      <c r="Q400" s="206"/>
      <c r="R400" s="206" t="str">
        <f t="shared" si="74"/>
        <v>F/E  -  PDF</v>
      </c>
      <c r="S400" s="221" t="s">
        <v>1351</v>
      </c>
      <c r="T400" s="221" t="s">
        <v>169</v>
      </c>
    </row>
    <row r="401" spans="1:20" ht="40.049999999999997" customHeight="1">
      <c r="A401" s="227" t="s">
        <v>344</v>
      </c>
      <c r="B401" s="174" t="str">
        <f t="shared" si="73"/>
        <v>Grupo de ContratosCONVENIOS DE APOYO FINANCIERO</v>
      </c>
      <c r="C401" s="222">
        <v>73202</v>
      </c>
      <c r="D401" s="132" t="s">
        <v>1792</v>
      </c>
      <c r="E401" s="209" t="s">
        <v>1793</v>
      </c>
      <c r="F401" s="205" t="str">
        <f t="shared" si="72"/>
        <v>73202-14.1</v>
      </c>
      <c r="G401" s="206" t="str">
        <f t="shared" si="69"/>
        <v>AG -3--AC -17</v>
      </c>
      <c r="H401" s="221">
        <v>3</v>
      </c>
      <c r="I401" s="221">
        <v>17</v>
      </c>
      <c r="J401" s="206" t="str">
        <f t="shared" si="70"/>
        <v xml:space="preserve">CT- - MT- </v>
      </c>
      <c r="K401" s="221" t="s">
        <v>1343</v>
      </c>
      <c r="L401" s="221"/>
      <c r="M401" s="221" t="s">
        <v>1352</v>
      </c>
      <c r="N401" s="221"/>
      <c r="O401" s="206" t="str">
        <f t="shared" si="71"/>
        <v xml:space="preserve">  </v>
      </c>
      <c r="P401" s="206"/>
      <c r="Q401" s="206"/>
      <c r="R401" s="206" t="str">
        <f t="shared" si="74"/>
        <v>F/E  -  PDF</v>
      </c>
      <c r="S401" s="221" t="s">
        <v>1351</v>
      </c>
      <c r="T401" s="221" t="s">
        <v>169</v>
      </c>
    </row>
    <row r="402" spans="1:20" ht="40.049999999999997" customHeight="1">
      <c r="A402" s="227" t="s">
        <v>344</v>
      </c>
      <c r="B402" s="174" t="str">
        <f t="shared" si="73"/>
        <v>Grupo de ContratosCONVENIOS INTERADMINISTRATIVOS</v>
      </c>
      <c r="C402" s="222">
        <v>73202</v>
      </c>
      <c r="D402" s="132" t="s">
        <v>1794</v>
      </c>
      <c r="E402" s="209" t="s">
        <v>366</v>
      </c>
      <c r="F402" s="205" t="str">
        <f t="shared" si="72"/>
        <v>73202-14.2</v>
      </c>
      <c r="G402" s="206" t="str">
        <f t="shared" ref="G402:G423" si="75">CONCATENATE("AG"," -", H402,"--","AC -", I402)</f>
        <v>AG -3--AC -17</v>
      </c>
      <c r="H402" s="221">
        <v>3</v>
      </c>
      <c r="I402" s="221">
        <v>17</v>
      </c>
      <c r="J402" s="206" t="str">
        <f t="shared" si="70"/>
        <v xml:space="preserve">CT- - MT- </v>
      </c>
      <c r="K402" s="221" t="s">
        <v>1343</v>
      </c>
      <c r="L402" s="221"/>
      <c r="M402" s="221" t="s">
        <v>1352</v>
      </c>
      <c r="N402" s="221"/>
      <c r="O402" s="206" t="str">
        <f t="shared" si="71"/>
        <v xml:space="preserve">  </v>
      </c>
      <c r="P402" s="206"/>
      <c r="Q402" s="206"/>
      <c r="R402" s="206" t="str">
        <f t="shared" si="74"/>
        <v>F/E  -  PDF</v>
      </c>
      <c r="S402" s="221" t="s">
        <v>1351</v>
      </c>
      <c r="T402" s="221" t="s">
        <v>169</v>
      </c>
    </row>
    <row r="403" spans="1:20" ht="40.049999999999997" customHeight="1">
      <c r="A403" s="227" t="s">
        <v>344</v>
      </c>
      <c r="B403" s="174" t="str">
        <f t="shared" si="73"/>
        <v>Grupo de ContratosDERECHOS DE PETICIÓN</v>
      </c>
      <c r="C403" s="222">
        <v>73202</v>
      </c>
      <c r="D403" s="132">
        <v>17</v>
      </c>
      <c r="E403" s="207" t="s">
        <v>159</v>
      </c>
      <c r="F403" s="205" t="str">
        <f t="shared" si="72"/>
        <v>73202-17</v>
      </c>
      <c r="G403" s="206" t="str">
        <f t="shared" si="75"/>
        <v>AG -3--AC -8</v>
      </c>
      <c r="H403" s="221">
        <v>3</v>
      </c>
      <c r="I403" s="221">
        <v>8</v>
      </c>
      <c r="J403" s="206" t="str">
        <f t="shared" ref="J403:J423" si="76">CONCATENATE(K403,"- ",L403,"- ",M403,"- ",N403,)</f>
        <v>- - MT- S</v>
      </c>
      <c r="K403" s="221"/>
      <c r="L403" s="221"/>
      <c r="M403" s="221" t="s">
        <v>1352</v>
      </c>
      <c r="N403" s="221" t="s">
        <v>1346</v>
      </c>
      <c r="O403" s="206" t="str">
        <f t="shared" ref="O403:O423" si="77">CONCATENATE(P403,"  ",Q403)</f>
        <v xml:space="preserve">  </v>
      </c>
      <c r="P403" s="206"/>
      <c r="Q403" s="206"/>
      <c r="R403" s="206" t="str">
        <f t="shared" si="74"/>
        <v>F/E  -  PDF</v>
      </c>
      <c r="S403" s="221" t="s">
        <v>1351</v>
      </c>
      <c r="T403" s="221" t="s">
        <v>169</v>
      </c>
    </row>
    <row r="404" spans="1:20" ht="40.049999999999997" customHeight="1">
      <c r="A404" s="227" t="s">
        <v>344</v>
      </c>
      <c r="B404" s="174" t="str">
        <f t="shared" si="73"/>
        <v>Grupo de ContratosMANUALES DE CONTRATACIÓN</v>
      </c>
      <c r="C404" s="222">
        <v>73202</v>
      </c>
      <c r="D404" s="132" t="s">
        <v>1795</v>
      </c>
      <c r="E404" s="209" t="s">
        <v>1796</v>
      </c>
      <c r="F404" s="205" t="str">
        <f t="shared" si="72"/>
        <v>73202-32.2</v>
      </c>
      <c r="G404" s="206" t="str">
        <f t="shared" si="75"/>
        <v>AG -3--AC -17</v>
      </c>
      <c r="H404" s="221">
        <v>3</v>
      </c>
      <c r="I404" s="221">
        <v>17</v>
      </c>
      <c r="J404" s="206" t="str">
        <f t="shared" si="76"/>
        <v xml:space="preserve">CT- - MT- </v>
      </c>
      <c r="K404" s="221" t="s">
        <v>1343</v>
      </c>
      <c r="L404" s="221"/>
      <c r="M404" s="221" t="s">
        <v>1352</v>
      </c>
      <c r="N404" s="221"/>
      <c r="O404" s="206" t="str">
        <f t="shared" si="77"/>
        <v xml:space="preserve">  </v>
      </c>
      <c r="P404" s="206"/>
      <c r="Q404" s="206"/>
      <c r="R404" s="206" t="str">
        <f t="shared" si="74"/>
        <v>F/E  -  PDF</v>
      </c>
      <c r="S404" s="221" t="s">
        <v>1351</v>
      </c>
      <c r="T404" s="221" t="s">
        <v>169</v>
      </c>
    </row>
    <row r="405" spans="1:20" ht="40.049999999999997" customHeight="1">
      <c r="A405" s="227" t="s">
        <v>344</v>
      </c>
      <c r="B405" s="174" t="str">
        <f t="shared" si="73"/>
        <v>Grupo de ContratosMANUALES DE INTERVENTORÍA</v>
      </c>
      <c r="C405" s="222">
        <v>73202</v>
      </c>
      <c r="D405" s="132" t="s">
        <v>1797</v>
      </c>
      <c r="E405" s="209" t="s">
        <v>1798</v>
      </c>
      <c r="F405" s="205" t="str">
        <f t="shared" si="72"/>
        <v>73202-32.5</v>
      </c>
      <c r="G405" s="206" t="str">
        <f t="shared" si="75"/>
        <v>AG -3--AC -17</v>
      </c>
      <c r="H405" s="221">
        <v>3</v>
      </c>
      <c r="I405" s="221">
        <v>17</v>
      </c>
      <c r="J405" s="206" t="str">
        <f t="shared" si="76"/>
        <v xml:space="preserve">CT- - MT- </v>
      </c>
      <c r="K405" s="221" t="s">
        <v>1343</v>
      </c>
      <c r="L405" s="221"/>
      <c r="M405" s="221" t="s">
        <v>1352</v>
      </c>
      <c r="N405" s="221"/>
      <c r="O405" s="206" t="str">
        <f t="shared" si="77"/>
        <v xml:space="preserve">  </v>
      </c>
      <c r="P405" s="206"/>
      <c r="Q405" s="206"/>
      <c r="R405" s="206" t="str">
        <f t="shared" si="74"/>
        <v>F/E  -  PDF</v>
      </c>
      <c r="S405" s="221" t="s">
        <v>1351</v>
      </c>
      <c r="T405" s="221" t="s">
        <v>169</v>
      </c>
    </row>
    <row r="406" spans="1:20" ht="40.049999999999997" customHeight="1">
      <c r="A406" s="227" t="s">
        <v>344</v>
      </c>
      <c r="B406" s="174" t="str">
        <f t="shared" si="73"/>
        <v>Grupo de ContratosPROCESOS CONTRACTUALES DECLARADOS DESIERTOS</v>
      </c>
      <c r="C406" s="222">
        <v>73202</v>
      </c>
      <c r="D406" s="132" t="s">
        <v>1799</v>
      </c>
      <c r="E406" s="209" t="s">
        <v>1800</v>
      </c>
      <c r="F406" s="205" t="str">
        <f t="shared" si="72"/>
        <v>73202-38.3</v>
      </c>
      <c r="G406" s="206" t="str">
        <f t="shared" si="75"/>
        <v>AG -3--AC -17</v>
      </c>
      <c r="H406" s="221">
        <v>3</v>
      </c>
      <c r="I406" s="221">
        <v>17</v>
      </c>
      <c r="J406" s="206" t="str">
        <f t="shared" si="76"/>
        <v xml:space="preserve">- E- - </v>
      </c>
      <c r="K406" s="221"/>
      <c r="L406" s="221" t="s">
        <v>1344</v>
      </c>
      <c r="M406" s="221"/>
      <c r="N406" s="221"/>
      <c r="O406" s="206" t="str">
        <f t="shared" si="77"/>
        <v xml:space="preserve">  </v>
      </c>
      <c r="P406" s="206"/>
      <c r="Q406" s="206"/>
      <c r="R406" s="206" t="str">
        <f t="shared" si="74"/>
        <v>F/E  -  PDF</v>
      </c>
      <c r="S406" s="221" t="s">
        <v>1351</v>
      </c>
      <c r="T406" s="221" t="s">
        <v>169</v>
      </c>
    </row>
    <row r="407" spans="1:20" s="146" customFormat="1" ht="40.049999999999997" customHeight="1">
      <c r="A407" s="183"/>
      <c r="B407" s="175"/>
      <c r="C407" s="170"/>
      <c r="D407" s="170"/>
      <c r="E407" s="160"/>
      <c r="F407" s="167"/>
      <c r="G407" s="157"/>
      <c r="H407" s="157"/>
      <c r="I407" s="157"/>
      <c r="J407" s="157"/>
      <c r="K407" s="157"/>
      <c r="L407" s="157"/>
      <c r="M407" s="157"/>
      <c r="N407" s="157"/>
      <c r="O407" s="157"/>
      <c r="P407" s="157"/>
      <c r="Q407" s="157"/>
      <c r="R407" s="157"/>
      <c r="S407" s="157"/>
      <c r="T407" s="157"/>
    </row>
    <row r="408" spans="1:20" s="146" customFormat="1" ht="40.049999999999997" customHeight="1">
      <c r="A408" s="224" t="s">
        <v>375</v>
      </c>
      <c r="B408" s="163" t="str">
        <f t="shared" si="73"/>
        <v>Grupo de Recursos FísicosACTAS DE COMITÉ DE COMERCIALIZACIÓN DE BIENES MUEBLES</v>
      </c>
      <c r="C408" s="173">
        <v>73203</v>
      </c>
      <c r="D408" s="171" t="s">
        <v>1801</v>
      </c>
      <c r="E408" s="124" t="s">
        <v>1802</v>
      </c>
      <c r="F408" s="168" t="str">
        <f t="shared" ref="F408:F423" si="78">CONCATENATE(C408,"-",D408)</f>
        <v>73203-2.5</v>
      </c>
      <c r="G408" s="162" t="str">
        <f t="shared" si="75"/>
        <v>AG -3--AC -8</v>
      </c>
      <c r="H408" s="220">
        <v>3</v>
      </c>
      <c r="I408" s="220">
        <v>8</v>
      </c>
      <c r="J408" s="162" t="str">
        <f t="shared" si="76"/>
        <v xml:space="preserve">CT- - MT- </v>
      </c>
      <c r="K408" s="220" t="s">
        <v>1343</v>
      </c>
      <c r="L408" s="220"/>
      <c r="M408" s="220" t="s">
        <v>1352</v>
      </c>
      <c r="N408" s="220"/>
      <c r="O408" s="162" t="str">
        <f t="shared" si="77"/>
        <v xml:space="preserve">  </v>
      </c>
      <c r="P408" s="162"/>
      <c r="Q408" s="162"/>
      <c r="R408" s="162" t="str">
        <f t="shared" si="74"/>
        <v>F/E  -  PDF</v>
      </c>
      <c r="S408" s="220" t="s">
        <v>1351</v>
      </c>
      <c r="T408" s="220" t="s">
        <v>169</v>
      </c>
    </row>
    <row r="409" spans="1:20" s="146" customFormat="1" ht="40.049999999999997" customHeight="1">
      <c r="A409" s="224" t="s">
        <v>375</v>
      </c>
      <c r="B409" s="163" t="str">
        <f t="shared" si="73"/>
        <v>Grupo de Recursos FísicosCOMPROBANTES DE BAJA DE BIENES DE ALMACÉN</v>
      </c>
      <c r="C409" s="173">
        <v>73203</v>
      </c>
      <c r="D409" s="171" t="s">
        <v>1803</v>
      </c>
      <c r="E409" s="124" t="s">
        <v>406</v>
      </c>
      <c r="F409" s="168" t="str">
        <f t="shared" si="78"/>
        <v>73203-9.1</v>
      </c>
      <c r="G409" s="162" t="str">
        <f t="shared" si="75"/>
        <v>AG -3--AC -8</v>
      </c>
      <c r="H409" s="220">
        <v>3</v>
      </c>
      <c r="I409" s="220">
        <v>8</v>
      </c>
      <c r="J409" s="162" t="str">
        <f t="shared" si="76"/>
        <v xml:space="preserve">- E- - </v>
      </c>
      <c r="K409" s="220"/>
      <c r="L409" s="220" t="s">
        <v>1344</v>
      </c>
      <c r="M409" s="220"/>
      <c r="N409" s="220"/>
      <c r="O409" s="162" t="str">
        <f t="shared" si="77"/>
        <v xml:space="preserve">  </v>
      </c>
      <c r="P409" s="162"/>
      <c r="Q409" s="162"/>
      <c r="R409" s="162" t="str">
        <f t="shared" si="74"/>
        <v>F/E  -  PDF</v>
      </c>
      <c r="S409" s="220" t="s">
        <v>1351</v>
      </c>
      <c r="T409" s="220" t="s">
        <v>169</v>
      </c>
    </row>
    <row r="410" spans="1:20" s="146" customFormat="1" ht="40.049999999999997" customHeight="1">
      <c r="A410" s="224" t="s">
        <v>375</v>
      </c>
      <c r="B410" s="163" t="str">
        <f t="shared" si="73"/>
        <v>Grupo de Recursos FísicosCOMPROBANTES DE EGRESO DE BIENES DE ALMACÉN</v>
      </c>
      <c r="C410" s="173">
        <v>73203</v>
      </c>
      <c r="D410" s="171" t="s">
        <v>1804</v>
      </c>
      <c r="E410" s="124" t="s">
        <v>1805</v>
      </c>
      <c r="F410" s="168" t="str">
        <f t="shared" si="78"/>
        <v>73203-9.2</v>
      </c>
      <c r="G410" s="162" t="str">
        <f t="shared" si="75"/>
        <v>AG -3--AC -8</v>
      </c>
      <c r="H410" s="220">
        <v>3</v>
      </c>
      <c r="I410" s="220">
        <v>8</v>
      </c>
      <c r="J410" s="162" t="str">
        <f t="shared" si="76"/>
        <v xml:space="preserve">- E- - </v>
      </c>
      <c r="K410" s="220"/>
      <c r="L410" s="220" t="s">
        <v>1344</v>
      </c>
      <c r="M410" s="220"/>
      <c r="N410" s="220"/>
      <c r="O410" s="162" t="str">
        <f t="shared" si="77"/>
        <v xml:space="preserve">  </v>
      </c>
      <c r="P410" s="162"/>
      <c r="Q410" s="162"/>
      <c r="R410" s="162" t="str">
        <f t="shared" si="74"/>
        <v>F/E  -  PDF</v>
      </c>
      <c r="S410" s="220" t="s">
        <v>1351</v>
      </c>
      <c r="T410" s="220" t="s">
        <v>169</v>
      </c>
    </row>
    <row r="411" spans="1:20" ht="40.049999999999997" customHeight="1">
      <c r="A411" s="224" t="s">
        <v>375</v>
      </c>
      <c r="B411" s="163" t="str">
        <f t="shared" si="73"/>
        <v>Grupo de Recursos FísicosCOMPROBANTES DE INGRESO DE BIENES DE ALMACÉN</v>
      </c>
      <c r="C411" s="173">
        <v>73203</v>
      </c>
      <c r="D411" s="171" t="s">
        <v>1806</v>
      </c>
      <c r="E411" s="124" t="s">
        <v>1807</v>
      </c>
      <c r="F411" s="168" t="str">
        <f t="shared" si="78"/>
        <v>73203-9.3</v>
      </c>
      <c r="G411" s="162" t="str">
        <f t="shared" si="75"/>
        <v>AG -3--AC -8</v>
      </c>
      <c r="H411" s="220">
        <v>3</v>
      </c>
      <c r="I411" s="220">
        <v>8</v>
      </c>
      <c r="J411" s="162" t="str">
        <f t="shared" si="76"/>
        <v xml:space="preserve">- E- - </v>
      </c>
      <c r="K411" s="220"/>
      <c r="L411" s="220" t="s">
        <v>1344</v>
      </c>
      <c r="M411" s="220"/>
      <c r="N411" s="220"/>
      <c r="O411" s="162" t="str">
        <f t="shared" si="77"/>
        <v xml:space="preserve">  </v>
      </c>
      <c r="P411" s="162"/>
      <c r="Q411" s="162"/>
      <c r="R411" s="162" t="str">
        <f t="shared" si="74"/>
        <v>F/E  -  PDF</v>
      </c>
      <c r="S411" s="220" t="s">
        <v>1351</v>
      </c>
      <c r="T411" s="220" t="s">
        <v>169</v>
      </c>
    </row>
    <row r="412" spans="1:20" ht="40.049999999999997" customHeight="1">
      <c r="A412" s="224" t="s">
        <v>375</v>
      </c>
      <c r="B412" s="163" t="str">
        <f t="shared" si="73"/>
        <v>Grupo de Recursos FísicosHISTORIALES DE MAQUINARIA Y EQUIPOS</v>
      </c>
      <c r="C412" s="173">
        <v>73203</v>
      </c>
      <c r="D412" s="171">
        <v>21</v>
      </c>
      <c r="E412" s="202" t="s">
        <v>1808</v>
      </c>
      <c r="F412" s="168" t="str">
        <f t="shared" si="78"/>
        <v>73203-21</v>
      </c>
      <c r="G412" s="162" t="str">
        <f t="shared" si="75"/>
        <v>AG -3--AC -8</v>
      </c>
      <c r="H412" s="220">
        <v>3</v>
      </c>
      <c r="I412" s="220">
        <v>8</v>
      </c>
      <c r="J412" s="162" t="str">
        <f t="shared" si="76"/>
        <v>- - MT- S</v>
      </c>
      <c r="K412" s="220"/>
      <c r="L412" s="220"/>
      <c r="M412" s="220" t="s">
        <v>1352</v>
      </c>
      <c r="N412" s="220" t="s">
        <v>1346</v>
      </c>
      <c r="O412" s="162" t="str">
        <f t="shared" si="77"/>
        <v xml:space="preserve">  </v>
      </c>
      <c r="P412" s="162"/>
      <c r="Q412" s="162"/>
      <c r="R412" s="162" t="str">
        <f t="shared" si="74"/>
        <v>F/E  -  PDF</v>
      </c>
      <c r="S412" s="220" t="s">
        <v>1351</v>
      </c>
      <c r="T412" s="220" t="s">
        <v>169</v>
      </c>
    </row>
    <row r="413" spans="1:20" ht="40.049999999999997" customHeight="1">
      <c r="A413" s="224" t="s">
        <v>375</v>
      </c>
      <c r="B413" s="163" t="str">
        <f t="shared" si="73"/>
        <v>Grupo de Recursos FísicosHISTORIALES DE VEHÍCULOS</v>
      </c>
      <c r="C413" s="173">
        <v>73203</v>
      </c>
      <c r="D413" s="171">
        <v>22</v>
      </c>
      <c r="E413" s="202" t="s">
        <v>1809</v>
      </c>
      <c r="F413" s="168" t="str">
        <f t="shared" si="78"/>
        <v>73203-22</v>
      </c>
      <c r="G413" s="162" t="str">
        <f t="shared" si="75"/>
        <v>AG -3--AC -8</v>
      </c>
      <c r="H413" s="220">
        <v>3</v>
      </c>
      <c r="I413" s="220">
        <v>8</v>
      </c>
      <c r="J413" s="162" t="str">
        <f t="shared" si="76"/>
        <v>- - MT- S</v>
      </c>
      <c r="K413" s="220"/>
      <c r="L413" s="220"/>
      <c r="M413" s="220" t="s">
        <v>1352</v>
      </c>
      <c r="N413" s="220" t="s">
        <v>1346</v>
      </c>
      <c r="O413" s="162" t="str">
        <f t="shared" si="77"/>
        <v xml:space="preserve">  </v>
      </c>
      <c r="P413" s="162"/>
      <c r="Q413" s="162"/>
      <c r="R413" s="162" t="str">
        <f t="shared" si="74"/>
        <v>F/E  -  PDF</v>
      </c>
      <c r="S413" s="220" t="s">
        <v>1351</v>
      </c>
      <c r="T413" s="220" t="s">
        <v>169</v>
      </c>
    </row>
    <row r="414" spans="1:20" ht="40.049999999999997" customHeight="1">
      <c r="A414" s="224" t="s">
        <v>375</v>
      </c>
      <c r="B414" s="163" t="str">
        <f t="shared" si="73"/>
        <v>Grupo de Recursos FísicosINFORMES DE AUSTERIDAD</v>
      </c>
      <c r="C414" s="173">
        <v>73203</v>
      </c>
      <c r="D414" s="171" t="s">
        <v>1810</v>
      </c>
      <c r="E414" s="124" t="s">
        <v>384</v>
      </c>
      <c r="F414" s="168" t="str">
        <f t="shared" si="78"/>
        <v>73203-24.9</v>
      </c>
      <c r="G414" s="162" t="str">
        <f t="shared" si="75"/>
        <v>AG -3--AC -8</v>
      </c>
      <c r="H414" s="220">
        <v>3</v>
      </c>
      <c r="I414" s="220">
        <v>8</v>
      </c>
      <c r="J414" s="162" t="str">
        <f t="shared" si="76"/>
        <v xml:space="preserve">- E- - </v>
      </c>
      <c r="K414" s="220"/>
      <c r="L414" s="220" t="s">
        <v>1344</v>
      </c>
      <c r="M414" s="220"/>
      <c r="N414" s="220"/>
      <c r="O414" s="162" t="str">
        <f t="shared" si="77"/>
        <v xml:space="preserve">  </v>
      </c>
      <c r="P414" s="162"/>
      <c r="Q414" s="162"/>
      <c r="R414" s="162" t="str">
        <f t="shared" si="74"/>
        <v>F/E  -  PDF</v>
      </c>
      <c r="S414" s="220" t="s">
        <v>1351</v>
      </c>
      <c r="T414" s="220" t="s">
        <v>169</v>
      </c>
    </row>
    <row r="415" spans="1:20" ht="40.049999999999997" customHeight="1">
      <c r="A415" s="224" t="s">
        <v>375</v>
      </c>
      <c r="B415" s="163" t="str">
        <f t="shared" si="73"/>
        <v>Grupo de Recursos FísicosINFORMES DE GESTIÓN</v>
      </c>
      <c r="C415" s="173">
        <v>73203</v>
      </c>
      <c r="D415" s="171" t="s">
        <v>1353</v>
      </c>
      <c r="E415" s="124" t="s">
        <v>127</v>
      </c>
      <c r="F415" s="168" t="str">
        <f t="shared" si="78"/>
        <v>73203-24.12</v>
      </c>
      <c r="G415" s="162" t="str">
        <f t="shared" si="75"/>
        <v>AG -3--AC -8</v>
      </c>
      <c r="H415" s="220">
        <v>3</v>
      </c>
      <c r="I415" s="220">
        <v>8</v>
      </c>
      <c r="J415" s="162" t="str">
        <f t="shared" si="76"/>
        <v xml:space="preserve">- E- - </v>
      </c>
      <c r="K415" s="220"/>
      <c r="L415" s="220" t="s">
        <v>1344</v>
      </c>
      <c r="M415" s="220"/>
      <c r="N415" s="220"/>
      <c r="O415" s="162" t="str">
        <f t="shared" si="77"/>
        <v xml:space="preserve">  </v>
      </c>
      <c r="P415" s="162"/>
      <c r="Q415" s="162"/>
      <c r="R415" s="162" t="str">
        <f t="shared" si="74"/>
        <v>F/E  -  PDF</v>
      </c>
      <c r="S415" s="220" t="s">
        <v>1351</v>
      </c>
      <c r="T415" s="220" t="s">
        <v>169</v>
      </c>
    </row>
    <row r="416" spans="1:20" ht="40.049999999999997" customHeight="1">
      <c r="A416" s="224" t="s">
        <v>375</v>
      </c>
      <c r="B416" s="163" t="str">
        <f t="shared" ref="B416:B423" si="79">CONCATENATE(A416,E416)</f>
        <v>Grupo de Recursos FísicosINVENTARIOS DE BIENES DEVOLUTIVOS</v>
      </c>
      <c r="C416" s="173">
        <v>73203</v>
      </c>
      <c r="D416" s="171" t="s">
        <v>1811</v>
      </c>
      <c r="E416" s="124" t="s">
        <v>1812</v>
      </c>
      <c r="F416" s="168" t="str">
        <f t="shared" si="78"/>
        <v>73203-28.2</v>
      </c>
      <c r="G416" s="162" t="str">
        <f t="shared" si="75"/>
        <v>AG -3--AC -8</v>
      </c>
      <c r="H416" s="220">
        <v>3</v>
      </c>
      <c r="I416" s="220">
        <v>8</v>
      </c>
      <c r="J416" s="162" t="str">
        <f t="shared" si="76"/>
        <v xml:space="preserve">- E- - </v>
      </c>
      <c r="K416" s="220"/>
      <c r="L416" s="220" t="s">
        <v>1344</v>
      </c>
      <c r="M416" s="220"/>
      <c r="N416" s="220"/>
      <c r="O416" s="162" t="str">
        <f t="shared" si="77"/>
        <v xml:space="preserve">  </v>
      </c>
      <c r="P416" s="162"/>
      <c r="Q416" s="162"/>
      <c r="R416" s="162" t="str">
        <f t="shared" si="74"/>
        <v>F/E  -  PDF</v>
      </c>
      <c r="S416" s="220" t="s">
        <v>1351</v>
      </c>
      <c r="T416" s="220" t="s">
        <v>169</v>
      </c>
    </row>
    <row r="417" spans="1:20" ht="40.049999999999997" customHeight="1">
      <c r="A417" s="224" t="s">
        <v>375</v>
      </c>
      <c r="B417" s="163" t="str">
        <f t="shared" si="79"/>
        <v>Grupo de Recursos FísicosINVENTARIOS GENERALES DE BIENES MUEBLES E INMUEBLES</v>
      </c>
      <c r="C417" s="173">
        <v>73203</v>
      </c>
      <c r="D417" s="171" t="s">
        <v>1813</v>
      </c>
      <c r="E417" s="124" t="s">
        <v>1814</v>
      </c>
      <c r="F417" s="168" t="str">
        <f t="shared" si="78"/>
        <v>73203-28.3</v>
      </c>
      <c r="G417" s="162" t="str">
        <f t="shared" si="75"/>
        <v>AG -3--AC -8</v>
      </c>
      <c r="H417" s="220">
        <v>3</v>
      </c>
      <c r="I417" s="220">
        <v>8</v>
      </c>
      <c r="J417" s="162" t="str">
        <f t="shared" si="76"/>
        <v xml:space="preserve">CT- - MT- </v>
      </c>
      <c r="K417" s="220" t="s">
        <v>1343</v>
      </c>
      <c r="L417" s="220"/>
      <c r="M417" s="220" t="s">
        <v>1352</v>
      </c>
      <c r="N417" s="220"/>
      <c r="O417" s="162" t="str">
        <f t="shared" si="77"/>
        <v xml:space="preserve">  </v>
      </c>
      <c r="P417" s="162"/>
      <c r="Q417" s="162"/>
      <c r="R417" s="162" t="str">
        <f t="shared" si="74"/>
        <v>F/E  -  PDF</v>
      </c>
      <c r="S417" s="220" t="s">
        <v>1351</v>
      </c>
      <c r="T417" s="220" t="s">
        <v>169</v>
      </c>
    </row>
    <row r="418" spans="1:20" ht="40.049999999999997" customHeight="1">
      <c r="A418" s="224" t="s">
        <v>375</v>
      </c>
      <c r="B418" s="163" t="str">
        <f t="shared" si="79"/>
        <v>Grupo de Recursos FísicosMANUALES  DE BUENAS PRÁCTICAS AMBIENTALES EN EL MINISTERIO DE VIVIENDA, CIUDAD Y TERRITORIO.</v>
      </c>
      <c r="C418" s="173">
        <v>73203</v>
      </c>
      <c r="D418" s="171" t="s">
        <v>1815</v>
      </c>
      <c r="E418" s="124" t="s">
        <v>1816</v>
      </c>
      <c r="F418" s="168" t="str">
        <f t="shared" si="78"/>
        <v>73203-32.1</v>
      </c>
      <c r="G418" s="162" t="str">
        <f t="shared" si="75"/>
        <v>AG -3--AC -8</v>
      </c>
      <c r="H418" s="220">
        <v>3</v>
      </c>
      <c r="I418" s="220">
        <v>8</v>
      </c>
      <c r="J418" s="162" t="str">
        <f t="shared" si="76"/>
        <v xml:space="preserve">CT- - MT- </v>
      </c>
      <c r="K418" s="220" t="s">
        <v>1343</v>
      </c>
      <c r="L418" s="220"/>
      <c r="M418" s="220" t="s">
        <v>1352</v>
      </c>
      <c r="N418" s="220"/>
      <c r="O418" s="162" t="str">
        <f t="shared" si="77"/>
        <v xml:space="preserve">  </v>
      </c>
      <c r="P418" s="162"/>
      <c r="Q418" s="162"/>
      <c r="R418" s="162" t="str">
        <f t="shared" si="74"/>
        <v>F/E  -  PDF</v>
      </c>
      <c r="S418" s="220" t="s">
        <v>1351</v>
      </c>
      <c r="T418" s="220" t="s">
        <v>169</v>
      </c>
    </row>
    <row r="419" spans="1:20" ht="40.049999999999997" customHeight="1">
      <c r="A419" s="224" t="s">
        <v>375</v>
      </c>
      <c r="B419" s="163" t="str">
        <f t="shared" si="79"/>
        <v xml:space="preserve">Grupo de Recursos FísicosPLANES ANUALES DE ADQUISICIONES </v>
      </c>
      <c r="C419" s="173">
        <v>73203</v>
      </c>
      <c r="D419" s="171" t="s">
        <v>1817</v>
      </c>
      <c r="E419" s="124" t="s">
        <v>400</v>
      </c>
      <c r="F419" s="168" t="str">
        <f t="shared" si="78"/>
        <v>73203-34.2</v>
      </c>
      <c r="G419" s="162" t="str">
        <f t="shared" si="75"/>
        <v>AG -3--AC -17</v>
      </c>
      <c r="H419" s="220">
        <v>3</v>
      </c>
      <c r="I419" s="220">
        <v>17</v>
      </c>
      <c r="J419" s="162" t="str">
        <f t="shared" si="76"/>
        <v>- - MT- S</v>
      </c>
      <c r="K419" s="220"/>
      <c r="L419" s="220"/>
      <c r="M419" s="220" t="s">
        <v>1352</v>
      </c>
      <c r="N419" s="220" t="s">
        <v>1346</v>
      </c>
      <c r="O419" s="162" t="str">
        <f t="shared" si="77"/>
        <v xml:space="preserve">  </v>
      </c>
      <c r="P419" s="162"/>
      <c r="Q419" s="162"/>
      <c r="R419" s="162" t="str">
        <f t="shared" si="74"/>
        <v>F/E  -  PDF</v>
      </c>
      <c r="S419" s="220" t="s">
        <v>1351</v>
      </c>
      <c r="T419" s="220" t="s">
        <v>169</v>
      </c>
    </row>
    <row r="420" spans="1:20" ht="40.049999999999997" customHeight="1">
      <c r="A420" s="224" t="s">
        <v>375</v>
      </c>
      <c r="B420" s="163" t="str">
        <f t="shared" si="79"/>
        <v xml:space="preserve">Grupo de Recursos FísicosPLANES DE MANTENIMIENTO DE MAQUINARIA Y EQUIPO </v>
      </c>
      <c r="C420" s="173">
        <v>73203</v>
      </c>
      <c r="D420" s="171" t="s">
        <v>1818</v>
      </c>
      <c r="E420" s="124" t="s">
        <v>1819</v>
      </c>
      <c r="F420" s="168" t="str">
        <f t="shared" si="78"/>
        <v>73203-34.11</v>
      </c>
      <c r="G420" s="162" t="str">
        <f t="shared" si="75"/>
        <v>AG -3--AC -8</v>
      </c>
      <c r="H420" s="220">
        <v>3</v>
      </c>
      <c r="I420" s="220">
        <v>8</v>
      </c>
      <c r="J420" s="162" t="str">
        <f t="shared" si="76"/>
        <v xml:space="preserve">CT- - MT- </v>
      </c>
      <c r="K420" s="220" t="s">
        <v>1343</v>
      </c>
      <c r="L420" s="220"/>
      <c r="M420" s="220" t="s">
        <v>1352</v>
      </c>
      <c r="N420" s="220"/>
      <c r="O420" s="162" t="str">
        <f t="shared" si="77"/>
        <v xml:space="preserve">  </v>
      </c>
      <c r="P420" s="162"/>
      <c r="Q420" s="162"/>
      <c r="R420" s="162" t="str">
        <f t="shared" si="74"/>
        <v xml:space="preserve">  -  PDF</v>
      </c>
      <c r="S420" s="220"/>
      <c r="T420" s="220" t="s">
        <v>169</v>
      </c>
    </row>
    <row r="421" spans="1:20" ht="40.049999999999997" customHeight="1">
      <c r="A421" s="224" t="s">
        <v>375</v>
      </c>
      <c r="B421" s="163" t="str">
        <f t="shared" si="79"/>
        <v>Grupo de Recursos FísicosPLANES DEL SISTEMA DE GESTIÓN AMBIENTAL</v>
      </c>
      <c r="C421" s="173">
        <v>73203</v>
      </c>
      <c r="D421" s="171" t="s">
        <v>1820</v>
      </c>
      <c r="E421" s="124" t="s">
        <v>1821</v>
      </c>
      <c r="F421" s="168" t="str">
        <f t="shared" si="78"/>
        <v>73203-34.17</v>
      </c>
      <c r="G421" s="162" t="str">
        <f t="shared" si="75"/>
        <v>AG -3--AC -8</v>
      </c>
      <c r="H421" s="220">
        <v>3</v>
      </c>
      <c r="I421" s="220">
        <v>8</v>
      </c>
      <c r="J421" s="162" t="str">
        <f t="shared" si="76"/>
        <v xml:space="preserve">CT- - MT- </v>
      </c>
      <c r="K421" s="220" t="s">
        <v>1343</v>
      </c>
      <c r="L421" s="220"/>
      <c r="M421" s="220" t="s">
        <v>1352</v>
      </c>
      <c r="N421" s="220"/>
      <c r="O421" s="162" t="str">
        <f t="shared" si="77"/>
        <v xml:space="preserve">  </v>
      </c>
      <c r="P421" s="162"/>
      <c r="Q421" s="162"/>
      <c r="R421" s="162" t="str">
        <f t="shared" si="74"/>
        <v>F/E  -  PDF</v>
      </c>
      <c r="S421" s="220" t="s">
        <v>1351</v>
      </c>
      <c r="T421" s="220" t="s">
        <v>169</v>
      </c>
    </row>
    <row r="422" spans="1:20" ht="40.049999999999997" customHeight="1">
      <c r="A422" s="224" t="s">
        <v>375</v>
      </c>
      <c r="B422" s="163" t="str">
        <f t="shared" si="79"/>
        <v xml:space="preserve">Grupo de Recursos FísicosPROCESOS DE RECLAMACIÓN SOBRE SINIESTROS </v>
      </c>
      <c r="C422" s="173">
        <v>73203</v>
      </c>
      <c r="D422" s="171" t="s">
        <v>1822</v>
      </c>
      <c r="E422" s="124" t="s">
        <v>1823</v>
      </c>
      <c r="F422" s="168" t="str">
        <f t="shared" si="78"/>
        <v>73203-38.17</v>
      </c>
      <c r="G422" s="162" t="str">
        <f t="shared" si="75"/>
        <v>AG -3--AC -8</v>
      </c>
      <c r="H422" s="220">
        <v>3</v>
      </c>
      <c r="I422" s="220">
        <v>8</v>
      </c>
      <c r="J422" s="162" t="str">
        <f t="shared" si="76"/>
        <v xml:space="preserve">- E- - </v>
      </c>
      <c r="K422" s="220"/>
      <c r="L422" s="220" t="s">
        <v>1344</v>
      </c>
      <c r="M422" s="220"/>
      <c r="N422" s="220"/>
      <c r="O422" s="162" t="str">
        <f t="shared" si="77"/>
        <v xml:space="preserve">  </v>
      </c>
      <c r="P422" s="162"/>
      <c r="Q422" s="162"/>
      <c r="R422" s="162" t="str">
        <f t="shared" si="74"/>
        <v>F/E  -  PDF</v>
      </c>
      <c r="S422" s="220" t="s">
        <v>1351</v>
      </c>
      <c r="T422" s="220" t="s">
        <v>169</v>
      </c>
    </row>
    <row r="423" spans="1:20" ht="40.049999999999997" customHeight="1">
      <c r="A423" s="224" t="s">
        <v>375</v>
      </c>
      <c r="B423" s="163" t="str">
        <f t="shared" si="79"/>
        <v xml:space="preserve">Grupo de Recursos FísicosPROGRAMAS DE MANTENIMIENTO DE BIENES Y EQUIPOS </v>
      </c>
      <c r="C423" s="173">
        <v>73203</v>
      </c>
      <c r="D423" s="171" t="s">
        <v>1824</v>
      </c>
      <c r="E423" s="124" t="s">
        <v>1825</v>
      </c>
      <c r="F423" s="168" t="str">
        <f t="shared" si="78"/>
        <v>73203-40.15</v>
      </c>
      <c r="G423" s="162" t="str">
        <f t="shared" si="75"/>
        <v>AG -3--AC -17</v>
      </c>
      <c r="H423" s="220">
        <v>3</v>
      </c>
      <c r="I423" s="220">
        <v>17</v>
      </c>
      <c r="J423" s="162" t="str">
        <f t="shared" si="76"/>
        <v xml:space="preserve">CT- - MT- </v>
      </c>
      <c r="K423" s="220" t="s">
        <v>1343</v>
      </c>
      <c r="L423" s="220"/>
      <c r="M423" s="220" t="s">
        <v>1352</v>
      </c>
      <c r="N423" s="220"/>
      <c r="O423" s="162" t="str">
        <f t="shared" si="77"/>
        <v xml:space="preserve">  </v>
      </c>
      <c r="P423" s="162"/>
      <c r="Q423" s="162"/>
      <c r="R423" s="162" t="str">
        <f t="shared" si="74"/>
        <v>F/E  -  PDF</v>
      </c>
      <c r="S423" s="220" t="s">
        <v>1351</v>
      </c>
      <c r="T423" s="220" t="s">
        <v>169</v>
      </c>
    </row>
  </sheetData>
  <mergeCells count="16">
    <mergeCell ref="A1:A3"/>
    <mergeCell ref="C1:C3"/>
    <mergeCell ref="D1:D3"/>
    <mergeCell ref="E1:E3"/>
    <mergeCell ref="H1:I1"/>
    <mergeCell ref="P1:Q2"/>
    <mergeCell ref="S1:T2"/>
    <mergeCell ref="H2:H3"/>
    <mergeCell ref="I2:I3"/>
    <mergeCell ref="K2:K3"/>
    <mergeCell ref="L2:L3"/>
    <mergeCell ref="M2:M3"/>
    <mergeCell ref="N2:N3"/>
    <mergeCell ref="K1:N1"/>
    <mergeCell ref="R1:R3"/>
    <mergeCell ref="J1:J3"/>
  </mergeCells>
  <conditionalFormatting sqref="K9:K10">
    <cfRule type="containsText" dxfId="30" priority="58" operator="containsText" text="X">
      <formula>NOT(ISERROR(SEARCH("X",K9)))</formula>
    </cfRule>
    <cfRule type="containsText" dxfId="29" priority="59" operator="containsText" text="X">
      <formula>NOT(ISERROR(SEARCH("X",K9)))</formula>
    </cfRule>
  </conditionalFormatting>
  <conditionalFormatting sqref="K17">
    <cfRule type="containsText" dxfId="28" priority="56" operator="containsText" text="X">
      <formula>NOT(ISERROR(SEARCH("X",K17)))</formula>
    </cfRule>
    <cfRule type="containsText" dxfId="27" priority="57" operator="containsText" text="X">
      <formula>NOT(ISERROR(SEARCH("X",K17)))</formula>
    </cfRule>
  </conditionalFormatting>
  <conditionalFormatting sqref="K19:K25">
    <cfRule type="containsText" dxfId="26" priority="54" operator="containsText" text="X">
      <formula>NOT(ISERROR(SEARCH("X",K19)))</formula>
    </cfRule>
    <cfRule type="containsText" dxfId="25" priority="55" operator="containsText" text="X">
      <formula>NOT(ISERROR(SEARCH("X",K19)))</formula>
    </cfRule>
  </conditionalFormatting>
  <conditionalFormatting sqref="K59 K61 K64">
    <cfRule type="containsText" dxfId="24" priority="24" operator="containsText" text="X">
      <formula>NOT(ISERROR(SEARCH("X",K59)))</formula>
    </cfRule>
    <cfRule type="containsText" dxfId="23" priority="25" operator="containsText" text="X">
      <formula>NOT(ISERROR(SEARCH("X",K59)))</formula>
    </cfRule>
  </conditionalFormatting>
  <conditionalFormatting sqref="K69">
    <cfRule type="containsText" dxfId="22" priority="22" operator="containsText" text="X">
      <formula>NOT(ISERROR(SEARCH("X",K69)))</formula>
    </cfRule>
    <cfRule type="containsText" dxfId="21" priority="23" operator="containsText" text="X">
      <formula>NOT(ISERROR(SEARCH("X",K69)))</formula>
    </cfRule>
  </conditionalFormatting>
  <conditionalFormatting sqref="K79">
    <cfRule type="containsText" dxfId="20" priority="20" operator="containsText" text="X">
      <formula>NOT(ISERROR(SEARCH("X",K79)))</formula>
    </cfRule>
    <cfRule type="containsText" dxfId="19" priority="21" operator="containsText" text="X">
      <formula>NOT(ISERROR(SEARCH("X",K79)))</formula>
    </cfRule>
  </conditionalFormatting>
  <conditionalFormatting sqref="K85">
    <cfRule type="containsText" dxfId="18" priority="18" operator="containsText" text="X">
      <formula>NOT(ISERROR(SEARCH("X",K85)))</formula>
    </cfRule>
    <cfRule type="containsText" dxfId="17" priority="19" operator="containsText" text="X">
      <formula>NOT(ISERROR(SEARCH("X",K85)))</formula>
    </cfRule>
  </conditionalFormatting>
  <conditionalFormatting sqref="K94">
    <cfRule type="containsText" dxfId="16" priority="16" operator="containsText" text="X">
      <formula>NOT(ISERROR(SEARCH("X",K94)))</formula>
    </cfRule>
    <cfRule type="containsText" dxfId="15" priority="17" operator="containsText" text="X">
      <formula>NOT(ISERROR(SEARCH("X",K94)))</formula>
    </cfRule>
  </conditionalFormatting>
  <conditionalFormatting sqref="K110:K112">
    <cfRule type="containsText" dxfId="14" priority="14" operator="containsText" text="X">
      <formula>NOT(ISERROR(SEARCH("X",K110)))</formula>
    </cfRule>
    <cfRule type="containsText" dxfId="13" priority="15" operator="containsText" text="X">
      <formula>NOT(ISERROR(SEARCH("X",K110)))</formula>
    </cfRule>
  </conditionalFormatting>
  <conditionalFormatting sqref="K118">
    <cfRule type="containsText" dxfId="12" priority="12" operator="containsText" text="X">
      <formula>NOT(ISERROR(SEARCH("X",K118)))</formula>
    </cfRule>
    <cfRule type="containsText" dxfId="11" priority="13" operator="containsText" text="X">
      <formula>NOT(ISERROR(SEARCH("X",K118)))</formula>
    </cfRule>
  </conditionalFormatting>
  <conditionalFormatting sqref="K148:K150 K152 K158">
    <cfRule type="containsText" dxfId="10" priority="10" operator="containsText" text="X">
      <formula>NOT(ISERROR(SEARCH("X",K148)))</formula>
    </cfRule>
    <cfRule type="containsText" dxfId="9" priority="11" operator="containsText" text="X">
      <formula>NOT(ISERROR(SEARCH("X",K148)))</formula>
    </cfRule>
  </conditionalFormatting>
  <conditionalFormatting sqref="K254:K255">
    <cfRule type="containsText" dxfId="8" priority="7" operator="containsText" text="X">
      <formula>NOT(ISERROR(SEARCH("X",K254)))</formula>
    </cfRule>
    <cfRule type="containsText" dxfId="7" priority="8" operator="containsText" text="X">
      <formula>NOT(ISERROR(SEARCH("X",K254)))</formula>
    </cfRule>
  </conditionalFormatting>
  <conditionalFormatting sqref="K260 K262:K263">
    <cfRule type="containsText" dxfId="6" priority="5" operator="containsText" text="X">
      <formula>NOT(ISERROR(SEARCH("X",K260)))</formula>
    </cfRule>
    <cfRule type="containsText" dxfId="5" priority="6" operator="containsText" text="X">
      <formula>NOT(ISERROR(SEARCH("X",K260)))</formula>
    </cfRule>
  </conditionalFormatting>
  <conditionalFormatting sqref="K333:K336 K338">
    <cfRule type="containsText" dxfId="4" priority="3" operator="containsText" text="X">
      <formula>NOT(ISERROR(SEARCH("X",K333)))</formula>
    </cfRule>
    <cfRule type="containsText" dxfId="3" priority="4" operator="containsText" text="X">
      <formula>NOT(ISERROR(SEARCH("X",K333)))</formula>
    </cfRule>
  </conditionalFormatting>
  <conditionalFormatting sqref="K373">
    <cfRule type="containsText" dxfId="2" priority="1" operator="containsText" text="X">
      <formula>NOT(ISERROR(SEARCH("X",K373)))</formula>
    </cfRule>
    <cfRule type="containsText" dxfId="1" priority="2" operator="containsText" text="X">
      <formula>NOT(ISERROR(SEARCH("X",K373)))</formula>
    </cfRule>
  </conditionalFormatting>
  <conditionalFormatting sqref="M148:M149 M152">
    <cfRule type="containsText" dxfId="0" priority="9" operator="containsText" text="X">
      <formula>NOT(ISERROR(SEARCH("X",M148)))</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0"/>
  <sheetViews>
    <sheetView topLeftCell="A87" zoomScale="130" zoomScaleNormal="130" workbookViewId="0">
      <selection activeCell="A101" sqref="A101"/>
    </sheetView>
  </sheetViews>
  <sheetFormatPr baseColWidth="10" defaultColWidth="11.44140625" defaultRowHeight="14.4"/>
  <cols>
    <col min="1" max="1" width="56.5546875" customWidth="1"/>
    <col min="2" max="2" width="14.5546875" style="188" bestFit="1" customWidth="1"/>
    <col min="3" max="3" width="11.44140625" style="189"/>
    <col min="4" max="4" width="16.21875" style="188" customWidth="1"/>
    <col min="5" max="10" width="13.5546875" style="188" customWidth="1"/>
    <col min="11" max="11" width="14.77734375" style="188" customWidth="1"/>
    <col min="12" max="12" width="13.5546875" style="188" customWidth="1"/>
    <col min="13" max="14" width="14.5546875" style="188" customWidth="1"/>
    <col min="15" max="15" width="18" style="188" customWidth="1"/>
    <col min="16" max="43" width="14.5546875" style="188" customWidth="1"/>
    <col min="44" max="44" width="14.77734375" style="188" customWidth="1"/>
    <col min="45" max="46" width="11.44140625" style="188" customWidth="1"/>
    <col min="47" max="49" width="11.44140625" style="188"/>
    <col min="50" max="50" width="18.77734375" style="188" customWidth="1"/>
    <col min="51" max="51" width="15.77734375" style="188" customWidth="1"/>
  </cols>
  <sheetData>
    <row r="1" spans="1:51">
      <c r="A1" s="148" t="s">
        <v>603</v>
      </c>
      <c r="B1" s="197" t="s">
        <v>604</v>
      </c>
      <c r="D1" s="188" t="s">
        <v>604</v>
      </c>
      <c r="E1" s="188" t="s">
        <v>310</v>
      </c>
      <c r="F1" s="188" t="s">
        <v>1826</v>
      </c>
      <c r="G1" s="188" t="s">
        <v>1827</v>
      </c>
      <c r="H1" s="188" t="s">
        <v>104</v>
      </c>
      <c r="I1" s="188" t="s">
        <v>1828</v>
      </c>
      <c r="J1" s="188" t="s">
        <v>268</v>
      </c>
      <c r="K1" s="188" t="s">
        <v>164</v>
      </c>
      <c r="L1" s="188" t="s">
        <v>213</v>
      </c>
      <c r="M1" s="188" t="s">
        <v>189</v>
      </c>
      <c r="N1" s="188" t="s">
        <v>234</v>
      </c>
      <c r="O1" s="188" t="s">
        <v>1123</v>
      </c>
      <c r="P1" s="188" t="s">
        <v>1829</v>
      </c>
      <c r="Q1" s="188" t="s">
        <v>1830</v>
      </c>
      <c r="R1" s="188" t="s">
        <v>1117</v>
      </c>
      <c r="S1" s="188" t="s">
        <v>1831</v>
      </c>
      <c r="T1" s="188" t="s">
        <v>1106</v>
      </c>
      <c r="U1" s="188" t="s">
        <v>739</v>
      </c>
      <c r="V1" s="188" t="s">
        <v>724</v>
      </c>
      <c r="W1" s="188" t="s">
        <v>851</v>
      </c>
      <c r="X1" s="188" t="s">
        <v>838</v>
      </c>
      <c r="Y1" s="188" t="s">
        <v>1001</v>
      </c>
      <c r="Z1" s="188" t="s">
        <v>748</v>
      </c>
      <c r="AA1" s="188" t="s">
        <v>759</v>
      </c>
      <c r="AB1" s="188" t="s">
        <v>1047</v>
      </c>
      <c r="AC1" s="188" t="s">
        <v>1016</v>
      </c>
      <c r="AD1" s="188" t="s">
        <v>1034</v>
      </c>
      <c r="AE1" s="188" t="s">
        <v>1832</v>
      </c>
      <c r="AF1" s="188" t="s">
        <v>1099</v>
      </c>
      <c r="AG1" s="188" t="s">
        <v>1833</v>
      </c>
      <c r="AH1" s="188" t="s">
        <v>1084</v>
      </c>
      <c r="AI1" s="188" t="s">
        <v>1834</v>
      </c>
      <c r="AJ1" s="188" t="s">
        <v>1065</v>
      </c>
      <c r="AK1" s="188" t="s">
        <v>1835</v>
      </c>
      <c r="AL1" s="188" t="s">
        <v>1073</v>
      </c>
      <c r="AM1" s="188" t="s">
        <v>1836</v>
      </c>
      <c r="AN1" s="188" t="s">
        <v>1837</v>
      </c>
      <c r="AO1" s="188" t="s">
        <v>1838</v>
      </c>
      <c r="AP1" s="188" t="s">
        <v>578</v>
      </c>
      <c r="AQ1" s="188" t="s">
        <v>473</v>
      </c>
      <c r="AR1" s="188" t="s">
        <v>561</v>
      </c>
      <c r="AS1" s="188" t="s">
        <v>533</v>
      </c>
      <c r="AT1" s="188" t="s">
        <v>522</v>
      </c>
      <c r="AU1" s="188" t="s">
        <v>550</v>
      </c>
      <c r="AV1" s="188" t="s">
        <v>638</v>
      </c>
      <c r="AW1" s="188" t="s">
        <v>424</v>
      </c>
      <c r="AX1" s="188" t="s">
        <v>345</v>
      </c>
      <c r="AY1" s="188" t="s">
        <v>376</v>
      </c>
    </row>
    <row r="2" spans="1:51" ht="112.2">
      <c r="A2" s="148" t="s">
        <v>309</v>
      </c>
      <c r="B2" s="197" t="s">
        <v>310</v>
      </c>
      <c r="D2" s="209" t="s">
        <v>1229</v>
      </c>
      <c r="E2" s="160" t="s">
        <v>159</v>
      </c>
      <c r="F2" s="209" t="s">
        <v>1363</v>
      </c>
      <c r="G2" s="160" t="s">
        <v>1366</v>
      </c>
      <c r="H2" s="209" t="s">
        <v>139</v>
      </c>
      <c r="I2" s="124" t="s">
        <v>1382</v>
      </c>
      <c r="J2" s="209" t="s">
        <v>269</v>
      </c>
      <c r="K2" s="124" t="s">
        <v>165</v>
      </c>
      <c r="L2" s="209" t="s">
        <v>1455</v>
      </c>
      <c r="M2" s="124" t="s">
        <v>190</v>
      </c>
      <c r="N2" s="209" t="s">
        <v>686</v>
      </c>
      <c r="O2" s="124" t="s">
        <v>1478</v>
      </c>
      <c r="P2" s="209" t="s">
        <v>127</v>
      </c>
      <c r="Q2" s="124" t="s">
        <v>139</v>
      </c>
      <c r="R2" s="209" t="s">
        <v>159</v>
      </c>
      <c r="S2" s="124" t="s">
        <v>1521</v>
      </c>
      <c r="T2" s="209" t="s">
        <v>159</v>
      </c>
      <c r="U2" s="124" t="s">
        <v>159</v>
      </c>
      <c r="V2" s="209" t="s">
        <v>159</v>
      </c>
      <c r="W2" s="124" t="s">
        <v>1550</v>
      </c>
      <c r="X2" s="209" t="s">
        <v>159</v>
      </c>
      <c r="Y2" s="124" t="s">
        <v>159</v>
      </c>
      <c r="Z2" s="209" t="s">
        <v>159</v>
      </c>
      <c r="AA2" s="124" t="s">
        <v>159</v>
      </c>
      <c r="AB2" s="209" t="s">
        <v>1588</v>
      </c>
      <c r="AC2" s="124" t="s">
        <v>159</v>
      </c>
      <c r="AD2" s="209" t="s">
        <v>159</v>
      </c>
      <c r="AE2" s="124" t="s">
        <v>1597</v>
      </c>
      <c r="AF2" s="209" t="s">
        <v>159</v>
      </c>
      <c r="AG2" s="124" t="s">
        <v>1480</v>
      </c>
      <c r="AH2" s="209" t="s">
        <v>159</v>
      </c>
      <c r="AI2" s="124" t="s">
        <v>159</v>
      </c>
      <c r="AJ2" s="209" t="s">
        <v>159</v>
      </c>
      <c r="AK2" s="124" t="s">
        <v>159</v>
      </c>
      <c r="AL2" s="209" t="s">
        <v>159</v>
      </c>
      <c r="AM2" s="124" t="s">
        <v>1633</v>
      </c>
      <c r="AN2" s="209" t="s">
        <v>159</v>
      </c>
      <c r="AO2" s="124" t="s">
        <v>1641</v>
      </c>
      <c r="AP2" s="209" t="s">
        <v>1229</v>
      </c>
      <c r="AQ2" s="124" t="s">
        <v>474</v>
      </c>
      <c r="AR2" s="209" t="s">
        <v>1229</v>
      </c>
      <c r="AS2" s="124" t="s">
        <v>1696</v>
      </c>
      <c r="AT2" s="209" t="s">
        <v>567</v>
      </c>
      <c r="AU2" s="124" t="s">
        <v>1721</v>
      </c>
      <c r="AV2" s="209" t="s">
        <v>1736</v>
      </c>
      <c r="AW2" s="124" t="s">
        <v>425</v>
      </c>
      <c r="AX2" s="209" t="s">
        <v>346</v>
      </c>
      <c r="AY2" s="124" t="s">
        <v>1802</v>
      </c>
    </row>
    <row r="3" spans="1:51" ht="122.4">
      <c r="A3" s="148" t="s">
        <v>597</v>
      </c>
      <c r="B3" s="197" t="s">
        <v>1826</v>
      </c>
      <c r="D3" s="209" t="s">
        <v>616</v>
      </c>
      <c r="E3" s="160" t="s">
        <v>127</v>
      </c>
      <c r="F3" s="209" t="s">
        <v>127</v>
      </c>
      <c r="G3" s="160" t="s">
        <v>1369</v>
      </c>
      <c r="H3" s="209" t="s">
        <v>159</v>
      </c>
      <c r="I3" s="124" t="s">
        <v>1384</v>
      </c>
      <c r="J3" s="209" t="s">
        <v>1432</v>
      </c>
      <c r="K3" s="124" t="s">
        <v>184</v>
      </c>
      <c r="L3" s="209" t="s">
        <v>1457</v>
      </c>
      <c r="M3" s="124" t="s">
        <v>198</v>
      </c>
      <c r="N3" s="209" t="s">
        <v>1470</v>
      </c>
      <c r="O3" s="124" t="s">
        <v>1480</v>
      </c>
      <c r="P3" s="209" t="s">
        <v>1497</v>
      </c>
      <c r="Q3" s="124" t="s">
        <v>1503</v>
      </c>
      <c r="R3" s="209" t="s">
        <v>1229</v>
      </c>
      <c r="S3" s="124" t="s">
        <v>127</v>
      </c>
      <c r="T3" s="209" t="s">
        <v>1531</v>
      </c>
      <c r="U3" s="124" t="s">
        <v>1229</v>
      </c>
      <c r="V3" s="209" t="s">
        <v>1229</v>
      </c>
      <c r="W3" s="124" t="s">
        <v>1552</v>
      </c>
      <c r="X3" s="209" t="s">
        <v>1229</v>
      </c>
      <c r="Y3" s="124" t="s">
        <v>1229</v>
      </c>
      <c r="Z3" s="209" t="s">
        <v>1229</v>
      </c>
      <c r="AA3" s="124" t="s">
        <v>127</v>
      </c>
      <c r="AB3" s="209" t="s">
        <v>1451</v>
      </c>
      <c r="AC3" s="124" t="s">
        <v>1229</v>
      </c>
      <c r="AD3" s="209" t="s">
        <v>1593</v>
      </c>
      <c r="AE3" s="124" t="s">
        <v>127</v>
      </c>
      <c r="AF3" s="209" t="s">
        <v>1229</v>
      </c>
      <c r="AG3" s="124" t="s">
        <v>159</v>
      </c>
      <c r="AH3" s="209" t="s">
        <v>1229</v>
      </c>
      <c r="AI3" s="124" t="s">
        <v>1614</v>
      </c>
      <c r="AJ3" s="209" t="s">
        <v>1229</v>
      </c>
      <c r="AK3" s="124" t="s">
        <v>1229</v>
      </c>
      <c r="AL3" s="209" t="s">
        <v>1229</v>
      </c>
      <c r="AM3" s="124" t="s">
        <v>159</v>
      </c>
      <c r="AN3" s="209" t="s">
        <v>127</v>
      </c>
      <c r="AO3" s="124" t="s">
        <v>1643</v>
      </c>
      <c r="AP3" s="209" t="s">
        <v>127</v>
      </c>
      <c r="AQ3" s="124" t="s">
        <v>1654</v>
      </c>
      <c r="AR3" s="209" t="s">
        <v>1694</v>
      </c>
      <c r="AS3" s="124" t="s">
        <v>1698</v>
      </c>
      <c r="AT3" s="209" t="s">
        <v>1719</v>
      </c>
      <c r="AU3" s="124" t="s">
        <v>551</v>
      </c>
      <c r="AV3" s="209" t="s">
        <v>1737</v>
      </c>
      <c r="AW3" s="124" t="s">
        <v>1743</v>
      </c>
      <c r="AX3" s="209" t="s">
        <v>139</v>
      </c>
      <c r="AY3" s="124" t="s">
        <v>406</v>
      </c>
    </row>
    <row r="4" spans="1:51" ht="81.599999999999994">
      <c r="A4" s="148" t="s">
        <v>1364</v>
      </c>
      <c r="B4" s="197" t="s">
        <v>1827</v>
      </c>
      <c r="D4" s="209" t="s">
        <v>605</v>
      </c>
      <c r="E4" s="160" t="s">
        <v>311</v>
      </c>
      <c r="F4" s="190"/>
      <c r="G4" s="160" t="s">
        <v>1371</v>
      </c>
      <c r="H4" s="209" t="s">
        <v>127</v>
      </c>
      <c r="I4" s="124" t="s">
        <v>127</v>
      </c>
      <c r="J4" s="209" t="s">
        <v>159</v>
      </c>
      <c r="K4" s="124" t="s">
        <v>177</v>
      </c>
      <c r="L4" s="209" t="s">
        <v>220</v>
      </c>
      <c r="M4" s="124" t="s">
        <v>204</v>
      </c>
      <c r="N4" s="209" t="s">
        <v>1472</v>
      </c>
      <c r="O4" s="124" t="s">
        <v>1482</v>
      </c>
      <c r="P4" s="209" t="s">
        <v>1499</v>
      </c>
      <c r="Q4" s="124" t="s">
        <v>159</v>
      </c>
      <c r="R4" s="209" t="s">
        <v>1511</v>
      </c>
      <c r="S4" s="124" t="s">
        <v>1523</v>
      </c>
      <c r="T4" s="209" t="s">
        <v>1229</v>
      </c>
      <c r="U4" s="124" t="s">
        <v>127</v>
      </c>
      <c r="V4" s="209" t="s">
        <v>1535</v>
      </c>
      <c r="W4" s="124" t="s">
        <v>1554</v>
      </c>
      <c r="X4" s="209" t="s">
        <v>1451</v>
      </c>
      <c r="Y4" s="124" t="s">
        <v>127</v>
      </c>
      <c r="Z4" s="209" t="s">
        <v>127</v>
      </c>
      <c r="AA4" s="124" t="s">
        <v>785</v>
      </c>
      <c r="AB4" s="209" t="s">
        <v>127</v>
      </c>
      <c r="AC4" s="124" t="s">
        <v>1451</v>
      </c>
      <c r="AD4" s="209" t="s">
        <v>1595</v>
      </c>
      <c r="AE4" s="192"/>
      <c r="AF4" s="209" t="s">
        <v>127</v>
      </c>
      <c r="AG4" s="124" t="s">
        <v>1600</v>
      </c>
      <c r="AH4" s="209" t="s">
        <v>127</v>
      </c>
      <c r="AI4" s="124" t="s">
        <v>127</v>
      </c>
      <c r="AJ4" s="209" t="s">
        <v>1621</v>
      </c>
      <c r="AK4" s="124" t="s">
        <v>127</v>
      </c>
      <c r="AL4" s="209" t="s">
        <v>127</v>
      </c>
      <c r="AM4" s="124" t="s">
        <v>1229</v>
      </c>
      <c r="AN4" s="209" t="s">
        <v>1638</v>
      </c>
      <c r="AO4" s="124" t="s">
        <v>1645</v>
      </c>
      <c r="AP4" s="209" t="s">
        <v>579</v>
      </c>
      <c r="AQ4" s="124" t="s">
        <v>1656</v>
      </c>
      <c r="AR4" s="193"/>
      <c r="AS4" s="124" t="s">
        <v>1700</v>
      </c>
      <c r="AT4" s="193"/>
      <c r="AU4" s="124" t="s">
        <v>1724</v>
      </c>
      <c r="AV4" s="209" t="s">
        <v>1229</v>
      </c>
      <c r="AW4" s="124" t="s">
        <v>1745</v>
      </c>
      <c r="AX4" s="209" t="s">
        <v>1773</v>
      </c>
      <c r="AY4" s="124" t="s">
        <v>1805</v>
      </c>
    </row>
    <row r="5" spans="1:51" ht="61.2">
      <c r="A5" s="148" t="s">
        <v>103</v>
      </c>
      <c r="B5" s="197" t="s">
        <v>104</v>
      </c>
      <c r="D5" s="192"/>
      <c r="E5" s="160" t="s">
        <v>1356</v>
      </c>
      <c r="G5" s="160" t="s">
        <v>1373</v>
      </c>
      <c r="H5" s="193"/>
      <c r="I5" s="124" t="s">
        <v>1386</v>
      </c>
      <c r="J5" s="209" t="s">
        <v>1229</v>
      </c>
      <c r="K5" s="124" t="s">
        <v>159</v>
      </c>
      <c r="L5" s="209" t="s">
        <v>1451</v>
      </c>
      <c r="M5" s="124" t="s">
        <v>209</v>
      </c>
      <c r="N5" s="209" t="s">
        <v>1474</v>
      </c>
      <c r="O5" s="124" t="s">
        <v>1484</v>
      </c>
      <c r="P5" s="209" t="s">
        <v>1501</v>
      </c>
      <c r="Q5" s="124" t="s">
        <v>1229</v>
      </c>
      <c r="R5" s="209" t="s">
        <v>127</v>
      </c>
      <c r="S5" s="124" t="s">
        <v>1525</v>
      </c>
      <c r="T5" s="209" t="s">
        <v>1533</v>
      </c>
      <c r="U5" s="192"/>
      <c r="V5" s="209" t="s">
        <v>1537</v>
      </c>
      <c r="W5" s="124" t="s">
        <v>1556</v>
      </c>
      <c r="X5" s="209" t="s">
        <v>127</v>
      </c>
      <c r="Y5" s="124" t="s">
        <v>1002</v>
      </c>
      <c r="Z5" s="209" t="s">
        <v>1579</v>
      </c>
      <c r="AA5" s="124" t="s">
        <v>799</v>
      </c>
      <c r="AB5" s="193"/>
      <c r="AC5" s="124" t="s">
        <v>127</v>
      </c>
      <c r="AD5" s="192"/>
      <c r="AE5" s="192"/>
      <c r="AF5" s="209" t="s">
        <v>807</v>
      </c>
      <c r="AG5" s="124" t="s">
        <v>127</v>
      </c>
      <c r="AH5" s="209" t="s">
        <v>1604</v>
      </c>
      <c r="AI5" s="124" t="s">
        <v>1616</v>
      </c>
      <c r="AJ5" s="209" t="s">
        <v>127</v>
      </c>
      <c r="AK5" s="124" t="s">
        <v>1623</v>
      </c>
      <c r="AL5" s="209" t="s">
        <v>1629</v>
      </c>
      <c r="AM5" s="124" t="s">
        <v>127</v>
      </c>
      <c r="AN5" s="192"/>
      <c r="AO5" s="124" t="s">
        <v>1647</v>
      </c>
      <c r="AP5" s="192"/>
      <c r="AQ5" s="124" t="s">
        <v>1658</v>
      </c>
      <c r="AR5" s="193"/>
      <c r="AS5" s="124" t="s">
        <v>1702</v>
      </c>
      <c r="AT5" s="193"/>
      <c r="AU5" s="124" t="s">
        <v>1726</v>
      </c>
      <c r="AV5" s="209" t="s">
        <v>127</v>
      </c>
      <c r="AW5" s="124" t="s">
        <v>159</v>
      </c>
      <c r="AX5" s="209" t="s">
        <v>1775</v>
      </c>
      <c r="AY5" s="124" t="s">
        <v>1807</v>
      </c>
    </row>
    <row r="6" spans="1:51" ht="81.599999999999994">
      <c r="A6" s="148" t="s">
        <v>1380</v>
      </c>
      <c r="B6" s="197" t="s">
        <v>1828</v>
      </c>
      <c r="D6" s="193"/>
      <c r="E6" s="160" t="s">
        <v>1358</v>
      </c>
      <c r="F6" s="193"/>
      <c r="G6" s="160" t="s">
        <v>1375</v>
      </c>
      <c r="H6" s="193"/>
      <c r="I6" s="124" t="s">
        <v>1388</v>
      </c>
      <c r="J6" s="209" t="s">
        <v>127</v>
      </c>
      <c r="K6" s="124" t="s">
        <v>1229</v>
      </c>
      <c r="L6" s="209" t="s">
        <v>1459</v>
      </c>
      <c r="M6" s="124" t="s">
        <v>1464</v>
      </c>
      <c r="N6" s="209" t="s">
        <v>235</v>
      </c>
      <c r="O6" s="124" t="s">
        <v>1486</v>
      </c>
      <c r="P6" s="193"/>
      <c r="Q6" s="124" t="s">
        <v>127</v>
      </c>
      <c r="R6" s="209" t="s">
        <v>1513</v>
      </c>
      <c r="S6" s="124" t="s">
        <v>1527</v>
      </c>
      <c r="T6" s="209" t="s">
        <v>807</v>
      </c>
      <c r="U6" s="192"/>
      <c r="V6" s="209" t="s">
        <v>1232</v>
      </c>
      <c r="W6" s="124" t="s">
        <v>852</v>
      </c>
      <c r="X6" s="209" t="s">
        <v>908</v>
      </c>
      <c r="Y6" s="124" t="s">
        <v>1007</v>
      </c>
      <c r="Z6" s="209" t="s">
        <v>1581</v>
      </c>
      <c r="AA6" s="124" t="s">
        <v>812</v>
      </c>
      <c r="AB6" s="193"/>
      <c r="AC6" s="124" t="s">
        <v>1590</v>
      </c>
      <c r="AD6" s="192"/>
      <c r="AE6" s="192"/>
      <c r="AF6" s="192"/>
      <c r="AG6" s="124" t="s">
        <v>1521</v>
      </c>
      <c r="AH6" s="209" t="s">
        <v>1606</v>
      </c>
      <c r="AI6" s="124" t="s">
        <v>1618</v>
      </c>
      <c r="AJ6" s="191"/>
      <c r="AK6" s="124" t="s">
        <v>1625</v>
      </c>
      <c r="AL6" s="209" t="s">
        <v>1631</v>
      </c>
      <c r="AM6" s="124" t="s">
        <v>1635</v>
      </c>
      <c r="AN6" s="192"/>
      <c r="AO6" s="124" t="s">
        <v>1597</v>
      </c>
      <c r="AP6" s="192"/>
      <c r="AQ6" s="124" t="s">
        <v>159</v>
      </c>
      <c r="AR6" s="193"/>
      <c r="AS6" s="124" t="s">
        <v>1704</v>
      </c>
      <c r="AT6" s="192"/>
      <c r="AU6" s="124" t="s">
        <v>1728</v>
      </c>
      <c r="AV6" s="209" t="s">
        <v>1739</v>
      </c>
      <c r="AW6" s="124" t="s">
        <v>710</v>
      </c>
      <c r="AX6" s="209" t="s">
        <v>1777</v>
      </c>
      <c r="AY6" s="124" t="s">
        <v>1808</v>
      </c>
    </row>
    <row r="7" spans="1:51" ht="102">
      <c r="A7" s="148" t="s">
        <v>267</v>
      </c>
      <c r="B7" s="197" t="s">
        <v>268</v>
      </c>
      <c r="D7" s="192"/>
      <c r="E7" s="160" t="s">
        <v>1360</v>
      </c>
      <c r="F7" s="194"/>
      <c r="G7" s="160" t="s">
        <v>1378</v>
      </c>
      <c r="H7" s="193"/>
      <c r="I7" s="124" t="s">
        <v>1390</v>
      </c>
      <c r="J7" s="209" t="s">
        <v>1438</v>
      </c>
      <c r="K7" s="124" t="s">
        <v>1451</v>
      </c>
      <c r="L7" s="192"/>
      <c r="M7" s="124" t="s">
        <v>1465</v>
      </c>
      <c r="N7" s="209" t="s">
        <v>244</v>
      </c>
      <c r="O7" s="124" t="s">
        <v>1488</v>
      </c>
      <c r="P7" s="193"/>
      <c r="Q7" s="124" t="s">
        <v>1505</v>
      </c>
      <c r="R7" s="209" t="s">
        <v>1515</v>
      </c>
      <c r="S7" s="124" t="s">
        <v>1529</v>
      </c>
      <c r="T7" s="192"/>
      <c r="U7" s="192"/>
      <c r="V7" s="209" t="s">
        <v>1540</v>
      </c>
      <c r="W7" s="124" t="s">
        <v>1559</v>
      </c>
      <c r="X7" s="209" t="s">
        <v>867</v>
      </c>
      <c r="Y7" s="192"/>
      <c r="Z7" s="209" t="s">
        <v>807</v>
      </c>
      <c r="AA7" s="124" t="s">
        <v>793</v>
      </c>
      <c r="AB7" s="193"/>
      <c r="AC7" s="126" t="s">
        <v>1017</v>
      </c>
      <c r="AD7" s="192"/>
      <c r="AE7" s="192"/>
      <c r="AF7" s="192"/>
      <c r="AG7" s="126" t="s">
        <v>1602</v>
      </c>
      <c r="AH7" s="226" t="s">
        <v>1608</v>
      </c>
      <c r="AI7" s="193"/>
      <c r="AJ7" s="191"/>
      <c r="AK7" s="124" t="s">
        <v>1627</v>
      </c>
      <c r="AL7" s="191"/>
      <c r="AM7" s="193"/>
      <c r="AO7" s="124" t="s">
        <v>159</v>
      </c>
      <c r="AP7" s="192"/>
      <c r="AQ7" s="124" t="s">
        <v>488</v>
      </c>
      <c r="AR7" s="193"/>
      <c r="AS7" s="124" t="s">
        <v>534</v>
      </c>
      <c r="AT7" s="193"/>
      <c r="AU7" s="124" t="s">
        <v>1730</v>
      </c>
      <c r="AV7" s="209" t="s">
        <v>1740</v>
      </c>
      <c r="AW7" s="124" t="s">
        <v>127</v>
      </c>
      <c r="AX7" s="209" t="s">
        <v>1779</v>
      </c>
      <c r="AY7" s="124" t="s">
        <v>1809</v>
      </c>
    </row>
    <row r="8" spans="1:51" ht="91.8">
      <c r="A8" s="148" t="s">
        <v>163</v>
      </c>
      <c r="B8" s="197" t="s">
        <v>164</v>
      </c>
      <c r="G8" s="160" t="s">
        <v>127</v>
      </c>
      <c r="H8" s="193"/>
      <c r="I8" s="124" t="s">
        <v>1392</v>
      </c>
      <c r="J8" s="209" t="s">
        <v>1440</v>
      </c>
      <c r="K8" s="124" t="s">
        <v>1453</v>
      </c>
      <c r="L8" s="192"/>
      <c r="M8" s="124" t="s">
        <v>1466</v>
      </c>
      <c r="N8" s="209" t="s">
        <v>251</v>
      </c>
      <c r="O8" s="124" t="s">
        <v>1490</v>
      </c>
      <c r="P8" s="193"/>
      <c r="Q8" s="124" t="s">
        <v>1507</v>
      </c>
      <c r="R8" s="209" t="s">
        <v>1517</v>
      </c>
      <c r="S8" s="193"/>
      <c r="T8" s="192"/>
      <c r="U8" s="192"/>
      <c r="V8" s="209" t="s">
        <v>1542</v>
      </c>
      <c r="W8" s="124" t="s">
        <v>1561</v>
      </c>
      <c r="X8" s="209" t="s">
        <v>1576</v>
      </c>
      <c r="Y8" s="192"/>
      <c r="Z8" s="191"/>
      <c r="AA8" s="124" t="s">
        <v>789</v>
      </c>
      <c r="AB8" s="193"/>
      <c r="AC8" s="124" t="s">
        <v>807</v>
      </c>
      <c r="AD8" s="192"/>
      <c r="AE8" s="192"/>
      <c r="AF8" s="192"/>
      <c r="AG8" s="124" t="s">
        <v>807</v>
      </c>
      <c r="AH8" s="209" t="s">
        <v>1610</v>
      </c>
      <c r="AI8" s="193"/>
      <c r="AJ8" s="191"/>
      <c r="AK8" s="193"/>
      <c r="AL8" s="191"/>
      <c r="AM8" s="193"/>
      <c r="AO8" s="124" t="s">
        <v>1229</v>
      </c>
      <c r="AP8" s="192"/>
      <c r="AQ8" s="124" t="s">
        <v>1229</v>
      </c>
      <c r="AR8" s="193"/>
      <c r="AS8" s="124" t="s">
        <v>541</v>
      </c>
      <c r="AT8" s="193"/>
      <c r="AU8" s="124" t="s">
        <v>1732</v>
      </c>
      <c r="AW8" s="124" t="s">
        <v>715</v>
      </c>
      <c r="AX8" s="209" t="s">
        <v>1781</v>
      </c>
      <c r="AY8" s="124" t="s">
        <v>384</v>
      </c>
    </row>
    <row r="9" spans="1:51" ht="91.8">
      <c r="A9" s="148" t="s">
        <v>212</v>
      </c>
      <c r="B9" s="197" t="s">
        <v>213</v>
      </c>
      <c r="D9" s="192"/>
      <c r="E9" s="192"/>
      <c r="G9" s="193"/>
      <c r="H9" s="193"/>
      <c r="I9" s="124" t="s">
        <v>1394</v>
      </c>
      <c r="J9" s="209" t="s">
        <v>296</v>
      </c>
      <c r="K9" s="193"/>
      <c r="L9" s="193"/>
      <c r="M9" s="124" t="s">
        <v>1467</v>
      </c>
      <c r="N9" s="209" t="s">
        <v>692</v>
      </c>
      <c r="O9" s="124" t="s">
        <v>1492</v>
      </c>
      <c r="P9" s="193"/>
      <c r="Q9" s="124" t="s">
        <v>1509</v>
      </c>
      <c r="R9" s="209" t="s">
        <v>807</v>
      </c>
      <c r="S9" s="193"/>
      <c r="T9" s="192"/>
      <c r="U9" s="192"/>
      <c r="V9" s="209" t="s">
        <v>1544</v>
      </c>
      <c r="W9" s="124" t="s">
        <v>1563</v>
      </c>
      <c r="Y9" s="192"/>
      <c r="Z9" s="191"/>
      <c r="AA9" s="124" t="s">
        <v>803</v>
      </c>
      <c r="AB9" s="193"/>
      <c r="AC9" s="192"/>
      <c r="AD9" s="192"/>
      <c r="AE9" s="192"/>
      <c r="AF9" s="192"/>
      <c r="AG9" s="192"/>
      <c r="AH9" s="209" t="s">
        <v>1612</v>
      </c>
      <c r="AI9" s="193"/>
      <c r="AJ9" s="191"/>
      <c r="AL9" s="191"/>
      <c r="AM9" s="193"/>
      <c r="AO9" s="124" t="s">
        <v>127</v>
      </c>
      <c r="AP9" s="192"/>
      <c r="AQ9" s="124" t="s">
        <v>127</v>
      </c>
      <c r="AR9" s="193"/>
      <c r="AS9" s="124" t="s">
        <v>1709</v>
      </c>
      <c r="AT9" s="193"/>
      <c r="AU9" s="124" t="s">
        <v>1229</v>
      </c>
      <c r="AW9" s="124" t="s">
        <v>1749</v>
      </c>
      <c r="AX9" s="209" t="s">
        <v>1783</v>
      </c>
      <c r="AY9" s="124" t="s">
        <v>127</v>
      </c>
    </row>
    <row r="10" spans="1:51" ht="81.599999999999994">
      <c r="A10" s="148" t="s">
        <v>172</v>
      </c>
      <c r="B10" s="197" t="s">
        <v>189</v>
      </c>
      <c r="E10" s="191"/>
      <c r="G10" s="193"/>
      <c r="H10" s="193"/>
      <c r="I10" s="124" t="s">
        <v>1396</v>
      </c>
      <c r="J10" s="209" t="s">
        <v>1445</v>
      </c>
      <c r="K10" s="195"/>
      <c r="L10" s="193"/>
      <c r="M10" s="193"/>
      <c r="N10" s="191"/>
      <c r="O10" s="124" t="s">
        <v>1494</v>
      </c>
      <c r="P10" s="193"/>
      <c r="Q10" s="193"/>
      <c r="R10" s="192"/>
      <c r="S10" s="193"/>
      <c r="T10" s="192"/>
      <c r="V10" s="209" t="s">
        <v>1546</v>
      </c>
      <c r="W10" s="124" t="s">
        <v>970</v>
      </c>
      <c r="Y10" s="192"/>
      <c r="Z10" s="191"/>
      <c r="AA10" s="124" t="s">
        <v>807</v>
      </c>
      <c r="AB10" s="193"/>
      <c r="AC10" s="192"/>
      <c r="AD10" s="192"/>
      <c r="AE10" s="192"/>
      <c r="AF10" s="192"/>
      <c r="AG10" s="192"/>
      <c r="AH10" s="191"/>
      <c r="AI10" s="193"/>
      <c r="AJ10" s="191"/>
      <c r="AL10" s="191"/>
      <c r="AM10" s="193"/>
      <c r="AO10" s="124" t="s">
        <v>1650</v>
      </c>
      <c r="AP10" s="192"/>
      <c r="AQ10" s="124" t="s">
        <v>1660</v>
      </c>
      <c r="AR10" s="193"/>
      <c r="AS10" s="124" t="s">
        <v>1710</v>
      </c>
      <c r="AT10" s="193"/>
      <c r="AU10" s="124" t="s">
        <v>1734</v>
      </c>
      <c r="AW10" s="124" t="s">
        <v>1751</v>
      </c>
      <c r="AX10" s="209" t="s">
        <v>1785</v>
      </c>
      <c r="AY10" s="124" t="s">
        <v>1812</v>
      </c>
    </row>
    <row r="11" spans="1:51" ht="51">
      <c r="A11" s="150" t="s">
        <v>233</v>
      </c>
      <c r="B11" s="197" t="s">
        <v>234</v>
      </c>
      <c r="E11" s="191"/>
      <c r="H11" s="193"/>
      <c r="I11" s="124" t="s">
        <v>1398</v>
      </c>
      <c r="J11" s="192"/>
      <c r="K11" s="195"/>
      <c r="L11" s="193"/>
      <c r="M11" s="193"/>
      <c r="N11" s="193"/>
      <c r="O11" s="192"/>
      <c r="P11" s="193"/>
      <c r="R11" s="192"/>
      <c r="S11" s="193"/>
      <c r="T11" s="192"/>
      <c r="V11" s="209" t="s">
        <v>1234</v>
      </c>
      <c r="W11" s="124" t="s">
        <v>1566</v>
      </c>
      <c r="Y11" s="192"/>
      <c r="Z11" s="191"/>
      <c r="AA11" s="192"/>
      <c r="AB11" s="193"/>
      <c r="AC11" s="192"/>
      <c r="AD11" s="192"/>
      <c r="AE11" s="192"/>
      <c r="AG11" s="192"/>
      <c r="AH11" s="191"/>
      <c r="AI11" s="193"/>
      <c r="AJ11" s="191"/>
      <c r="AL11" s="191"/>
      <c r="AM11" s="193"/>
      <c r="AO11" s="124" t="s">
        <v>807</v>
      </c>
      <c r="AP11" s="192"/>
      <c r="AQ11" s="124" t="s">
        <v>1662</v>
      </c>
      <c r="AR11" s="193"/>
      <c r="AS11" s="124" t="s">
        <v>1713</v>
      </c>
      <c r="AT11" s="193"/>
      <c r="AW11" s="124" t="s">
        <v>440</v>
      </c>
      <c r="AX11" s="209" t="s">
        <v>1787</v>
      </c>
      <c r="AY11" s="124" t="s">
        <v>1814</v>
      </c>
    </row>
    <row r="12" spans="1:51" ht="81.599999999999994">
      <c r="A12" s="150" t="s">
        <v>763</v>
      </c>
      <c r="B12" s="197" t="s">
        <v>1123</v>
      </c>
      <c r="H12" s="193"/>
      <c r="I12" s="124" t="s">
        <v>1400</v>
      </c>
      <c r="J12" s="192"/>
      <c r="K12" s="193"/>
      <c r="L12" s="193"/>
      <c r="N12" s="193"/>
      <c r="O12" s="191"/>
      <c r="P12" s="193"/>
      <c r="R12" s="192"/>
      <c r="S12" s="193"/>
      <c r="T12" s="192"/>
      <c r="V12" s="226" t="s">
        <v>1237</v>
      </c>
      <c r="W12" s="124" t="s">
        <v>159</v>
      </c>
      <c r="Y12" s="192"/>
      <c r="Z12" s="191"/>
      <c r="AA12" s="192"/>
      <c r="AB12" s="193"/>
      <c r="AC12" s="192"/>
      <c r="AD12" s="192"/>
      <c r="AG12" s="192"/>
      <c r="AH12" s="191"/>
      <c r="AJ12" s="191"/>
      <c r="AL12" s="191"/>
      <c r="AM12" s="193"/>
      <c r="AO12" s="192"/>
      <c r="AP12" s="192"/>
      <c r="AQ12" s="124" t="s">
        <v>505</v>
      </c>
      <c r="AR12" s="193"/>
      <c r="AS12" s="124" t="s">
        <v>1715</v>
      </c>
      <c r="AT12" s="193"/>
      <c r="AW12" s="124" t="s">
        <v>1754</v>
      </c>
      <c r="AX12" s="209" t="s">
        <v>1789</v>
      </c>
      <c r="AY12" s="124" t="s">
        <v>1816</v>
      </c>
    </row>
    <row r="13" spans="1:51" ht="30.6">
      <c r="A13" s="150" t="s">
        <v>1495</v>
      </c>
      <c r="B13" s="197" t="s">
        <v>1829</v>
      </c>
      <c r="H13" s="193"/>
      <c r="I13" s="124" t="s">
        <v>1402</v>
      </c>
      <c r="K13" s="193"/>
      <c r="L13" s="193"/>
      <c r="N13" s="193"/>
      <c r="O13" s="193"/>
      <c r="P13" s="193"/>
      <c r="R13" s="192"/>
      <c r="S13" s="193"/>
      <c r="T13" s="192"/>
      <c r="V13" s="193"/>
      <c r="W13" s="124" t="s">
        <v>1229</v>
      </c>
      <c r="Y13" s="192"/>
      <c r="Z13" s="191"/>
      <c r="AA13" s="192"/>
      <c r="AB13" s="193"/>
      <c r="AC13" s="192"/>
      <c r="AD13" s="192"/>
      <c r="AG13" s="192"/>
      <c r="AH13" s="191"/>
      <c r="AJ13" s="191"/>
      <c r="AL13" s="191"/>
      <c r="AM13" s="193"/>
      <c r="AO13" s="192"/>
      <c r="AP13" s="192"/>
      <c r="AQ13" s="124" t="s">
        <v>1664</v>
      </c>
      <c r="AR13" s="193"/>
      <c r="AS13" s="124" t="s">
        <v>1717</v>
      </c>
      <c r="AT13" s="193"/>
      <c r="AW13" s="124" t="s">
        <v>447</v>
      </c>
      <c r="AX13" s="209" t="s">
        <v>1791</v>
      </c>
      <c r="AY13" s="124" t="s">
        <v>400</v>
      </c>
    </row>
    <row r="14" spans="1:51" ht="40.799999999999997">
      <c r="A14" s="150" t="s">
        <v>1258</v>
      </c>
      <c r="B14" s="197" t="s">
        <v>1830</v>
      </c>
      <c r="H14" s="193"/>
      <c r="I14" s="124" t="s">
        <v>1404</v>
      </c>
      <c r="K14" s="193"/>
      <c r="L14" s="193"/>
      <c r="O14" s="192"/>
      <c r="P14" s="193"/>
      <c r="R14" s="192"/>
      <c r="S14" s="193"/>
      <c r="T14" s="192"/>
      <c r="V14" s="193"/>
      <c r="W14" s="124" t="s">
        <v>127</v>
      </c>
      <c r="Y14" s="192"/>
      <c r="Z14" s="191"/>
      <c r="AA14" s="192"/>
      <c r="AC14" s="192"/>
      <c r="AD14" s="192"/>
      <c r="AG14" s="192"/>
      <c r="AH14" s="191"/>
      <c r="AJ14" s="191"/>
      <c r="AL14" s="191"/>
      <c r="AM14" s="193"/>
      <c r="AO14" s="192"/>
      <c r="AP14" s="192"/>
      <c r="AQ14" s="124" t="s">
        <v>1666</v>
      </c>
      <c r="AR14" s="193"/>
      <c r="AS14" s="191"/>
      <c r="AT14" s="193"/>
      <c r="AW14" s="124" t="s">
        <v>1757</v>
      </c>
      <c r="AX14" s="209" t="s">
        <v>1793</v>
      </c>
      <c r="AY14" s="124" t="s">
        <v>1819</v>
      </c>
    </row>
    <row r="15" spans="1:51" ht="22.5" customHeight="1">
      <c r="A15" s="150" t="s">
        <v>1113</v>
      </c>
      <c r="B15" s="197" t="s">
        <v>1117</v>
      </c>
      <c r="H15" s="193"/>
      <c r="I15" s="124" t="s">
        <v>1406</v>
      </c>
      <c r="K15" s="192"/>
      <c r="L15" s="192"/>
      <c r="P15" s="193"/>
      <c r="R15" s="192"/>
      <c r="S15" s="193"/>
      <c r="W15" s="124" t="s">
        <v>908</v>
      </c>
      <c r="Y15" s="192"/>
      <c r="AA15" s="192"/>
      <c r="AD15" s="192"/>
      <c r="AG15" s="192"/>
      <c r="AH15" s="191"/>
      <c r="AL15" s="191"/>
      <c r="AM15" s="193"/>
      <c r="AO15" s="192"/>
      <c r="AP15" s="192"/>
      <c r="AQ15" s="124" t="s">
        <v>1669</v>
      </c>
      <c r="AR15" s="193"/>
      <c r="AS15" s="191"/>
      <c r="AT15" s="193"/>
      <c r="AW15" s="124" t="s">
        <v>455</v>
      </c>
      <c r="AX15" s="209" t="s">
        <v>366</v>
      </c>
      <c r="AY15" s="124" t="s">
        <v>1821</v>
      </c>
    </row>
    <row r="16" spans="1:51" ht="25.05" customHeight="1">
      <c r="A16" s="150" t="s">
        <v>1839</v>
      </c>
      <c r="B16" s="197" t="s">
        <v>1831</v>
      </c>
      <c r="H16" s="193"/>
      <c r="I16" s="124" t="s">
        <v>1408</v>
      </c>
      <c r="K16" s="193"/>
      <c r="L16" s="193"/>
      <c r="P16" s="193"/>
      <c r="R16" s="192"/>
      <c r="S16" s="193"/>
      <c r="W16" s="124" t="s">
        <v>867</v>
      </c>
      <c r="Y16" s="192"/>
      <c r="AA16" s="192"/>
      <c r="AD16" s="192"/>
      <c r="AG16" s="192"/>
      <c r="AH16" s="191"/>
      <c r="AL16" s="191"/>
      <c r="AO16" s="192"/>
      <c r="AP16" s="192"/>
      <c r="AQ16" s="124" t="s">
        <v>1671</v>
      </c>
      <c r="AR16" s="193"/>
      <c r="AS16" s="191"/>
      <c r="AT16" s="193"/>
      <c r="AW16" s="124" t="s">
        <v>1760</v>
      </c>
      <c r="AX16" s="209" t="s">
        <v>159</v>
      </c>
      <c r="AY16" s="124" t="s">
        <v>1823</v>
      </c>
    </row>
    <row r="17" spans="1:51" ht="61.2">
      <c r="A17" s="184" t="s">
        <v>1105</v>
      </c>
      <c r="B17" s="197" t="s">
        <v>1106</v>
      </c>
      <c r="H17" s="193"/>
      <c r="I17" s="124" t="s">
        <v>1410</v>
      </c>
      <c r="L17" s="193"/>
      <c r="R17" s="192"/>
      <c r="S17" s="193"/>
      <c r="W17" s="124" t="s">
        <v>884</v>
      </c>
      <c r="Y17" s="192"/>
      <c r="AA17" s="192"/>
      <c r="AG17" s="192"/>
      <c r="AH17" s="191"/>
      <c r="AL17" s="191"/>
      <c r="AO17" s="192"/>
      <c r="AP17" s="192"/>
      <c r="AQ17" s="124" t="s">
        <v>1673</v>
      </c>
      <c r="AR17" s="193"/>
      <c r="AS17" s="191"/>
      <c r="AT17" s="192"/>
      <c r="AW17" s="124" t="s">
        <v>1762</v>
      </c>
      <c r="AX17" s="209" t="s">
        <v>1796</v>
      </c>
      <c r="AY17" s="124" t="s">
        <v>1825</v>
      </c>
    </row>
    <row r="18" spans="1:51" ht="71.400000000000006">
      <c r="A18" s="185" t="s">
        <v>738</v>
      </c>
      <c r="B18" s="197" t="s">
        <v>739</v>
      </c>
      <c r="H18" s="193"/>
      <c r="I18" s="124" t="s">
        <v>1412</v>
      </c>
      <c r="L18" s="192"/>
      <c r="R18" s="192"/>
      <c r="S18" s="193"/>
      <c r="W18" s="124" t="s">
        <v>898</v>
      </c>
      <c r="Y18" s="192"/>
      <c r="AA18" s="192"/>
      <c r="AG18" s="192"/>
      <c r="AH18" s="191"/>
      <c r="AL18" s="191"/>
      <c r="AO18" s="192"/>
      <c r="AP18" s="192"/>
      <c r="AQ18" s="124" t="s">
        <v>1675</v>
      </c>
      <c r="AR18" s="193"/>
      <c r="AS18" s="191"/>
      <c r="AW18" s="124" t="s">
        <v>1764</v>
      </c>
      <c r="AX18" s="209" t="s">
        <v>1798</v>
      </c>
    </row>
    <row r="19" spans="1:51" ht="40.799999999999997">
      <c r="A19" s="184" t="s">
        <v>723</v>
      </c>
      <c r="B19" s="197" t="s">
        <v>724</v>
      </c>
      <c r="H19" s="193"/>
      <c r="I19" s="124" t="s">
        <v>1414</v>
      </c>
      <c r="L19" s="193"/>
      <c r="R19" s="192"/>
      <c r="S19" s="193"/>
      <c r="W19" s="124" t="s">
        <v>902</v>
      </c>
      <c r="Y19" s="192"/>
      <c r="AA19" s="192"/>
      <c r="AG19" s="192"/>
      <c r="AH19" s="191"/>
      <c r="AL19" s="193"/>
      <c r="AO19" s="192"/>
      <c r="AP19" s="192"/>
      <c r="AQ19" s="124" t="s">
        <v>516</v>
      </c>
      <c r="AR19" s="193"/>
      <c r="AS19" s="191"/>
      <c r="AW19" s="124" t="s">
        <v>1766</v>
      </c>
      <c r="AX19" s="209" t="s">
        <v>1800</v>
      </c>
    </row>
    <row r="20" spans="1:51" ht="71.400000000000006">
      <c r="A20" s="185" t="s">
        <v>850</v>
      </c>
      <c r="B20" s="197" t="s">
        <v>851</v>
      </c>
      <c r="H20" s="193"/>
      <c r="I20" s="124" t="s">
        <v>1416</v>
      </c>
      <c r="R20" s="192"/>
      <c r="S20" s="193"/>
      <c r="W20" s="124" t="s">
        <v>1573</v>
      </c>
      <c r="Y20" s="192"/>
      <c r="AA20" s="192"/>
      <c r="AG20" s="192"/>
      <c r="AH20" s="191"/>
      <c r="AO20" s="192"/>
      <c r="AP20" s="192"/>
      <c r="AQ20" s="124" t="s">
        <v>1678</v>
      </c>
      <c r="AR20" s="193"/>
      <c r="AS20" s="191"/>
      <c r="AW20" s="124" t="s">
        <v>1768</v>
      </c>
    </row>
    <row r="21" spans="1:51" ht="51">
      <c r="A21" s="185" t="s">
        <v>837</v>
      </c>
      <c r="B21" s="197" t="s">
        <v>838</v>
      </c>
      <c r="H21" s="193"/>
      <c r="I21" s="124" t="s">
        <v>1418</v>
      </c>
      <c r="R21" s="192"/>
      <c r="S21" s="193"/>
      <c r="W21" s="124" t="s">
        <v>862</v>
      </c>
      <c r="Y21" s="192"/>
      <c r="AA21" s="192"/>
      <c r="AG21" s="192"/>
      <c r="AH21" s="191"/>
      <c r="AO21" s="192"/>
      <c r="AP21" s="192"/>
      <c r="AQ21" s="124" t="s">
        <v>1680</v>
      </c>
      <c r="AR21" s="193"/>
      <c r="AS21" s="191"/>
      <c r="AW21" s="124" t="s">
        <v>461</v>
      </c>
    </row>
    <row r="22" spans="1:51" ht="61.2">
      <c r="A22" s="185" t="s">
        <v>1000</v>
      </c>
      <c r="B22" s="197" t="s">
        <v>1001</v>
      </c>
      <c r="H22" s="193"/>
      <c r="I22" s="124" t="s">
        <v>1420</v>
      </c>
      <c r="R22" s="192"/>
      <c r="S22" s="193"/>
      <c r="Y22" s="192"/>
      <c r="AA22" s="192"/>
      <c r="AG22" s="192"/>
      <c r="AH22" s="191"/>
      <c r="AO22" s="192"/>
      <c r="AP22" s="192"/>
      <c r="AQ22" s="124" t="s">
        <v>1682</v>
      </c>
      <c r="AR22" s="193"/>
      <c r="AS22" s="191"/>
      <c r="AW22" s="124" t="s">
        <v>466</v>
      </c>
    </row>
    <row r="23" spans="1:51" ht="51">
      <c r="A23" s="184" t="s">
        <v>742</v>
      </c>
      <c r="B23" s="197" t="s">
        <v>748</v>
      </c>
      <c r="H23" s="193"/>
      <c r="I23" s="124" t="s">
        <v>1422</v>
      </c>
      <c r="R23" s="192"/>
      <c r="S23" s="193"/>
      <c r="Y23" s="192"/>
      <c r="AA23" s="192"/>
      <c r="AG23" s="192"/>
      <c r="AH23" s="191"/>
      <c r="AO23" s="192"/>
      <c r="AP23" s="192"/>
      <c r="AQ23" s="124" t="s">
        <v>1684</v>
      </c>
      <c r="AR23" s="193"/>
      <c r="AS23" s="191"/>
      <c r="AW23" s="124" t="s">
        <v>884</v>
      </c>
    </row>
    <row r="24" spans="1:51" ht="30.6">
      <c r="A24" s="184" t="s">
        <v>758</v>
      </c>
      <c r="B24" s="197" t="s">
        <v>759</v>
      </c>
      <c r="H24" s="193"/>
      <c r="I24" s="124" t="s">
        <v>1424</v>
      </c>
      <c r="R24" s="192"/>
      <c r="S24" s="193"/>
      <c r="AA24" s="192"/>
      <c r="AG24" s="192"/>
      <c r="AH24" s="191"/>
      <c r="AO24" s="192"/>
      <c r="AQ24" s="124" t="s">
        <v>1686</v>
      </c>
      <c r="AR24" s="193"/>
      <c r="AS24" s="191"/>
    </row>
    <row r="25" spans="1:51" ht="30.6">
      <c r="A25" s="185" t="s">
        <v>1021</v>
      </c>
      <c r="B25" s="197" t="s">
        <v>1047</v>
      </c>
      <c r="I25" s="124" t="s">
        <v>1426</v>
      </c>
      <c r="R25" s="192"/>
      <c r="S25" s="193"/>
      <c r="AA25" s="192"/>
      <c r="AG25" s="192"/>
      <c r="AH25" s="191"/>
      <c r="AO25" s="192"/>
      <c r="AQ25" s="124" t="s">
        <v>1688</v>
      </c>
      <c r="AR25" s="193"/>
      <c r="AS25" s="191"/>
    </row>
    <row r="26" spans="1:51" ht="61.2">
      <c r="A26" s="185" t="s">
        <v>1015</v>
      </c>
      <c r="B26" s="197" t="s">
        <v>1016</v>
      </c>
      <c r="I26" s="124" t="s">
        <v>1428</v>
      </c>
      <c r="R26" s="192"/>
      <c r="AA26" s="192"/>
      <c r="AG26" s="192"/>
      <c r="AH26" s="191"/>
      <c r="AO26" s="192"/>
      <c r="AQ26" s="124" t="s">
        <v>1690</v>
      </c>
      <c r="AR26" s="193"/>
      <c r="AS26" s="191"/>
    </row>
    <row r="27" spans="1:51" ht="40.799999999999997">
      <c r="A27" s="230" t="s">
        <v>1033</v>
      </c>
      <c r="B27" s="197" t="s">
        <v>1034</v>
      </c>
      <c r="I27" s="193"/>
      <c r="R27" s="192"/>
      <c r="AA27" s="192"/>
      <c r="AG27" s="192"/>
      <c r="AH27" s="191"/>
      <c r="AO27" s="192"/>
      <c r="AQ27" s="124" t="s">
        <v>1692</v>
      </c>
      <c r="AR27" s="193"/>
      <c r="AS27" s="191"/>
    </row>
    <row r="28" spans="1:51">
      <c r="A28" s="185" t="s">
        <v>1596</v>
      </c>
      <c r="B28" s="197" t="s">
        <v>1832</v>
      </c>
      <c r="I28" s="193"/>
      <c r="R28" s="192"/>
      <c r="AG28" s="192"/>
      <c r="AH28" s="191"/>
      <c r="AO28" s="192"/>
      <c r="AR28" s="193"/>
      <c r="AS28" s="191"/>
    </row>
    <row r="29" spans="1:51">
      <c r="A29" s="185" t="s">
        <v>1098</v>
      </c>
      <c r="B29" s="197" t="s">
        <v>1099</v>
      </c>
      <c r="R29" s="192"/>
      <c r="AG29" s="192"/>
      <c r="AH29" s="191"/>
      <c r="AO29" s="192"/>
      <c r="AR29" s="193"/>
      <c r="AS29" s="191"/>
    </row>
    <row r="30" spans="1:51">
      <c r="A30" s="185" t="s">
        <v>1598</v>
      </c>
      <c r="B30" s="197" t="s">
        <v>1833</v>
      </c>
      <c r="R30" s="192"/>
      <c r="AH30" s="191"/>
      <c r="AS30" s="191"/>
    </row>
    <row r="31" spans="1:51">
      <c r="A31" s="187" t="s">
        <v>1083</v>
      </c>
      <c r="B31" s="197" t="s">
        <v>1084</v>
      </c>
      <c r="R31" s="192"/>
      <c r="AH31" s="191"/>
      <c r="AS31" s="191"/>
    </row>
    <row r="32" spans="1:51">
      <c r="A32" s="184" t="s">
        <v>1287</v>
      </c>
      <c r="B32" s="197" t="s">
        <v>1834</v>
      </c>
      <c r="R32" s="192"/>
      <c r="AH32" s="191"/>
      <c r="AS32" s="191"/>
    </row>
    <row r="33" spans="1:2">
      <c r="A33" s="185" t="s">
        <v>1619</v>
      </c>
      <c r="B33" s="197" t="s">
        <v>1065</v>
      </c>
    </row>
    <row r="34" spans="1:2">
      <c r="A34" s="185" t="s">
        <v>1283</v>
      </c>
      <c r="B34" s="197" t="s">
        <v>1835</v>
      </c>
    </row>
    <row r="35" spans="1:2">
      <c r="A35" s="185" t="s">
        <v>1076</v>
      </c>
      <c r="B35" s="197" t="s">
        <v>1073</v>
      </c>
    </row>
    <row r="36" spans="1:2">
      <c r="A36" s="185" t="s">
        <v>1280</v>
      </c>
      <c r="B36" s="197" t="s">
        <v>1836</v>
      </c>
    </row>
    <row r="37" spans="1:2">
      <c r="A37" s="185" t="s">
        <v>1636</v>
      </c>
      <c r="B37" s="197" t="s">
        <v>1837</v>
      </c>
    </row>
    <row r="38" spans="1:2">
      <c r="A38" s="185" t="s">
        <v>1639</v>
      </c>
      <c r="B38" s="188" t="s">
        <v>1838</v>
      </c>
    </row>
    <row r="39" spans="1:2">
      <c r="A39" s="185" t="s">
        <v>584</v>
      </c>
      <c r="B39" s="197" t="s">
        <v>578</v>
      </c>
    </row>
    <row r="40" spans="1:2">
      <c r="A40" s="187" t="s">
        <v>472</v>
      </c>
      <c r="B40" s="197" t="s">
        <v>473</v>
      </c>
    </row>
    <row r="41" spans="1:2">
      <c r="A41" s="185" t="s">
        <v>560</v>
      </c>
      <c r="B41" s="197" t="s">
        <v>561</v>
      </c>
    </row>
    <row r="42" spans="1:2">
      <c r="A42" s="185" t="s">
        <v>532</v>
      </c>
      <c r="B42" s="197" t="s">
        <v>533</v>
      </c>
    </row>
    <row r="43" spans="1:2">
      <c r="A43" s="185" t="s">
        <v>521</v>
      </c>
      <c r="B43" s="197" t="s">
        <v>522</v>
      </c>
    </row>
    <row r="44" spans="1:2">
      <c r="A44" s="187" t="s">
        <v>549</v>
      </c>
      <c r="B44" s="197" t="s">
        <v>550</v>
      </c>
    </row>
    <row r="45" spans="1:2">
      <c r="A45" s="230" t="s">
        <v>388</v>
      </c>
      <c r="B45" s="197" t="s">
        <v>638</v>
      </c>
    </row>
    <row r="46" spans="1:2">
      <c r="A46" s="230" t="s">
        <v>423</v>
      </c>
      <c r="B46" s="197" t="s">
        <v>424</v>
      </c>
    </row>
    <row r="47" spans="1:2">
      <c r="A47" s="185" t="s">
        <v>344</v>
      </c>
      <c r="B47" s="197" t="s">
        <v>345</v>
      </c>
    </row>
    <row r="48" spans="1:2">
      <c r="A48" s="185" t="s">
        <v>375</v>
      </c>
      <c r="B48" s="197" t="s">
        <v>376</v>
      </c>
    </row>
    <row r="50" spans="1:2">
      <c r="A50" s="149"/>
      <c r="B50" s="188" t="s">
        <v>1840</v>
      </c>
    </row>
    <row r="51" spans="1:2">
      <c r="A51" s="149"/>
      <c r="B51" s="188" t="s">
        <v>1841</v>
      </c>
    </row>
    <row r="52" spans="1:2">
      <c r="A52" s="149"/>
      <c r="B52" s="188" t="s">
        <v>1841</v>
      </c>
    </row>
    <row r="54" spans="1:2">
      <c r="A54" s="149"/>
    </row>
    <row r="55" spans="1:2">
      <c r="A55" s="148"/>
    </row>
    <row r="56" spans="1:2">
      <c r="A56" s="150"/>
    </row>
    <row r="57" spans="1:2">
      <c r="A57" s="150"/>
    </row>
    <row r="58" spans="1:2">
      <c r="A58" s="134"/>
    </row>
    <row r="59" spans="1:2">
      <c r="A59" s="134"/>
    </row>
    <row r="60" spans="1:2">
      <c r="A60" s="134"/>
    </row>
    <row r="63" spans="1:2">
      <c r="A63" s="148" t="s">
        <v>603</v>
      </c>
    </row>
    <row r="64" spans="1:2">
      <c r="A64" s="148" t="s">
        <v>309</v>
      </c>
    </row>
    <row r="65" spans="1:1">
      <c r="A65" s="148" t="s">
        <v>597</v>
      </c>
    </row>
    <row r="66" spans="1:1">
      <c r="A66" s="148" t="s">
        <v>1364</v>
      </c>
    </row>
    <row r="67" spans="1:1">
      <c r="A67" s="148" t="s">
        <v>103</v>
      </c>
    </row>
    <row r="68" spans="1:1">
      <c r="A68" s="148" t="s">
        <v>1380</v>
      </c>
    </row>
    <row r="69" spans="1:1">
      <c r="A69" s="148" t="s">
        <v>267</v>
      </c>
    </row>
    <row r="70" spans="1:1">
      <c r="A70" s="148" t="s">
        <v>163</v>
      </c>
    </row>
    <row r="71" spans="1:1">
      <c r="A71" s="148" t="s">
        <v>212</v>
      </c>
    </row>
    <row r="72" spans="1:1">
      <c r="A72" s="148" t="s">
        <v>172</v>
      </c>
    </row>
    <row r="73" spans="1:1">
      <c r="A73" s="150" t="s">
        <v>233</v>
      </c>
    </row>
    <row r="74" spans="1:1">
      <c r="A74" s="150" t="s">
        <v>763</v>
      </c>
    </row>
    <row r="75" spans="1:1">
      <c r="A75" s="150" t="s">
        <v>1495</v>
      </c>
    </row>
    <row r="76" spans="1:1">
      <c r="A76" s="150" t="s">
        <v>1258</v>
      </c>
    </row>
    <row r="77" spans="1:1">
      <c r="A77" s="150" t="s">
        <v>1113</v>
      </c>
    </row>
    <row r="78" spans="1:1">
      <c r="A78" s="150" t="s">
        <v>1839</v>
      </c>
    </row>
    <row r="79" spans="1:1">
      <c r="A79" s="184" t="s">
        <v>1105</v>
      </c>
    </row>
    <row r="80" spans="1:1">
      <c r="A80" s="185" t="s">
        <v>738</v>
      </c>
    </row>
    <row r="81" spans="1:1">
      <c r="A81" s="184" t="s">
        <v>723</v>
      </c>
    </row>
    <row r="82" spans="1:1">
      <c r="A82" s="185" t="s">
        <v>850</v>
      </c>
    </row>
    <row r="83" spans="1:1">
      <c r="A83" s="185" t="s">
        <v>837</v>
      </c>
    </row>
    <row r="84" spans="1:1">
      <c r="A84" s="185" t="s">
        <v>1000</v>
      </c>
    </row>
    <row r="85" spans="1:1">
      <c r="A85" s="184" t="s">
        <v>742</v>
      </c>
    </row>
    <row r="86" spans="1:1">
      <c r="A86" s="184" t="s">
        <v>758</v>
      </c>
    </row>
    <row r="87" spans="1:1">
      <c r="A87" s="185" t="s">
        <v>1021</v>
      </c>
    </row>
    <row r="88" spans="1:1">
      <c r="A88" s="185" t="s">
        <v>1015</v>
      </c>
    </row>
    <row r="89" spans="1:1">
      <c r="A89" s="230" t="s">
        <v>1033</v>
      </c>
    </row>
    <row r="90" spans="1:1">
      <c r="A90" s="185" t="s">
        <v>1596</v>
      </c>
    </row>
    <row r="91" spans="1:1">
      <c r="A91" s="185" t="s">
        <v>1098</v>
      </c>
    </row>
    <row r="92" spans="1:1">
      <c r="A92" s="185" t="s">
        <v>1598</v>
      </c>
    </row>
    <row r="93" spans="1:1">
      <c r="A93" s="187" t="s">
        <v>1083</v>
      </c>
    </row>
    <row r="94" spans="1:1">
      <c r="A94" s="184" t="s">
        <v>1287</v>
      </c>
    </row>
    <row r="95" spans="1:1">
      <c r="A95" s="185" t="s">
        <v>1619</v>
      </c>
    </row>
    <row r="96" spans="1:1">
      <c r="A96" s="185" t="s">
        <v>1283</v>
      </c>
    </row>
    <row r="97" spans="1:1">
      <c r="A97" s="185" t="s">
        <v>1076</v>
      </c>
    </row>
    <row r="98" spans="1:1">
      <c r="A98" s="185" t="s">
        <v>1280</v>
      </c>
    </row>
    <row r="99" spans="1:1">
      <c r="A99" s="185" t="s">
        <v>1636</v>
      </c>
    </row>
    <row r="100" spans="1:1">
      <c r="A100" s="185" t="s">
        <v>1639</v>
      </c>
    </row>
    <row r="101" spans="1:1">
      <c r="A101" s="185" t="s">
        <v>584</v>
      </c>
    </row>
    <row r="102" spans="1:1">
      <c r="A102" s="187" t="s">
        <v>472</v>
      </c>
    </row>
    <row r="103" spans="1:1">
      <c r="A103" s="185" t="s">
        <v>560</v>
      </c>
    </row>
    <row r="104" spans="1:1">
      <c r="A104" s="185" t="s">
        <v>532</v>
      </c>
    </row>
    <row r="105" spans="1:1">
      <c r="A105" s="185" t="s">
        <v>521</v>
      </c>
    </row>
    <row r="106" spans="1:1">
      <c r="A106" s="187" t="s">
        <v>549</v>
      </c>
    </row>
    <row r="107" spans="1:1">
      <c r="A107" s="230" t="s">
        <v>388</v>
      </c>
    </row>
    <row r="108" spans="1:1">
      <c r="A108" s="230" t="s">
        <v>423</v>
      </c>
    </row>
    <row r="109" spans="1:1">
      <c r="A109" s="185" t="s">
        <v>344</v>
      </c>
    </row>
    <row r="110" spans="1:1">
      <c r="A110" s="185" t="s">
        <v>375</v>
      </c>
    </row>
  </sheetData>
  <pageMargins left="0.7" right="0.7" top="0.75" bottom="0.75" header="0.3" footer="0.3"/>
  <pageSetup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1583-1F4A-4875-B6DE-199E385C78E6}">
  <dimension ref="A1:A48"/>
  <sheetViews>
    <sheetView topLeftCell="A27" zoomScaleNormal="100" workbookViewId="0">
      <selection sqref="A1:A48"/>
    </sheetView>
  </sheetViews>
  <sheetFormatPr baseColWidth="10" defaultColWidth="11.44140625" defaultRowHeight="15" customHeight="1"/>
  <cols>
    <col min="1" max="1" width="54.77734375" style="188" customWidth="1"/>
    <col min="2" max="2" width="65.21875" customWidth="1"/>
    <col min="3" max="3" width="11.77734375" bestFit="1" customWidth="1"/>
  </cols>
  <sheetData>
    <row r="1" spans="1:1" ht="15" customHeight="1">
      <c r="A1" s="190" t="s">
        <v>603</v>
      </c>
    </row>
    <row r="2" spans="1:1" ht="15" customHeight="1">
      <c r="A2" s="190" t="s">
        <v>309</v>
      </c>
    </row>
    <row r="3" spans="1:1" ht="15" customHeight="1">
      <c r="A3" s="190" t="s">
        <v>597</v>
      </c>
    </row>
    <row r="4" spans="1:1" ht="15" customHeight="1">
      <c r="A4" s="190" t="s">
        <v>1364</v>
      </c>
    </row>
    <row r="5" spans="1:1" ht="15" customHeight="1">
      <c r="A5" s="190" t="s">
        <v>103</v>
      </c>
    </row>
    <row r="6" spans="1:1" ht="15" customHeight="1">
      <c r="A6" s="190" t="s">
        <v>1380</v>
      </c>
    </row>
    <row r="7" spans="1:1" ht="15" customHeight="1">
      <c r="A7" s="190" t="s">
        <v>267</v>
      </c>
    </row>
    <row r="8" spans="1:1" ht="15" customHeight="1">
      <c r="A8" s="190" t="s">
        <v>163</v>
      </c>
    </row>
    <row r="9" spans="1:1" ht="15" customHeight="1">
      <c r="A9" s="190" t="s">
        <v>212</v>
      </c>
    </row>
    <row r="10" spans="1:1" ht="15" customHeight="1">
      <c r="A10" s="190" t="s">
        <v>172</v>
      </c>
    </row>
    <row r="11" spans="1:1" ht="15" customHeight="1">
      <c r="A11" s="198" t="s">
        <v>233</v>
      </c>
    </row>
    <row r="12" spans="1:1" ht="15" customHeight="1">
      <c r="A12" s="198" t="s">
        <v>763</v>
      </c>
    </row>
    <row r="13" spans="1:1" ht="15" customHeight="1">
      <c r="A13" s="198" t="s">
        <v>1495</v>
      </c>
    </row>
    <row r="14" spans="1:1" ht="15" customHeight="1">
      <c r="A14" s="198" t="s">
        <v>1258</v>
      </c>
    </row>
    <row r="15" spans="1:1" ht="15" customHeight="1">
      <c r="A15" s="198" t="s">
        <v>1113</v>
      </c>
    </row>
    <row r="16" spans="1:1" ht="15" customHeight="1">
      <c r="A16" s="198" t="s">
        <v>1839</v>
      </c>
    </row>
    <row r="17" spans="1:1" ht="15" customHeight="1">
      <c r="A17" s="199" t="s">
        <v>1105</v>
      </c>
    </row>
    <row r="18" spans="1:1" ht="15" customHeight="1">
      <c r="A18" s="200" t="s">
        <v>738</v>
      </c>
    </row>
    <row r="19" spans="1:1" ht="15" customHeight="1">
      <c r="A19" s="199" t="s">
        <v>723</v>
      </c>
    </row>
    <row r="20" spans="1:1" ht="15" customHeight="1">
      <c r="A20" s="200" t="s">
        <v>850</v>
      </c>
    </row>
    <row r="21" spans="1:1" ht="15" customHeight="1">
      <c r="A21" s="200" t="s">
        <v>837</v>
      </c>
    </row>
    <row r="22" spans="1:1" ht="15" customHeight="1">
      <c r="A22" s="200" t="s">
        <v>1000</v>
      </c>
    </row>
    <row r="23" spans="1:1" ht="15" customHeight="1">
      <c r="A23" s="199" t="s">
        <v>742</v>
      </c>
    </row>
    <row r="24" spans="1:1" ht="15" customHeight="1">
      <c r="A24" s="199" t="s">
        <v>758</v>
      </c>
    </row>
    <row r="25" spans="1:1" ht="15" customHeight="1">
      <c r="A25" s="200" t="s">
        <v>1021</v>
      </c>
    </row>
    <row r="26" spans="1:1" ht="15" customHeight="1">
      <c r="A26" s="200" t="s">
        <v>1015</v>
      </c>
    </row>
    <row r="27" spans="1:1" ht="15" customHeight="1">
      <c r="A27" s="201" t="s">
        <v>1033</v>
      </c>
    </row>
    <row r="28" spans="1:1" ht="15" customHeight="1">
      <c r="A28" s="200" t="s">
        <v>1596</v>
      </c>
    </row>
    <row r="29" spans="1:1" ht="15" customHeight="1">
      <c r="A29" s="200" t="s">
        <v>1098</v>
      </c>
    </row>
    <row r="30" spans="1:1" ht="15" customHeight="1">
      <c r="A30" s="200" t="s">
        <v>1598</v>
      </c>
    </row>
    <row r="31" spans="1:1" ht="15" customHeight="1">
      <c r="A31" s="200" t="s">
        <v>1083</v>
      </c>
    </row>
    <row r="32" spans="1:1" ht="15" customHeight="1">
      <c r="A32" s="199" t="s">
        <v>1287</v>
      </c>
    </row>
    <row r="33" spans="1:1" ht="15" customHeight="1">
      <c r="A33" s="200" t="s">
        <v>1619</v>
      </c>
    </row>
    <row r="34" spans="1:1" ht="15" customHeight="1">
      <c r="A34" s="200" t="s">
        <v>1283</v>
      </c>
    </row>
    <row r="35" spans="1:1" ht="15" customHeight="1">
      <c r="A35" s="200" t="s">
        <v>1076</v>
      </c>
    </row>
    <row r="36" spans="1:1" ht="15" customHeight="1">
      <c r="A36" s="200" t="s">
        <v>1280</v>
      </c>
    </row>
    <row r="37" spans="1:1" ht="15" customHeight="1">
      <c r="A37" s="200" t="s">
        <v>1636</v>
      </c>
    </row>
    <row r="38" spans="1:1" ht="15" customHeight="1">
      <c r="A38" s="200" t="s">
        <v>1639</v>
      </c>
    </row>
    <row r="39" spans="1:1" ht="15" customHeight="1">
      <c r="A39" s="200" t="s">
        <v>577</v>
      </c>
    </row>
    <row r="40" spans="1:1" ht="15" customHeight="1">
      <c r="A40" s="200" t="s">
        <v>472</v>
      </c>
    </row>
    <row r="41" spans="1:1" ht="15" customHeight="1">
      <c r="A41" s="200" t="s">
        <v>560</v>
      </c>
    </row>
    <row r="42" spans="1:1" ht="15" customHeight="1">
      <c r="A42" s="200" t="s">
        <v>532</v>
      </c>
    </row>
    <row r="43" spans="1:1" ht="15" customHeight="1">
      <c r="A43" s="200" t="s">
        <v>521</v>
      </c>
    </row>
    <row r="44" spans="1:1" ht="15" customHeight="1">
      <c r="A44" s="200" t="s">
        <v>549</v>
      </c>
    </row>
    <row r="45" spans="1:1" ht="15" customHeight="1">
      <c r="A45" s="201" t="s">
        <v>388</v>
      </c>
    </row>
    <row r="46" spans="1:1" ht="15" customHeight="1">
      <c r="A46" s="201" t="s">
        <v>423</v>
      </c>
    </row>
    <row r="47" spans="1:1" ht="15" customHeight="1">
      <c r="A47" s="200" t="s">
        <v>344</v>
      </c>
    </row>
    <row r="48" spans="1:1" ht="15" customHeight="1">
      <c r="A48" s="200" t="s">
        <v>375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4"/>
  <sheetViews>
    <sheetView topLeftCell="A334" workbookViewId="0">
      <selection activeCell="E353" sqref="E353"/>
    </sheetView>
  </sheetViews>
  <sheetFormatPr baseColWidth="10" defaultColWidth="11.44140625" defaultRowHeight="14.4"/>
  <cols>
    <col min="1" max="1" width="40.77734375" style="90" customWidth="1"/>
    <col min="2" max="3" width="11.44140625" style="91"/>
    <col min="4" max="4" width="43.21875" style="90" customWidth="1"/>
    <col min="5" max="5" width="15" style="90" bestFit="1" customWidth="1"/>
    <col min="6" max="6" width="17.21875" style="103" customWidth="1"/>
    <col min="7" max="8" width="11.44140625" style="91" customWidth="1"/>
    <col min="9" max="9" width="20.77734375" style="99" customWidth="1"/>
    <col min="10" max="10" width="3.77734375" style="91" customWidth="1"/>
    <col min="11" max="11" width="2.21875" style="91" customWidth="1"/>
    <col min="12" max="12" width="4.77734375" style="91" customWidth="1"/>
    <col min="13" max="13" width="11.44140625" style="91" customWidth="1"/>
    <col min="14" max="14" width="11.44140625" style="99"/>
    <col min="15" max="15" width="9" style="91" customWidth="1"/>
    <col min="16" max="16" width="6.44140625" style="91" customWidth="1"/>
    <col min="17" max="17" width="15.77734375" style="99" customWidth="1"/>
    <col min="18" max="19" width="8.77734375" style="91" customWidth="1"/>
  </cols>
  <sheetData>
    <row r="1" spans="1:19" ht="34.5" customHeight="1">
      <c r="A1" s="386" t="s">
        <v>1333</v>
      </c>
      <c r="B1" s="386" t="s">
        <v>1334</v>
      </c>
      <c r="C1" s="382" t="s">
        <v>1335</v>
      </c>
      <c r="D1" s="387" t="s">
        <v>1336</v>
      </c>
      <c r="E1" s="92"/>
      <c r="F1" s="100" t="s">
        <v>1337</v>
      </c>
      <c r="G1" s="384" t="s">
        <v>1337</v>
      </c>
      <c r="H1" s="384"/>
      <c r="I1" s="96" t="s">
        <v>1338</v>
      </c>
      <c r="J1" s="384" t="s">
        <v>1338</v>
      </c>
      <c r="K1" s="384"/>
      <c r="L1" s="384"/>
      <c r="M1" s="384"/>
      <c r="N1" s="96" t="s">
        <v>1339</v>
      </c>
      <c r="O1" s="382" t="s">
        <v>1339</v>
      </c>
      <c r="P1" s="382"/>
      <c r="Q1" s="104" t="s">
        <v>1340</v>
      </c>
      <c r="R1" s="383" t="s">
        <v>1340</v>
      </c>
      <c r="S1" s="383"/>
    </row>
    <row r="2" spans="1:19">
      <c r="A2" s="386"/>
      <c r="B2" s="386"/>
      <c r="C2" s="382"/>
      <c r="D2" s="388"/>
      <c r="E2" s="93"/>
      <c r="F2" s="101"/>
      <c r="G2" s="384" t="s">
        <v>1341</v>
      </c>
      <c r="H2" s="384" t="s">
        <v>1342</v>
      </c>
      <c r="I2" s="96"/>
      <c r="J2" s="384" t="s">
        <v>1343</v>
      </c>
      <c r="K2" s="384" t="s">
        <v>1344</v>
      </c>
      <c r="L2" s="384" t="s">
        <v>1842</v>
      </c>
      <c r="M2" s="384" t="s">
        <v>1346</v>
      </c>
      <c r="N2" s="96"/>
      <c r="O2" s="382"/>
      <c r="P2" s="382"/>
      <c r="Q2" s="104"/>
      <c r="R2" s="383"/>
      <c r="S2" s="383"/>
    </row>
    <row r="3" spans="1:19">
      <c r="A3" s="386"/>
      <c r="B3" s="386"/>
      <c r="C3" s="382"/>
      <c r="D3" s="388"/>
      <c r="E3" s="93"/>
      <c r="F3" s="101"/>
      <c r="G3" s="385"/>
      <c r="H3" s="385"/>
      <c r="I3" s="97"/>
      <c r="J3" s="385"/>
      <c r="K3" s="385"/>
      <c r="L3" s="385"/>
      <c r="M3" s="385"/>
      <c r="N3" s="97"/>
      <c r="O3" s="87" t="s">
        <v>1347</v>
      </c>
      <c r="P3" s="87" t="s">
        <v>1348</v>
      </c>
      <c r="Q3" s="105"/>
      <c r="R3" s="87" t="s">
        <v>1349</v>
      </c>
      <c r="S3" s="87" t="s">
        <v>1350</v>
      </c>
    </row>
    <row r="4" spans="1:19">
      <c r="A4" s="88"/>
      <c r="B4" s="89"/>
      <c r="C4" s="89"/>
      <c r="D4" s="88"/>
      <c r="E4" s="88">
        <v>1</v>
      </c>
      <c r="F4" s="102">
        <v>2</v>
      </c>
      <c r="G4" s="89">
        <v>3</v>
      </c>
      <c r="H4" s="89">
        <v>4</v>
      </c>
      <c r="I4" s="98">
        <v>5</v>
      </c>
      <c r="J4" s="89">
        <v>6</v>
      </c>
      <c r="K4" s="89">
        <v>7</v>
      </c>
      <c r="L4" s="89">
        <v>8</v>
      </c>
      <c r="M4" s="89">
        <v>9</v>
      </c>
      <c r="N4" s="98">
        <v>10</v>
      </c>
      <c r="O4" s="89">
        <v>11</v>
      </c>
      <c r="P4" s="89">
        <v>12</v>
      </c>
      <c r="Q4" s="98">
        <v>13</v>
      </c>
      <c r="R4" s="89">
        <v>14</v>
      </c>
      <c r="S4" s="89">
        <v>15</v>
      </c>
    </row>
    <row r="5" spans="1:19">
      <c r="A5" s="88" t="s">
        <v>603</v>
      </c>
      <c r="B5" s="89">
        <v>7000</v>
      </c>
      <c r="C5" s="89">
        <v>6</v>
      </c>
      <c r="D5" s="88" t="s">
        <v>1843</v>
      </c>
      <c r="E5" s="88" t="str">
        <f>CONCATENATE(B5,"-",C5)</f>
        <v>7000-6</v>
      </c>
      <c r="F5" s="102" t="str">
        <f>CONCATENATE("AG"," -", G5,"--","AC -", H5)</f>
        <v>AG -1--AC -2</v>
      </c>
      <c r="G5" s="89">
        <v>1</v>
      </c>
      <c r="H5" s="89">
        <v>2</v>
      </c>
      <c r="I5" s="98" t="str">
        <f>CONCATENATE(J5,"- ",K5,"- ",L5,"- ",M5,)</f>
        <v xml:space="preserve">CT- - M- </v>
      </c>
      <c r="J5" s="89" t="s">
        <v>1343</v>
      </c>
      <c r="K5" s="89"/>
      <c r="L5" s="89" t="s">
        <v>1345</v>
      </c>
      <c r="M5" s="89"/>
      <c r="N5" s="98" t="str">
        <f>CONCATENATE(O5,"  ",P5)</f>
        <v xml:space="preserve">O  </v>
      </c>
      <c r="O5" s="89" t="s">
        <v>1347</v>
      </c>
      <c r="P5" s="89"/>
      <c r="Q5" s="98" t="str">
        <f>CONCATENATE(R5,"   ",S5)</f>
        <v xml:space="preserve">F   </v>
      </c>
      <c r="R5" s="89" t="s">
        <v>1844</v>
      </c>
      <c r="S5" s="89"/>
    </row>
    <row r="6" spans="1:19">
      <c r="A6" s="88" t="s">
        <v>603</v>
      </c>
      <c r="B6" s="89">
        <v>7000</v>
      </c>
      <c r="C6" s="89" t="s">
        <v>1845</v>
      </c>
      <c r="D6" s="88" t="s">
        <v>1846</v>
      </c>
      <c r="E6" s="88" t="str">
        <f t="shared" ref="E6:E69" si="0">CONCATENATE(B6,"-",C6)</f>
        <v>7000-19</v>
      </c>
      <c r="F6" s="102" t="str">
        <f t="shared" ref="F6:F69" si="1">CONCATENATE("AG"," -", G6,"--","AC -", H6)</f>
        <v>AG -3--AC -8</v>
      </c>
      <c r="G6" s="89" t="s">
        <v>1847</v>
      </c>
      <c r="H6" s="89" t="s">
        <v>1848</v>
      </c>
      <c r="I6" s="98" t="str">
        <f t="shared" ref="I6:I69" si="2">CONCATENATE(J6,"- ",K6,"- ",L6,"- ",M6,)</f>
        <v xml:space="preserve">CT- - M- </v>
      </c>
      <c r="J6" s="89" t="s">
        <v>1343</v>
      </c>
      <c r="K6" s="89"/>
      <c r="L6" s="89" t="s">
        <v>1345</v>
      </c>
      <c r="M6" s="89"/>
      <c r="N6" s="98" t="str">
        <f t="shared" ref="N6:N69" si="3">CONCATENATE(O6,"  ",P6)</f>
        <v xml:space="preserve">O  </v>
      </c>
      <c r="O6" s="89" t="s">
        <v>1347</v>
      </c>
      <c r="P6" s="89"/>
      <c r="Q6" s="98" t="str">
        <f t="shared" ref="Q6:Q69" si="4">CONCATENATE(R6,"   ",S6)</f>
        <v xml:space="preserve">F   </v>
      </c>
      <c r="R6" s="89" t="s">
        <v>1844</v>
      </c>
      <c r="S6" s="89"/>
    </row>
    <row r="7" spans="1:19">
      <c r="A7" s="88" t="s">
        <v>603</v>
      </c>
      <c r="B7" s="89">
        <v>7000</v>
      </c>
      <c r="C7" s="89">
        <v>24</v>
      </c>
      <c r="D7" s="88" t="s">
        <v>1849</v>
      </c>
      <c r="E7" s="88" t="str">
        <f t="shared" si="0"/>
        <v>7000-24</v>
      </c>
      <c r="F7" s="102" t="str">
        <f t="shared" si="1"/>
        <v>AG -3--AC -8</v>
      </c>
      <c r="G7" s="89">
        <v>3</v>
      </c>
      <c r="H7" s="89">
        <v>8</v>
      </c>
      <c r="I7" s="98" t="str">
        <f t="shared" si="2"/>
        <v xml:space="preserve">CT- - M- </v>
      </c>
      <c r="J7" s="89" t="s">
        <v>1343</v>
      </c>
      <c r="K7" s="89"/>
      <c r="L7" s="89" t="s">
        <v>1345</v>
      </c>
      <c r="M7" s="89"/>
      <c r="N7" s="98" t="str">
        <f t="shared" si="3"/>
        <v xml:space="preserve">O  </v>
      </c>
      <c r="O7" s="89" t="s">
        <v>1347</v>
      </c>
      <c r="P7" s="89"/>
      <c r="Q7" s="98" t="str">
        <f t="shared" si="4"/>
        <v xml:space="preserve">F   </v>
      </c>
      <c r="R7" s="89" t="s">
        <v>1844</v>
      </c>
      <c r="S7" s="89"/>
    </row>
    <row r="8" spans="1:19">
      <c r="A8" s="88" t="s">
        <v>603</v>
      </c>
      <c r="B8" s="89">
        <v>7000</v>
      </c>
      <c r="C8" s="89">
        <v>34</v>
      </c>
      <c r="D8" s="88" t="s">
        <v>1850</v>
      </c>
      <c r="E8" s="88" t="str">
        <f t="shared" si="0"/>
        <v>7000-34</v>
      </c>
      <c r="F8" s="102" t="str">
        <f t="shared" si="1"/>
        <v>AG ---AC -</v>
      </c>
      <c r="G8" s="89"/>
      <c r="H8" s="89"/>
      <c r="I8" s="98" t="str">
        <f t="shared" si="2"/>
        <v xml:space="preserve">- - - </v>
      </c>
      <c r="J8" s="89"/>
      <c r="K8" s="89"/>
      <c r="L8" s="89"/>
      <c r="M8" s="89"/>
      <c r="N8" s="98" t="str">
        <f t="shared" si="3"/>
        <v xml:space="preserve">  </v>
      </c>
      <c r="O8" s="89"/>
      <c r="P8" s="89"/>
      <c r="Q8" s="98" t="str">
        <f t="shared" si="4"/>
        <v xml:space="preserve">   </v>
      </c>
      <c r="R8" s="89"/>
      <c r="S8" s="89"/>
    </row>
    <row r="9" spans="1:19">
      <c r="A9" s="88" t="s">
        <v>603</v>
      </c>
      <c r="B9" s="89">
        <v>7000</v>
      </c>
      <c r="C9" s="89">
        <v>34.01</v>
      </c>
      <c r="D9" s="88" t="s">
        <v>1851</v>
      </c>
      <c r="E9" s="88" t="str">
        <f t="shared" si="0"/>
        <v>7000-34,01</v>
      </c>
      <c r="F9" s="102" t="str">
        <f t="shared" si="1"/>
        <v>AG -3--AC -8</v>
      </c>
      <c r="G9" s="89" t="s">
        <v>1847</v>
      </c>
      <c r="H9" s="89" t="s">
        <v>1848</v>
      </c>
      <c r="I9" s="98" t="str">
        <f t="shared" si="2"/>
        <v xml:space="preserve">CT- - M- </v>
      </c>
      <c r="J9" s="89" t="s">
        <v>1343</v>
      </c>
      <c r="K9" s="89"/>
      <c r="L9" s="89" t="s">
        <v>1345</v>
      </c>
      <c r="M9" s="89"/>
      <c r="N9" s="98" t="str">
        <f t="shared" si="3"/>
        <v xml:space="preserve">O  </v>
      </c>
      <c r="O9" s="89" t="s">
        <v>1347</v>
      </c>
      <c r="P9" s="89"/>
      <c r="Q9" s="98" t="str">
        <f t="shared" si="4"/>
        <v xml:space="preserve">F   </v>
      </c>
      <c r="R9" s="89" t="s">
        <v>1844</v>
      </c>
      <c r="S9" s="89"/>
    </row>
    <row r="10" spans="1:19">
      <c r="A10" s="88" t="s">
        <v>603</v>
      </c>
      <c r="B10" s="89">
        <v>7000</v>
      </c>
      <c r="C10" s="89">
        <v>51</v>
      </c>
      <c r="D10" s="88" t="s">
        <v>1852</v>
      </c>
      <c r="E10" s="88" t="str">
        <f t="shared" si="0"/>
        <v>7000-51</v>
      </c>
      <c r="F10" s="102" t="str">
        <f t="shared" si="1"/>
        <v>AG ---AC -</v>
      </c>
      <c r="G10" s="89"/>
      <c r="H10" s="89"/>
      <c r="I10" s="98" t="str">
        <f t="shared" si="2"/>
        <v xml:space="preserve">- - - </v>
      </c>
      <c r="J10" s="89"/>
      <c r="K10" s="89"/>
      <c r="L10" s="89"/>
      <c r="M10" s="89"/>
      <c r="N10" s="98" t="str">
        <f t="shared" si="3"/>
        <v xml:space="preserve">  </v>
      </c>
      <c r="O10" s="89"/>
      <c r="P10" s="89"/>
      <c r="Q10" s="98" t="str">
        <f t="shared" si="4"/>
        <v xml:space="preserve">   </v>
      </c>
      <c r="R10" s="89"/>
      <c r="S10" s="89"/>
    </row>
    <row r="11" spans="1:19">
      <c r="A11" s="88" t="s">
        <v>603</v>
      </c>
      <c r="B11" s="89">
        <v>7000</v>
      </c>
      <c r="C11" s="89">
        <v>51.13</v>
      </c>
      <c r="D11" s="88" t="s">
        <v>1853</v>
      </c>
      <c r="E11" s="88" t="str">
        <f t="shared" si="0"/>
        <v>7000-51,13</v>
      </c>
      <c r="F11" s="102" t="str">
        <f t="shared" si="1"/>
        <v>AG -3--AC -8</v>
      </c>
      <c r="G11" s="89">
        <v>3</v>
      </c>
      <c r="H11" s="89">
        <v>8</v>
      </c>
      <c r="I11" s="98" t="str">
        <f t="shared" si="2"/>
        <v xml:space="preserve">CT- - M- </v>
      </c>
      <c r="J11" s="89" t="s">
        <v>1343</v>
      </c>
      <c r="K11" s="89"/>
      <c r="L11" s="89" t="s">
        <v>1345</v>
      </c>
      <c r="M11" s="89"/>
      <c r="N11" s="98" t="str">
        <f t="shared" si="3"/>
        <v xml:space="preserve">O  </v>
      </c>
      <c r="O11" s="89" t="s">
        <v>1347</v>
      </c>
      <c r="P11" s="89"/>
      <c r="Q11" s="98" t="str">
        <f t="shared" si="4"/>
        <v xml:space="preserve">F   </v>
      </c>
      <c r="R11" s="89" t="s">
        <v>1844</v>
      </c>
      <c r="S11" s="89"/>
    </row>
    <row r="12" spans="1:19">
      <c r="A12" s="88"/>
      <c r="B12" s="89"/>
      <c r="C12" s="89"/>
      <c r="D12" s="88"/>
      <c r="E12" s="88" t="str">
        <f t="shared" si="0"/>
        <v>-</v>
      </c>
      <c r="F12" s="102" t="str">
        <f t="shared" si="1"/>
        <v>AG ---AC -</v>
      </c>
      <c r="G12" s="89"/>
      <c r="H12" s="89"/>
      <c r="I12" s="98" t="str">
        <f t="shared" si="2"/>
        <v xml:space="preserve">- - - </v>
      </c>
      <c r="J12" s="89"/>
      <c r="K12" s="89"/>
      <c r="L12" s="89"/>
      <c r="M12" s="89"/>
      <c r="N12" s="98" t="str">
        <f t="shared" si="3"/>
        <v xml:space="preserve">  </v>
      </c>
      <c r="O12" s="89"/>
      <c r="P12" s="89"/>
      <c r="Q12" s="98" t="str">
        <f t="shared" si="4"/>
        <v xml:space="preserve">   </v>
      </c>
      <c r="R12" s="89"/>
      <c r="S12" s="89"/>
    </row>
    <row r="13" spans="1:19">
      <c r="A13" s="88" t="s">
        <v>1854</v>
      </c>
      <c r="B13" s="89">
        <v>7010</v>
      </c>
      <c r="C13" s="89" t="s">
        <v>1855</v>
      </c>
      <c r="D13" s="88" t="s">
        <v>1850</v>
      </c>
      <c r="E13" s="88" t="str">
        <f t="shared" si="0"/>
        <v>7010-34</v>
      </c>
      <c r="F13" s="102" t="str">
        <f t="shared" si="1"/>
        <v>AG ---AC -</v>
      </c>
      <c r="G13" s="89"/>
      <c r="H13" s="89"/>
      <c r="I13" s="98" t="str">
        <f t="shared" si="2"/>
        <v xml:space="preserve">- - - </v>
      </c>
      <c r="J13" s="89"/>
      <c r="K13" s="89"/>
      <c r="L13" s="89"/>
      <c r="M13" s="89"/>
      <c r="N13" s="98" t="str">
        <f t="shared" si="3"/>
        <v xml:space="preserve">  </v>
      </c>
      <c r="O13" s="89"/>
      <c r="P13" s="89"/>
      <c r="Q13" s="98" t="str">
        <f t="shared" si="4"/>
        <v xml:space="preserve">   </v>
      </c>
      <c r="R13" s="89"/>
      <c r="S13" s="89"/>
    </row>
    <row r="14" spans="1:19">
      <c r="A14" s="88" t="s">
        <v>1854</v>
      </c>
      <c r="B14" s="89">
        <v>7010</v>
      </c>
      <c r="C14" s="89">
        <v>34.03</v>
      </c>
      <c r="D14" s="88" t="s">
        <v>1856</v>
      </c>
      <c r="E14" s="88" t="str">
        <f t="shared" si="0"/>
        <v>7010-34,03</v>
      </c>
      <c r="F14" s="102" t="str">
        <f t="shared" si="1"/>
        <v>AG -3--AC -</v>
      </c>
      <c r="G14" s="89" t="s">
        <v>1847</v>
      </c>
      <c r="H14" s="89"/>
      <c r="I14" s="98" t="str">
        <f t="shared" si="2"/>
        <v xml:space="preserve">- E- - </v>
      </c>
      <c r="J14" s="89"/>
      <c r="K14" s="89" t="s">
        <v>1344</v>
      </c>
      <c r="L14" s="89"/>
      <c r="M14" s="89"/>
      <c r="N14" s="98" t="str">
        <f t="shared" si="3"/>
        <v xml:space="preserve">O  </v>
      </c>
      <c r="O14" s="89" t="s">
        <v>1347</v>
      </c>
      <c r="P14" s="89"/>
      <c r="Q14" s="98" t="str">
        <f t="shared" si="4"/>
        <v xml:space="preserve">F   </v>
      </c>
      <c r="R14" s="89" t="s">
        <v>1844</v>
      </c>
      <c r="S14" s="89"/>
    </row>
    <row r="15" spans="1:19">
      <c r="A15" s="88" t="s">
        <v>1854</v>
      </c>
      <c r="B15" s="89">
        <v>7010</v>
      </c>
      <c r="C15" s="89">
        <v>34.049999999999997</v>
      </c>
      <c r="D15" s="88" t="s">
        <v>1857</v>
      </c>
      <c r="E15" s="88" t="str">
        <f t="shared" si="0"/>
        <v>7010-34,05</v>
      </c>
      <c r="F15" s="102" t="str">
        <f t="shared" si="1"/>
        <v>AG -3--AC -2</v>
      </c>
      <c r="G15" s="89">
        <v>3</v>
      </c>
      <c r="H15" s="89">
        <v>2</v>
      </c>
      <c r="I15" s="98" t="str">
        <f t="shared" si="2"/>
        <v xml:space="preserve">- E- - </v>
      </c>
      <c r="J15" s="89"/>
      <c r="K15" s="89" t="s">
        <v>1344</v>
      </c>
      <c r="L15" s="89"/>
      <c r="M15" s="89"/>
      <c r="N15" s="98" t="str">
        <f t="shared" si="3"/>
        <v xml:space="preserve">O  </v>
      </c>
      <c r="O15" s="89" t="s">
        <v>1347</v>
      </c>
      <c r="P15" s="89"/>
      <c r="Q15" s="98" t="str">
        <f t="shared" si="4"/>
        <v xml:space="preserve">F   </v>
      </c>
      <c r="R15" s="89" t="s">
        <v>1844</v>
      </c>
      <c r="S15" s="89"/>
    </row>
    <row r="16" spans="1:19">
      <c r="A16" s="88" t="s">
        <v>1854</v>
      </c>
      <c r="B16" s="89">
        <v>7010</v>
      </c>
      <c r="C16" s="89">
        <v>52</v>
      </c>
      <c r="D16" s="88" t="s">
        <v>1858</v>
      </c>
      <c r="E16" s="88" t="str">
        <f t="shared" si="0"/>
        <v>7010-52</v>
      </c>
      <c r="F16" s="102" t="str">
        <f t="shared" si="1"/>
        <v>AG ---AC -</v>
      </c>
      <c r="G16" s="89"/>
      <c r="H16" s="89"/>
      <c r="I16" s="98" t="str">
        <f t="shared" si="2"/>
        <v xml:space="preserve">- - - </v>
      </c>
      <c r="J16" s="89"/>
      <c r="K16" s="89"/>
      <c r="L16" s="89"/>
      <c r="M16" s="89"/>
      <c r="N16" s="98" t="str">
        <f t="shared" si="3"/>
        <v xml:space="preserve">  </v>
      </c>
      <c r="O16" s="89"/>
      <c r="P16" s="89"/>
      <c r="Q16" s="98" t="str">
        <f t="shared" si="4"/>
        <v xml:space="preserve">   </v>
      </c>
      <c r="R16" s="89"/>
      <c r="S16" s="89"/>
    </row>
    <row r="17" spans="1:19">
      <c r="A17" s="88" t="s">
        <v>1854</v>
      </c>
      <c r="B17" s="89">
        <v>7010</v>
      </c>
      <c r="C17" s="89">
        <v>52.01</v>
      </c>
      <c r="D17" s="106" t="s">
        <v>324</v>
      </c>
      <c r="E17" s="88" t="str">
        <f t="shared" si="0"/>
        <v>7010-52,01</v>
      </c>
      <c r="F17" s="102" t="str">
        <f t="shared" si="1"/>
        <v>AG -3--AC -4</v>
      </c>
      <c r="G17" s="89">
        <v>3</v>
      </c>
      <c r="H17" s="89">
        <v>4</v>
      </c>
      <c r="I17" s="98" t="str">
        <f t="shared" si="2"/>
        <v>- - M- S</v>
      </c>
      <c r="J17" s="89"/>
      <c r="K17" s="89"/>
      <c r="L17" s="89" t="s">
        <v>1345</v>
      </c>
      <c r="M17" s="89" t="s">
        <v>1346</v>
      </c>
      <c r="N17" s="98" t="str">
        <f t="shared" si="3"/>
        <v xml:space="preserve">O  </v>
      </c>
      <c r="O17" s="89" t="s">
        <v>1347</v>
      </c>
      <c r="P17" s="89"/>
      <c r="Q17" s="98" t="str">
        <f t="shared" si="4"/>
        <v>F   D</v>
      </c>
      <c r="R17" s="89" t="s">
        <v>1844</v>
      </c>
      <c r="S17" s="89" t="s">
        <v>1859</v>
      </c>
    </row>
    <row r="18" spans="1:19">
      <c r="A18" s="88" t="s">
        <v>1854</v>
      </c>
      <c r="B18" s="89">
        <v>7010</v>
      </c>
      <c r="C18" s="89">
        <v>53</v>
      </c>
      <c r="D18" s="88" t="s">
        <v>1860</v>
      </c>
      <c r="E18" s="88" t="str">
        <f t="shared" si="0"/>
        <v>7010-53</v>
      </c>
      <c r="F18" s="102" t="str">
        <f t="shared" si="1"/>
        <v>AG ---AC -</v>
      </c>
      <c r="G18" s="89"/>
      <c r="H18" s="89"/>
      <c r="I18" s="98" t="str">
        <f t="shared" si="2"/>
        <v xml:space="preserve">- - - </v>
      </c>
      <c r="J18" s="89"/>
      <c r="K18" s="89"/>
      <c r="L18" s="89"/>
      <c r="M18" s="89"/>
      <c r="N18" s="98" t="str">
        <f t="shared" si="3"/>
        <v xml:space="preserve">  </v>
      </c>
      <c r="O18" s="89"/>
      <c r="P18" s="89"/>
      <c r="Q18" s="98" t="str">
        <f t="shared" si="4"/>
        <v xml:space="preserve">   </v>
      </c>
      <c r="R18" s="89"/>
      <c r="S18" s="89"/>
    </row>
    <row r="19" spans="1:19">
      <c r="A19" s="88" t="s">
        <v>1854</v>
      </c>
      <c r="B19" s="89">
        <v>7010</v>
      </c>
      <c r="C19" s="89">
        <v>53.02</v>
      </c>
      <c r="D19" s="88" t="s">
        <v>1861</v>
      </c>
      <c r="E19" s="88" t="str">
        <f t="shared" si="0"/>
        <v>7010-53,02</v>
      </c>
      <c r="F19" s="102" t="str">
        <f t="shared" si="1"/>
        <v>AG -3--AC -9</v>
      </c>
      <c r="G19" s="89">
        <v>3</v>
      </c>
      <c r="H19" s="89">
        <v>9</v>
      </c>
      <c r="I19" s="98" t="str">
        <f t="shared" si="2"/>
        <v xml:space="preserve">CT- - D- </v>
      </c>
      <c r="J19" s="89" t="s">
        <v>1343</v>
      </c>
      <c r="K19" s="89"/>
      <c r="L19" s="89" t="s">
        <v>1859</v>
      </c>
      <c r="M19" s="89"/>
      <c r="N19" s="98" t="str">
        <f t="shared" si="3"/>
        <v xml:space="preserve">O  </v>
      </c>
      <c r="O19" s="89" t="s">
        <v>1347</v>
      </c>
      <c r="P19" s="89"/>
      <c r="Q19" s="98" t="str">
        <f t="shared" si="4"/>
        <v xml:space="preserve">   D</v>
      </c>
      <c r="R19" s="89"/>
      <c r="S19" s="89" t="s">
        <v>1859</v>
      </c>
    </row>
    <row r="20" spans="1:19">
      <c r="A20" s="88" t="s">
        <v>1854</v>
      </c>
      <c r="B20" s="89">
        <v>7010</v>
      </c>
      <c r="C20" s="89">
        <v>53.03</v>
      </c>
      <c r="D20" s="88" t="s">
        <v>1862</v>
      </c>
      <c r="E20" s="88" t="str">
        <f t="shared" si="0"/>
        <v>7010-53,03</v>
      </c>
      <c r="F20" s="102" t="str">
        <f t="shared" si="1"/>
        <v>AG -3--AC -9</v>
      </c>
      <c r="G20" s="89">
        <v>3</v>
      </c>
      <c r="H20" s="89">
        <v>9</v>
      </c>
      <c r="I20" s="98" t="str">
        <f t="shared" si="2"/>
        <v xml:space="preserve">CT- - D- </v>
      </c>
      <c r="J20" s="89" t="s">
        <v>1343</v>
      </c>
      <c r="K20" s="89"/>
      <c r="L20" s="89" t="s">
        <v>1859</v>
      </c>
      <c r="M20" s="89"/>
      <c r="N20" s="98" t="str">
        <f t="shared" si="3"/>
        <v xml:space="preserve">O  </v>
      </c>
      <c r="O20" s="89" t="s">
        <v>1347</v>
      </c>
      <c r="P20" s="89"/>
      <c r="Q20" s="98" t="str">
        <f t="shared" si="4"/>
        <v xml:space="preserve">   D</v>
      </c>
      <c r="R20" s="89"/>
      <c r="S20" s="89" t="s">
        <v>1859</v>
      </c>
    </row>
    <row r="21" spans="1:19">
      <c r="A21" s="88" t="s">
        <v>1854</v>
      </c>
      <c r="B21" s="89">
        <v>7010</v>
      </c>
      <c r="C21" s="89">
        <v>53.04</v>
      </c>
      <c r="D21" s="88" t="s">
        <v>1863</v>
      </c>
      <c r="E21" s="88" t="str">
        <f t="shared" si="0"/>
        <v>7010-53,04</v>
      </c>
      <c r="F21" s="102" t="str">
        <f t="shared" si="1"/>
        <v>AG -3--AC -9</v>
      </c>
      <c r="G21" s="89">
        <v>3</v>
      </c>
      <c r="H21" s="89">
        <v>9</v>
      </c>
      <c r="I21" s="98" t="str">
        <f t="shared" si="2"/>
        <v xml:space="preserve">CT- - M- </v>
      </c>
      <c r="J21" s="89" t="s">
        <v>1343</v>
      </c>
      <c r="K21" s="89"/>
      <c r="L21" s="89" t="s">
        <v>1345</v>
      </c>
      <c r="M21" s="89"/>
      <c r="N21" s="98" t="str">
        <f t="shared" si="3"/>
        <v xml:space="preserve">O  </v>
      </c>
      <c r="O21" s="89" t="s">
        <v>1347</v>
      </c>
      <c r="P21" s="89"/>
      <c r="Q21" s="98" t="str">
        <f t="shared" si="4"/>
        <v xml:space="preserve">F   </v>
      </c>
      <c r="R21" s="89" t="s">
        <v>1844</v>
      </c>
      <c r="S21" s="89"/>
    </row>
    <row r="22" spans="1:19">
      <c r="A22" s="88"/>
      <c r="B22" s="89"/>
      <c r="C22" s="89"/>
      <c r="D22" s="88"/>
      <c r="E22" s="88" t="str">
        <f t="shared" si="0"/>
        <v>-</v>
      </c>
      <c r="F22" s="102" t="str">
        <f t="shared" si="1"/>
        <v>AG ---AC -</v>
      </c>
      <c r="G22" s="89"/>
      <c r="H22" s="89"/>
      <c r="I22" s="98" t="str">
        <f t="shared" si="2"/>
        <v xml:space="preserve">- - - </v>
      </c>
      <c r="J22" s="89"/>
      <c r="K22" s="89"/>
      <c r="L22" s="89"/>
      <c r="M22" s="89"/>
      <c r="N22" s="98" t="str">
        <f t="shared" si="3"/>
        <v xml:space="preserve">  </v>
      </c>
      <c r="O22" s="89"/>
      <c r="P22" s="89"/>
      <c r="Q22" s="98" t="str">
        <f t="shared" si="4"/>
        <v xml:space="preserve">   </v>
      </c>
      <c r="R22" s="89"/>
      <c r="S22" s="89"/>
    </row>
    <row r="23" spans="1:19">
      <c r="A23" s="88" t="s">
        <v>597</v>
      </c>
      <c r="B23" s="89">
        <v>7110</v>
      </c>
      <c r="C23" s="89" t="s">
        <v>1864</v>
      </c>
      <c r="D23" s="88" t="s">
        <v>1865</v>
      </c>
      <c r="E23" s="88" t="str">
        <f t="shared" si="0"/>
        <v>7110-02</v>
      </c>
      <c r="F23" s="102" t="str">
        <f t="shared" si="1"/>
        <v>AG ---AC -</v>
      </c>
      <c r="G23" s="89"/>
      <c r="H23" s="89"/>
      <c r="I23" s="98" t="str">
        <f t="shared" si="2"/>
        <v xml:space="preserve">- - - </v>
      </c>
      <c r="J23" s="89"/>
      <c r="K23" s="89"/>
      <c r="L23" s="89"/>
      <c r="M23" s="89"/>
      <c r="N23" s="98" t="str">
        <f t="shared" si="3"/>
        <v xml:space="preserve">  </v>
      </c>
      <c r="O23" s="89"/>
      <c r="P23" s="89"/>
      <c r="Q23" s="98" t="str">
        <f t="shared" si="4"/>
        <v xml:space="preserve">   </v>
      </c>
      <c r="R23" s="89"/>
      <c r="S23" s="89"/>
    </row>
    <row r="24" spans="1:19">
      <c r="A24" s="88" t="s">
        <v>597</v>
      </c>
      <c r="B24" s="89">
        <v>7110</v>
      </c>
      <c r="C24" s="89" t="s">
        <v>1866</v>
      </c>
      <c r="D24" s="88" t="s">
        <v>1867</v>
      </c>
      <c r="E24" s="88" t="str">
        <f t="shared" si="0"/>
        <v>7110-02.11</v>
      </c>
      <c r="F24" s="102" t="str">
        <f t="shared" si="1"/>
        <v>AG -3--AC -8</v>
      </c>
      <c r="G24" s="89" t="s">
        <v>1847</v>
      </c>
      <c r="H24" s="89" t="s">
        <v>1848</v>
      </c>
      <c r="I24" s="98" t="str">
        <f t="shared" si="2"/>
        <v xml:space="preserve">CT- - M- </v>
      </c>
      <c r="J24" s="89" t="s">
        <v>1343</v>
      </c>
      <c r="K24" s="89"/>
      <c r="L24" s="89" t="s">
        <v>1345</v>
      </c>
      <c r="M24" s="89"/>
      <c r="N24" s="98" t="str">
        <f t="shared" si="3"/>
        <v xml:space="preserve">O  </v>
      </c>
      <c r="O24" s="89" t="s">
        <v>1347</v>
      </c>
      <c r="P24" s="89"/>
      <c r="Q24" s="98" t="str">
        <f t="shared" si="4"/>
        <v xml:space="preserve">F   </v>
      </c>
      <c r="R24" s="89" t="s">
        <v>1844</v>
      </c>
      <c r="S24" s="89"/>
    </row>
    <row r="25" spans="1:19">
      <c r="A25" s="88" t="s">
        <v>597</v>
      </c>
      <c r="B25" s="89">
        <v>7110</v>
      </c>
      <c r="C25" s="89">
        <v>34</v>
      </c>
      <c r="D25" s="88" t="s">
        <v>1850</v>
      </c>
      <c r="E25" s="88" t="str">
        <f t="shared" si="0"/>
        <v>7110-34</v>
      </c>
      <c r="F25" s="102" t="str">
        <f t="shared" si="1"/>
        <v>AG ---AC -</v>
      </c>
      <c r="G25" s="89"/>
      <c r="H25" s="89"/>
      <c r="I25" s="98" t="str">
        <f t="shared" si="2"/>
        <v xml:space="preserve">- - - </v>
      </c>
      <c r="J25" s="89"/>
      <c r="K25" s="89"/>
      <c r="L25" s="89"/>
      <c r="M25" s="89"/>
      <c r="N25" s="98" t="str">
        <f t="shared" si="3"/>
        <v xml:space="preserve">  </v>
      </c>
      <c r="O25" s="89"/>
      <c r="P25" s="89"/>
      <c r="Q25" s="98" t="str">
        <f t="shared" si="4"/>
        <v xml:space="preserve">   </v>
      </c>
      <c r="R25" s="89"/>
      <c r="S25" s="89"/>
    </row>
    <row r="26" spans="1:19">
      <c r="A26" s="88" t="s">
        <v>597</v>
      </c>
      <c r="B26" s="89">
        <v>7110</v>
      </c>
      <c r="C26" s="89">
        <v>34.03</v>
      </c>
      <c r="D26" s="88" t="s">
        <v>697</v>
      </c>
      <c r="E26" s="88" t="str">
        <f t="shared" si="0"/>
        <v>7110-34,03</v>
      </c>
      <c r="F26" s="102" t="str">
        <f t="shared" si="1"/>
        <v>AG -3--AC -</v>
      </c>
      <c r="G26" s="89">
        <v>3</v>
      </c>
      <c r="H26" s="89"/>
      <c r="I26" s="98" t="str">
        <f t="shared" si="2"/>
        <v xml:space="preserve">- E- - </v>
      </c>
      <c r="J26" s="89"/>
      <c r="K26" s="89" t="s">
        <v>1344</v>
      </c>
      <c r="L26" s="89"/>
      <c r="M26" s="89"/>
      <c r="N26" s="98" t="str">
        <f t="shared" si="3"/>
        <v xml:space="preserve">O  </v>
      </c>
      <c r="O26" s="89" t="s">
        <v>1347</v>
      </c>
      <c r="P26" s="89"/>
      <c r="Q26" s="98" t="str">
        <f t="shared" si="4"/>
        <v xml:space="preserve">F   </v>
      </c>
      <c r="R26" s="89" t="s">
        <v>1844</v>
      </c>
      <c r="S26" s="89"/>
    </row>
    <row r="27" spans="1:19">
      <c r="A27" s="88"/>
      <c r="B27" s="89"/>
      <c r="C27" s="89"/>
      <c r="D27" s="88"/>
      <c r="E27" s="88" t="str">
        <f t="shared" si="0"/>
        <v>-</v>
      </c>
      <c r="F27" s="102" t="str">
        <f t="shared" si="1"/>
        <v>AG ---AC -</v>
      </c>
      <c r="G27" s="89"/>
      <c r="H27" s="89"/>
      <c r="I27" s="98" t="str">
        <f t="shared" si="2"/>
        <v xml:space="preserve">- - - </v>
      </c>
      <c r="J27" s="89"/>
      <c r="K27" s="89"/>
      <c r="L27" s="89"/>
      <c r="M27" s="89"/>
      <c r="N27" s="98" t="str">
        <f t="shared" si="3"/>
        <v xml:space="preserve">  </v>
      </c>
      <c r="O27" s="89"/>
      <c r="P27" s="89"/>
      <c r="Q27" s="98" t="str">
        <f t="shared" si="4"/>
        <v xml:space="preserve">   </v>
      </c>
      <c r="R27" s="89"/>
      <c r="S27" s="89"/>
    </row>
    <row r="28" spans="1:19">
      <c r="A28" s="88" t="s">
        <v>1868</v>
      </c>
      <c r="B28" s="89">
        <v>7111</v>
      </c>
      <c r="C28" s="89">
        <v>14</v>
      </c>
      <c r="D28" s="88" t="s">
        <v>1869</v>
      </c>
      <c r="E28" s="88" t="str">
        <f t="shared" si="0"/>
        <v>7111-14</v>
      </c>
      <c r="F28" s="102" t="str">
        <f t="shared" si="1"/>
        <v>AG ---AC -</v>
      </c>
      <c r="G28" s="89"/>
      <c r="H28" s="89"/>
      <c r="I28" s="98" t="str">
        <f t="shared" si="2"/>
        <v xml:space="preserve">- - - </v>
      </c>
      <c r="J28" s="89"/>
      <c r="K28" s="89"/>
      <c r="L28" s="89"/>
      <c r="M28" s="89"/>
      <c r="N28" s="98" t="str">
        <f t="shared" si="3"/>
        <v xml:space="preserve">  </v>
      </c>
      <c r="O28" s="89"/>
      <c r="P28" s="89"/>
      <c r="Q28" s="98" t="str">
        <f t="shared" si="4"/>
        <v xml:space="preserve">   </v>
      </c>
      <c r="R28" s="89"/>
      <c r="S28" s="89"/>
    </row>
    <row r="29" spans="1:19">
      <c r="A29" s="88" t="s">
        <v>1868</v>
      </c>
      <c r="B29" s="89">
        <v>7111</v>
      </c>
      <c r="C29" s="89">
        <v>14.01</v>
      </c>
      <c r="D29" s="88" t="s">
        <v>112</v>
      </c>
      <c r="E29" s="88" t="str">
        <f t="shared" si="0"/>
        <v>7111-14,01</v>
      </c>
      <c r="F29" s="102" t="str">
        <f t="shared" si="1"/>
        <v>AG -3--AC -18</v>
      </c>
      <c r="G29" s="89" t="s">
        <v>1847</v>
      </c>
      <c r="H29" s="89" t="s">
        <v>1870</v>
      </c>
      <c r="I29" s="98" t="str">
        <f t="shared" si="2"/>
        <v xml:space="preserve">CT- - D- </v>
      </c>
      <c r="J29" s="89" t="s">
        <v>1343</v>
      </c>
      <c r="K29" s="89"/>
      <c r="L29" s="89" t="s">
        <v>1859</v>
      </c>
      <c r="M29" s="89"/>
      <c r="N29" s="98" t="str">
        <f t="shared" si="3"/>
        <v xml:space="preserve">  C</v>
      </c>
      <c r="O29" s="89"/>
      <c r="P29" s="89" t="s">
        <v>1348</v>
      </c>
      <c r="Q29" s="98" t="str">
        <f t="shared" si="4"/>
        <v xml:space="preserve">   D</v>
      </c>
      <c r="R29" s="89"/>
      <c r="S29" s="89" t="s">
        <v>1859</v>
      </c>
    </row>
    <row r="30" spans="1:19">
      <c r="A30" s="88" t="s">
        <v>1868</v>
      </c>
      <c r="B30" s="89">
        <v>7111</v>
      </c>
      <c r="C30" s="89">
        <v>23</v>
      </c>
      <c r="D30" s="88" t="s">
        <v>159</v>
      </c>
      <c r="E30" s="88" t="str">
        <f t="shared" si="0"/>
        <v>7111-23</v>
      </c>
      <c r="F30" s="102" t="str">
        <f t="shared" si="1"/>
        <v>AG -3--AC -18</v>
      </c>
      <c r="G30" s="89" t="s">
        <v>1847</v>
      </c>
      <c r="H30" s="89" t="s">
        <v>1870</v>
      </c>
      <c r="I30" s="98" t="str">
        <f t="shared" si="2"/>
        <v>- - M- S</v>
      </c>
      <c r="J30" s="89"/>
      <c r="K30" s="89"/>
      <c r="L30" s="89" t="s">
        <v>1345</v>
      </c>
      <c r="M30" s="89" t="s">
        <v>1346</v>
      </c>
      <c r="N30" s="98" t="str">
        <f t="shared" si="3"/>
        <v xml:space="preserve">O  </v>
      </c>
      <c r="O30" s="89" t="s">
        <v>1347</v>
      </c>
      <c r="P30" s="89"/>
      <c r="Q30" s="98" t="str">
        <f t="shared" si="4"/>
        <v xml:space="preserve">F   </v>
      </c>
      <c r="R30" s="89" t="s">
        <v>1844</v>
      </c>
      <c r="S30" s="89"/>
    </row>
    <row r="31" spans="1:19">
      <c r="A31" s="88" t="s">
        <v>1868</v>
      </c>
      <c r="B31" s="89">
        <v>7111</v>
      </c>
      <c r="C31" s="89" t="s">
        <v>1855</v>
      </c>
      <c r="D31" s="88" t="s">
        <v>1850</v>
      </c>
      <c r="E31" s="88" t="str">
        <f t="shared" si="0"/>
        <v>7111-34</v>
      </c>
      <c r="F31" s="102" t="str">
        <f t="shared" si="1"/>
        <v>AG ---AC -</v>
      </c>
      <c r="G31" s="89"/>
      <c r="H31" s="89"/>
      <c r="I31" s="98" t="str">
        <f t="shared" si="2"/>
        <v xml:space="preserve">- - - </v>
      </c>
      <c r="J31" s="89"/>
      <c r="K31" s="89"/>
      <c r="L31" s="89"/>
      <c r="M31" s="89"/>
      <c r="N31" s="98" t="str">
        <f t="shared" si="3"/>
        <v xml:space="preserve">  </v>
      </c>
      <c r="O31" s="89"/>
      <c r="P31" s="89"/>
      <c r="Q31" s="98" t="str">
        <f t="shared" si="4"/>
        <v xml:space="preserve">   </v>
      </c>
      <c r="R31" s="89"/>
      <c r="S31" s="89"/>
    </row>
    <row r="32" spans="1:19">
      <c r="A32" s="88" t="s">
        <v>1868</v>
      </c>
      <c r="B32" s="89">
        <v>7111</v>
      </c>
      <c r="C32" s="89">
        <v>34.03</v>
      </c>
      <c r="D32" s="88" t="s">
        <v>1856</v>
      </c>
      <c r="E32" s="88" t="str">
        <f t="shared" si="0"/>
        <v>7111-34,03</v>
      </c>
      <c r="F32" s="102" t="str">
        <f t="shared" si="1"/>
        <v>AG -2--AC -</v>
      </c>
      <c r="G32" s="89">
        <v>2</v>
      </c>
      <c r="H32" s="89"/>
      <c r="I32" s="98" t="str">
        <f t="shared" si="2"/>
        <v xml:space="preserve">- E- - </v>
      </c>
      <c r="J32" s="89"/>
      <c r="K32" s="89" t="s">
        <v>1344</v>
      </c>
      <c r="L32" s="89"/>
      <c r="M32" s="89"/>
      <c r="N32" s="98" t="str">
        <f t="shared" si="3"/>
        <v xml:space="preserve">O  </v>
      </c>
      <c r="O32" s="89" t="s">
        <v>1347</v>
      </c>
      <c r="P32" s="89"/>
      <c r="Q32" s="98" t="str">
        <f t="shared" si="4"/>
        <v xml:space="preserve">F   </v>
      </c>
      <c r="R32" s="89" t="s">
        <v>1844</v>
      </c>
      <c r="S32" s="89"/>
    </row>
    <row r="33" spans="1:19">
      <c r="A33" s="88"/>
      <c r="B33" s="89"/>
      <c r="C33" s="89"/>
      <c r="D33" s="88"/>
      <c r="E33" s="88" t="str">
        <f t="shared" si="0"/>
        <v>-</v>
      </c>
      <c r="F33" s="102" t="str">
        <f t="shared" si="1"/>
        <v>AG ---AC -</v>
      </c>
      <c r="G33" s="89"/>
      <c r="H33" s="89"/>
      <c r="I33" s="98" t="str">
        <f t="shared" si="2"/>
        <v xml:space="preserve">- - - </v>
      </c>
      <c r="J33" s="89"/>
      <c r="K33" s="89"/>
      <c r="L33" s="89"/>
      <c r="M33" s="89"/>
      <c r="N33" s="98" t="str">
        <f t="shared" si="3"/>
        <v xml:space="preserve">  </v>
      </c>
      <c r="O33" s="89"/>
      <c r="P33" s="89"/>
      <c r="Q33" s="98" t="str">
        <f t="shared" si="4"/>
        <v xml:space="preserve">   </v>
      </c>
      <c r="R33" s="89"/>
      <c r="S33" s="89"/>
    </row>
    <row r="34" spans="1:19">
      <c r="A34" s="88" t="s">
        <v>1871</v>
      </c>
      <c r="B34" s="89">
        <v>7112</v>
      </c>
      <c r="C34" s="89" t="s">
        <v>1872</v>
      </c>
      <c r="D34" s="88" t="s">
        <v>1873</v>
      </c>
      <c r="E34" s="88" t="str">
        <f t="shared" si="0"/>
        <v>7112-01</v>
      </c>
      <c r="F34" s="102" t="str">
        <f t="shared" si="1"/>
        <v>AG ---AC -</v>
      </c>
      <c r="G34" s="89"/>
      <c r="H34" s="89"/>
      <c r="I34" s="98" t="str">
        <f t="shared" si="2"/>
        <v xml:space="preserve">- - - </v>
      </c>
      <c r="J34" s="89"/>
      <c r="K34" s="89"/>
      <c r="L34" s="89"/>
      <c r="M34" s="89"/>
      <c r="N34" s="98" t="str">
        <f t="shared" si="3"/>
        <v xml:space="preserve">  </v>
      </c>
      <c r="O34" s="89"/>
      <c r="P34" s="89"/>
      <c r="Q34" s="98" t="str">
        <f t="shared" si="4"/>
        <v xml:space="preserve">   </v>
      </c>
      <c r="R34" s="89"/>
      <c r="S34" s="89"/>
    </row>
    <row r="35" spans="1:19">
      <c r="A35" s="88" t="s">
        <v>1871</v>
      </c>
      <c r="B35" s="89">
        <v>7112</v>
      </c>
      <c r="C35" s="89" t="s">
        <v>1874</v>
      </c>
      <c r="D35" s="88" t="s">
        <v>1875</v>
      </c>
      <c r="E35" s="88" t="str">
        <f t="shared" si="0"/>
        <v>7112-01.01</v>
      </c>
      <c r="F35" s="102" t="str">
        <f t="shared" si="1"/>
        <v>AG -3--AC -18</v>
      </c>
      <c r="G35" s="89">
        <v>3</v>
      </c>
      <c r="H35" s="89">
        <v>18</v>
      </c>
      <c r="I35" s="98" t="str">
        <f t="shared" si="2"/>
        <v>- - M- S</v>
      </c>
      <c r="J35" s="89"/>
      <c r="K35" s="89"/>
      <c r="L35" s="89" t="s">
        <v>1345</v>
      </c>
      <c r="M35" s="89" t="s">
        <v>1346</v>
      </c>
      <c r="N35" s="98" t="str">
        <f t="shared" si="3"/>
        <v xml:space="preserve">O  </v>
      </c>
      <c r="O35" s="89" t="s">
        <v>1347</v>
      </c>
      <c r="P35" s="89"/>
      <c r="Q35" s="98" t="str">
        <f t="shared" si="4"/>
        <v xml:space="preserve">F   </v>
      </c>
      <c r="R35" s="89" t="s">
        <v>1844</v>
      </c>
      <c r="S35" s="89"/>
    </row>
    <row r="36" spans="1:19">
      <c r="A36" s="88" t="s">
        <v>1871</v>
      </c>
      <c r="B36" s="89">
        <v>7112</v>
      </c>
      <c r="C36" s="89" t="s">
        <v>1876</v>
      </c>
      <c r="D36" s="88" t="s">
        <v>1877</v>
      </c>
      <c r="E36" s="88" t="str">
        <f t="shared" si="0"/>
        <v>7112-01.02</v>
      </c>
      <c r="F36" s="102" t="str">
        <f t="shared" si="1"/>
        <v>AG -3--AC -18</v>
      </c>
      <c r="G36" s="89">
        <v>3</v>
      </c>
      <c r="H36" s="89">
        <v>18</v>
      </c>
      <c r="I36" s="98" t="str">
        <f t="shared" si="2"/>
        <v>- - M- S</v>
      </c>
      <c r="J36" s="89"/>
      <c r="K36" s="89"/>
      <c r="L36" s="89" t="s">
        <v>1345</v>
      </c>
      <c r="M36" s="89" t="s">
        <v>1346</v>
      </c>
      <c r="N36" s="98" t="str">
        <f t="shared" si="3"/>
        <v xml:space="preserve">O  </v>
      </c>
      <c r="O36" s="89" t="s">
        <v>1347</v>
      </c>
      <c r="P36" s="89"/>
      <c r="Q36" s="98" t="str">
        <f t="shared" si="4"/>
        <v xml:space="preserve">F   </v>
      </c>
      <c r="R36" s="89" t="s">
        <v>1844</v>
      </c>
      <c r="S36" s="89"/>
    </row>
    <row r="37" spans="1:19">
      <c r="A37" s="88" t="s">
        <v>1871</v>
      </c>
      <c r="B37" s="89">
        <v>7112</v>
      </c>
      <c r="C37" s="89" t="s">
        <v>1878</v>
      </c>
      <c r="D37" s="88" t="s">
        <v>1879</v>
      </c>
      <c r="E37" s="88" t="str">
        <f t="shared" si="0"/>
        <v>7112-01.03</v>
      </c>
      <c r="F37" s="102" t="str">
        <f t="shared" si="1"/>
        <v>AG -3--AC -18</v>
      </c>
      <c r="G37" s="89">
        <v>3</v>
      </c>
      <c r="H37" s="89">
        <v>18</v>
      </c>
      <c r="I37" s="98" t="str">
        <f t="shared" si="2"/>
        <v>- - M- S</v>
      </c>
      <c r="J37" s="89"/>
      <c r="K37" s="89"/>
      <c r="L37" s="89" t="s">
        <v>1345</v>
      </c>
      <c r="M37" s="89" t="s">
        <v>1346</v>
      </c>
      <c r="N37" s="98" t="str">
        <f t="shared" si="3"/>
        <v xml:space="preserve">O  </v>
      </c>
      <c r="O37" s="89" t="s">
        <v>1347</v>
      </c>
      <c r="P37" s="89"/>
      <c r="Q37" s="98" t="str">
        <f t="shared" si="4"/>
        <v xml:space="preserve">F   </v>
      </c>
      <c r="R37" s="89" t="s">
        <v>1844</v>
      </c>
      <c r="S37" s="89"/>
    </row>
    <row r="38" spans="1:19">
      <c r="A38" s="88" t="s">
        <v>1871</v>
      </c>
      <c r="B38" s="89">
        <v>7112</v>
      </c>
      <c r="C38" s="89" t="s">
        <v>1880</v>
      </c>
      <c r="D38" s="88" t="s">
        <v>1881</v>
      </c>
      <c r="E38" s="88" t="str">
        <f t="shared" si="0"/>
        <v>7112-01.04</v>
      </c>
      <c r="F38" s="102" t="str">
        <f t="shared" si="1"/>
        <v>AG -3--AC -18</v>
      </c>
      <c r="G38" s="89">
        <v>3</v>
      </c>
      <c r="H38" s="89">
        <v>18</v>
      </c>
      <c r="I38" s="98" t="str">
        <f t="shared" si="2"/>
        <v>- - M- S</v>
      </c>
      <c r="J38" s="89"/>
      <c r="K38" s="89"/>
      <c r="L38" s="89" t="s">
        <v>1345</v>
      </c>
      <c r="M38" s="89" t="s">
        <v>1346</v>
      </c>
      <c r="N38" s="98" t="str">
        <f t="shared" si="3"/>
        <v xml:space="preserve">O  </v>
      </c>
      <c r="O38" s="89" t="s">
        <v>1347</v>
      </c>
      <c r="P38" s="89"/>
      <c r="Q38" s="98" t="str">
        <f t="shared" si="4"/>
        <v xml:space="preserve">F   </v>
      </c>
      <c r="R38" s="89" t="s">
        <v>1844</v>
      </c>
      <c r="S38" s="89"/>
    </row>
    <row r="39" spans="1:19">
      <c r="A39" s="88" t="s">
        <v>1871</v>
      </c>
      <c r="B39" s="89">
        <v>7112</v>
      </c>
      <c r="C39" s="89" t="s">
        <v>1882</v>
      </c>
      <c r="D39" s="88" t="s">
        <v>1883</v>
      </c>
      <c r="E39" s="88" t="str">
        <f t="shared" si="0"/>
        <v>7112-01.05</v>
      </c>
      <c r="F39" s="102" t="str">
        <f t="shared" si="1"/>
        <v>AG -3--AC -18</v>
      </c>
      <c r="G39" s="89">
        <v>3</v>
      </c>
      <c r="H39" s="89">
        <v>18</v>
      </c>
      <c r="I39" s="98" t="str">
        <f t="shared" si="2"/>
        <v>- - M- S</v>
      </c>
      <c r="J39" s="89"/>
      <c r="K39" s="89"/>
      <c r="L39" s="89" t="s">
        <v>1345</v>
      </c>
      <c r="M39" s="89" t="s">
        <v>1346</v>
      </c>
      <c r="N39" s="98" t="str">
        <f t="shared" si="3"/>
        <v xml:space="preserve">O  </v>
      </c>
      <c r="O39" s="89" t="s">
        <v>1347</v>
      </c>
      <c r="P39" s="89"/>
      <c r="Q39" s="98" t="str">
        <f t="shared" si="4"/>
        <v xml:space="preserve">F   </v>
      </c>
      <c r="R39" s="89" t="s">
        <v>1844</v>
      </c>
      <c r="S39" s="89"/>
    </row>
    <row r="40" spans="1:19">
      <c r="A40" s="88" t="s">
        <v>1871</v>
      </c>
      <c r="B40" s="89">
        <v>7112</v>
      </c>
      <c r="C40" s="89" t="s">
        <v>1884</v>
      </c>
      <c r="D40" s="88" t="s">
        <v>1885</v>
      </c>
      <c r="E40" s="88" t="str">
        <f t="shared" si="0"/>
        <v>7112-01.06</v>
      </c>
      <c r="F40" s="102" t="str">
        <f t="shared" si="1"/>
        <v>AG -3--AC -18</v>
      </c>
      <c r="G40" s="89">
        <v>3</v>
      </c>
      <c r="H40" s="89">
        <v>18</v>
      </c>
      <c r="I40" s="98" t="str">
        <f t="shared" si="2"/>
        <v>- - M- S</v>
      </c>
      <c r="J40" s="89"/>
      <c r="K40" s="89"/>
      <c r="L40" s="89" t="s">
        <v>1345</v>
      </c>
      <c r="M40" s="89" t="s">
        <v>1346</v>
      </c>
      <c r="N40" s="98" t="str">
        <f t="shared" si="3"/>
        <v xml:space="preserve">O  </v>
      </c>
      <c r="O40" s="89" t="s">
        <v>1347</v>
      </c>
      <c r="P40" s="89"/>
      <c r="Q40" s="98" t="str">
        <f t="shared" si="4"/>
        <v xml:space="preserve">F   </v>
      </c>
      <c r="R40" s="89" t="s">
        <v>1844</v>
      </c>
      <c r="S40" s="89"/>
    </row>
    <row r="41" spans="1:19">
      <c r="A41" s="88" t="s">
        <v>1871</v>
      </c>
      <c r="B41" s="89">
        <v>7112</v>
      </c>
      <c r="C41" s="89" t="s">
        <v>1886</v>
      </c>
      <c r="D41" s="88" t="s">
        <v>1887</v>
      </c>
      <c r="E41" s="88" t="str">
        <f t="shared" si="0"/>
        <v>7112-01.07</v>
      </c>
      <c r="F41" s="102" t="str">
        <f t="shared" si="1"/>
        <v>AG -3--AC -18</v>
      </c>
      <c r="G41" s="89">
        <v>3</v>
      </c>
      <c r="H41" s="89">
        <v>18</v>
      </c>
      <c r="I41" s="98" t="str">
        <f t="shared" si="2"/>
        <v>- - M- S</v>
      </c>
      <c r="J41" s="89"/>
      <c r="K41" s="89"/>
      <c r="L41" s="89" t="s">
        <v>1345</v>
      </c>
      <c r="M41" s="89" t="s">
        <v>1346</v>
      </c>
      <c r="N41" s="98" t="str">
        <f t="shared" si="3"/>
        <v xml:space="preserve">O  </v>
      </c>
      <c r="O41" s="89" t="s">
        <v>1347</v>
      </c>
      <c r="P41" s="89"/>
      <c r="Q41" s="98" t="str">
        <f t="shared" si="4"/>
        <v xml:space="preserve">F   </v>
      </c>
      <c r="R41" s="89" t="s">
        <v>1844</v>
      </c>
      <c r="S41" s="89"/>
    </row>
    <row r="42" spans="1:19">
      <c r="A42" s="88" t="s">
        <v>1871</v>
      </c>
      <c r="B42" s="89">
        <v>7112</v>
      </c>
      <c r="C42" s="89" t="s">
        <v>1864</v>
      </c>
      <c r="D42" s="88" t="s">
        <v>1865</v>
      </c>
      <c r="E42" s="88" t="str">
        <f t="shared" si="0"/>
        <v>7112-02</v>
      </c>
      <c r="F42" s="102" t="str">
        <f t="shared" si="1"/>
        <v>AG ---AC -</v>
      </c>
      <c r="G42" s="89"/>
      <c r="H42" s="89"/>
      <c r="I42" s="98" t="str">
        <f t="shared" si="2"/>
        <v xml:space="preserve">- - - </v>
      </c>
      <c r="J42" s="89"/>
      <c r="K42" s="89"/>
      <c r="L42" s="89"/>
      <c r="M42" s="89"/>
      <c r="N42" s="98" t="str">
        <f t="shared" si="3"/>
        <v xml:space="preserve">  </v>
      </c>
      <c r="O42" s="89"/>
      <c r="P42" s="89"/>
      <c r="Q42" s="98" t="str">
        <f t="shared" si="4"/>
        <v xml:space="preserve">   </v>
      </c>
      <c r="R42" s="89"/>
      <c r="S42" s="89"/>
    </row>
    <row r="43" spans="1:19">
      <c r="A43" s="88" t="s">
        <v>1871</v>
      </c>
      <c r="B43" s="89">
        <v>7112</v>
      </c>
      <c r="C43" s="89" t="s">
        <v>1888</v>
      </c>
      <c r="D43" s="88" t="s">
        <v>1889</v>
      </c>
      <c r="E43" s="88" t="str">
        <f t="shared" si="0"/>
        <v>7112-02.03</v>
      </c>
      <c r="F43" s="102" t="str">
        <f t="shared" si="1"/>
        <v>AG -3--AC -8</v>
      </c>
      <c r="G43" s="89" t="s">
        <v>1847</v>
      </c>
      <c r="H43" s="89" t="s">
        <v>1848</v>
      </c>
      <c r="I43" s="98" t="str">
        <f t="shared" si="2"/>
        <v xml:space="preserve">CT- - M- </v>
      </c>
      <c r="J43" s="89" t="s">
        <v>1343</v>
      </c>
      <c r="K43" s="89"/>
      <c r="L43" s="89" t="s">
        <v>1345</v>
      </c>
      <c r="M43" s="89"/>
      <c r="N43" s="98" t="str">
        <f t="shared" si="3"/>
        <v xml:space="preserve">O  </v>
      </c>
      <c r="O43" s="89" t="s">
        <v>1347</v>
      </c>
      <c r="P43" s="89"/>
      <c r="Q43" s="98" t="str">
        <f t="shared" si="4"/>
        <v xml:space="preserve">F   </v>
      </c>
      <c r="R43" s="89" t="s">
        <v>1844</v>
      </c>
      <c r="S43" s="89"/>
    </row>
    <row r="44" spans="1:19">
      <c r="A44" s="88" t="s">
        <v>1871</v>
      </c>
      <c r="B44" s="89">
        <v>7112</v>
      </c>
      <c r="C44" s="89" t="s">
        <v>1890</v>
      </c>
      <c r="D44" s="88" t="s">
        <v>1891</v>
      </c>
      <c r="E44" s="88" t="str">
        <f t="shared" si="0"/>
        <v>7112-08</v>
      </c>
      <c r="F44" s="102" t="str">
        <f t="shared" si="1"/>
        <v>AG ---AC -</v>
      </c>
      <c r="G44" s="89"/>
      <c r="H44" s="89"/>
      <c r="I44" s="98" t="str">
        <f t="shared" si="2"/>
        <v xml:space="preserve">- - - </v>
      </c>
      <c r="J44" s="89"/>
      <c r="K44" s="89"/>
      <c r="L44" s="89"/>
      <c r="M44" s="89"/>
      <c r="N44" s="98" t="str">
        <f t="shared" si="3"/>
        <v xml:space="preserve">  </v>
      </c>
      <c r="O44" s="89"/>
      <c r="P44" s="89"/>
      <c r="Q44" s="98" t="str">
        <f t="shared" si="4"/>
        <v xml:space="preserve">   </v>
      </c>
      <c r="R44" s="89"/>
      <c r="S44" s="89"/>
    </row>
    <row r="45" spans="1:19">
      <c r="A45" s="88" t="s">
        <v>1871</v>
      </c>
      <c r="B45" s="89">
        <v>7112</v>
      </c>
      <c r="C45" s="89" t="s">
        <v>1892</v>
      </c>
      <c r="D45" s="88" t="s">
        <v>1893</v>
      </c>
      <c r="E45" s="88" t="str">
        <f t="shared" si="0"/>
        <v>7112-08.01</v>
      </c>
      <c r="F45" s="102" t="str">
        <f t="shared" si="1"/>
        <v>AG -3--AC -8</v>
      </c>
      <c r="G45" s="89" t="s">
        <v>1847</v>
      </c>
      <c r="H45" s="89" t="s">
        <v>1848</v>
      </c>
      <c r="I45" s="98" t="str">
        <f t="shared" si="2"/>
        <v xml:space="preserve">- E- - </v>
      </c>
      <c r="J45" s="89"/>
      <c r="K45" s="89" t="s">
        <v>1344</v>
      </c>
      <c r="L45" s="89"/>
      <c r="M45" s="89"/>
      <c r="N45" s="98" t="str">
        <f t="shared" si="3"/>
        <v xml:space="preserve">O  </v>
      </c>
      <c r="O45" s="89" t="s">
        <v>1347</v>
      </c>
      <c r="P45" s="89"/>
      <c r="Q45" s="98" t="str">
        <f t="shared" si="4"/>
        <v xml:space="preserve">F   </v>
      </c>
      <c r="R45" s="89" t="s">
        <v>1844</v>
      </c>
      <c r="S45" s="89"/>
    </row>
    <row r="46" spans="1:19">
      <c r="A46" s="88" t="s">
        <v>1871</v>
      </c>
      <c r="B46" s="89">
        <v>7112</v>
      </c>
      <c r="C46" s="89" t="s">
        <v>1855</v>
      </c>
      <c r="D46" s="88" t="s">
        <v>1850</v>
      </c>
      <c r="E46" s="88" t="str">
        <f t="shared" si="0"/>
        <v>7112-34</v>
      </c>
      <c r="F46" s="102" t="str">
        <f t="shared" si="1"/>
        <v>AG ---AC -</v>
      </c>
      <c r="G46" s="89"/>
      <c r="H46" s="89"/>
      <c r="I46" s="98" t="str">
        <f t="shared" si="2"/>
        <v xml:space="preserve">- - - </v>
      </c>
      <c r="J46" s="89"/>
      <c r="K46" s="89"/>
      <c r="L46" s="89"/>
      <c r="M46" s="89"/>
      <c r="N46" s="98" t="str">
        <f t="shared" si="3"/>
        <v xml:space="preserve">  </v>
      </c>
      <c r="O46" s="89"/>
      <c r="P46" s="89"/>
      <c r="Q46" s="98" t="str">
        <f t="shared" si="4"/>
        <v xml:space="preserve">   </v>
      </c>
      <c r="R46" s="89"/>
      <c r="S46" s="89"/>
    </row>
    <row r="47" spans="1:19">
      <c r="A47" s="88" t="s">
        <v>1871</v>
      </c>
      <c r="B47" s="89">
        <v>7112</v>
      </c>
      <c r="C47" s="89" t="s">
        <v>1894</v>
      </c>
      <c r="D47" s="88" t="s">
        <v>697</v>
      </c>
      <c r="E47" s="88" t="str">
        <f t="shared" si="0"/>
        <v>7112-34.03</v>
      </c>
      <c r="F47" s="102" t="str">
        <f t="shared" si="1"/>
        <v>AG -3--AC -</v>
      </c>
      <c r="G47" s="89" t="s">
        <v>1847</v>
      </c>
      <c r="H47" s="89"/>
      <c r="I47" s="98" t="str">
        <f t="shared" si="2"/>
        <v xml:space="preserve">- E- - </v>
      </c>
      <c r="J47" s="89"/>
      <c r="K47" s="89" t="s">
        <v>1344</v>
      </c>
      <c r="L47" s="89"/>
      <c r="M47" s="89"/>
      <c r="N47" s="98" t="str">
        <f t="shared" si="3"/>
        <v xml:space="preserve">O  </v>
      </c>
      <c r="O47" s="89" t="s">
        <v>1347</v>
      </c>
      <c r="P47" s="89"/>
      <c r="Q47" s="98" t="str">
        <f t="shared" si="4"/>
        <v xml:space="preserve">F   </v>
      </c>
      <c r="R47" s="89" t="s">
        <v>1844</v>
      </c>
      <c r="S47" s="89"/>
    </row>
    <row r="48" spans="1:19">
      <c r="A48" s="88" t="s">
        <v>1871</v>
      </c>
      <c r="B48" s="89">
        <v>7112</v>
      </c>
      <c r="C48" s="89" t="s">
        <v>1895</v>
      </c>
      <c r="D48" s="88" t="s">
        <v>1896</v>
      </c>
      <c r="E48" s="88" t="str">
        <f t="shared" si="0"/>
        <v>7112-48</v>
      </c>
      <c r="F48" s="102" t="str">
        <f t="shared" si="1"/>
        <v>AG ---AC -</v>
      </c>
      <c r="G48" s="89"/>
      <c r="H48" s="89"/>
      <c r="I48" s="98" t="str">
        <f t="shared" si="2"/>
        <v xml:space="preserve">- - - </v>
      </c>
      <c r="J48" s="89"/>
      <c r="K48" s="89"/>
      <c r="L48" s="89"/>
      <c r="M48" s="89"/>
      <c r="N48" s="98" t="str">
        <f t="shared" si="3"/>
        <v xml:space="preserve">  </v>
      </c>
      <c r="O48" s="89"/>
      <c r="P48" s="89"/>
      <c r="Q48" s="98" t="str">
        <f t="shared" si="4"/>
        <v xml:space="preserve">   </v>
      </c>
      <c r="R48" s="89"/>
      <c r="S48" s="89"/>
    </row>
    <row r="49" spans="1:19">
      <c r="A49" s="88" t="s">
        <v>1871</v>
      </c>
      <c r="B49" s="89">
        <v>7112</v>
      </c>
      <c r="C49" s="89" t="s">
        <v>1897</v>
      </c>
      <c r="D49" s="88" t="s">
        <v>1898</v>
      </c>
      <c r="E49" s="88" t="str">
        <f t="shared" si="0"/>
        <v>7112-48.01</v>
      </c>
      <c r="F49" s="102" t="str">
        <f t="shared" si="1"/>
        <v>AG -3--AC -18</v>
      </c>
      <c r="G49" s="89">
        <v>3</v>
      </c>
      <c r="H49" s="89">
        <v>18</v>
      </c>
      <c r="I49" s="98" t="str">
        <f t="shared" si="2"/>
        <v>- - M- S</v>
      </c>
      <c r="J49" s="89"/>
      <c r="K49" s="89"/>
      <c r="L49" s="89" t="s">
        <v>1345</v>
      </c>
      <c r="M49" s="89" t="s">
        <v>1346</v>
      </c>
      <c r="N49" s="98" t="str">
        <f t="shared" si="3"/>
        <v xml:space="preserve">O  </v>
      </c>
      <c r="O49" s="89" t="s">
        <v>1347</v>
      </c>
      <c r="P49" s="89"/>
      <c r="Q49" s="98" t="str">
        <f t="shared" si="4"/>
        <v xml:space="preserve">F   </v>
      </c>
      <c r="R49" s="89" t="s">
        <v>1844</v>
      </c>
      <c r="S49" s="89"/>
    </row>
    <row r="50" spans="1:19">
      <c r="A50" s="88" t="s">
        <v>1871</v>
      </c>
      <c r="B50" s="89">
        <v>7112</v>
      </c>
      <c r="C50" s="89" t="s">
        <v>1899</v>
      </c>
      <c r="D50" s="88" t="s">
        <v>1900</v>
      </c>
      <c r="E50" s="88" t="str">
        <f t="shared" si="0"/>
        <v>7112-48.02</v>
      </c>
      <c r="F50" s="102" t="str">
        <f t="shared" si="1"/>
        <v>AG -3--AC -18</v>
      </c>
      <c r="G50" s="89">
        <v>3</v>
      </c>
      <c r="H50" s="89">
        <v>18</v>
      </c>
      <c r="I50" s="98" t="str">
        <f t="shared" si="2"/>
        <v>- - M- S</v>
      </c>
      <c r="J50" s="89"/>
      <c r="K50" s="89"/>
      <c r="L50" s="89" t="s">
        <v>1345</v>
      </c>
      <c r="M50" s="89" t="s">
        <v>1346</v>
      </c>
      <c r="N50" s="98" t="str">
        <f t="shared" si="3"/>
        <v xml:space="preserve">O  </v>
      </c>
      <c r="O50" s="89" t="s">
        <v>1347</v>
      </c>
      <c r="P50" s="89"/>
      <c r="Q50" s="98" t="str">
        <f t="shared" si="4"/>
        <v xml:space="preserve">F   </v>
      </c>
      <c r="R50" s="89" t="s">
        <v>1844</v>
      </c>
      <c r="S50" s="89"/>
    </row>
    <row r="51" spans="1:19">
      <c r="A51" s="88" t="s">
        <v>1871</v>
      </c>
      <c r="B51" s="89">
        <v>7112</v>
      </c>
      <c r="C51" s="89" t="s">
        <v>1901</v>
      </c>
      <c r="D51" s="88" t="s">
        <v>1902</v>
      </c>
      <c r="E51" s="88" t="str">
        <f t="shared" si="0"/>
        <v>7112-48.04</v>
      </c>
      <c r="F51" s="102" t="str">
        <f t="shared" si="1"/>
        <v>AG -3--AC -18</v>
      </c>
      <c r="G51" s="89">
        <v>3</v>
      </c>
      <c r="H51" s="89">
        <v>18</v>
      </c>
      <c r="I51" s="98" t="str">
        <f t="shared" si="2"/>
        <v>- - M- S</v>
      </c>
      <c r="J51" s="89"/>
      <c r="K51" s="89"/>
      <c r="L51" s="89" t="s">
        <v>1345</v>
      </c>
      <c r="M51" s="89" t="s">
        <v>1346</v>
      </c>
      <c r="N51" s="98" t="str">
        <f t="shared" si="3"/>
        <v xml:space="preserve">O  </v>
      </c>
      <c r="O51" s="89" t="s">
        <v>1347</v>
      </c>
      <c r="P51" s="89"/>
      <c r="Q51" s="98" t="str">
        <f t="shared" si="4"/>
        <v xml:space="preserve">F   </v>
      </c>
      <c r="R51" s="89" t="s">
        <v>1844</v>
      </c>
      <c r="S51" s="89"/>
    </row>
    <row r="52" spans="1:19">
      <c r="A52" s="88" t="s">
        <v>1871</v>
      </c>
      <c r="B52" s="89">
        <v>7112</v>
      </c>
      <c r="C52" s="89" t="s">
        <v>1903</v>
      </c>
      <c r="D52" s="88" t="s">
        <v>1904</v>
      </c>
      <c r="E52" s="88" t="str">
        <f t="shared" si="0"/>
        <v>7112-48.05</v>
      </c>
      <c r="F52" s="102" t="str">
        <f t="shared" si="1"/>
        <v>AG -3--AC -18</v>
      </c>
      <c r="G52" s="89">
        <v>3</v>
      </c>
      <c r="H52" s="89">
        <v>18</v>
      </c>
      <c r="I52" s="98" t="str">
        <f t="shared" si="2"/>
        <v>- - M- S</v>
      </c>
      <c r="J52" s="89"/>
      <c r="K52" s="89"/>
      <c r="L52" s="89" t="s">
        <v>1345</v>
      </c>
      <c r="M52" s="89" t="s">
        <v>1346</v>
      </c>
      <c r="N52" s="98" t="str">
        <f t="shared" si="3"/>
        <v xml:space="preserve">O  </v>
      </c>
      <c r="O52" s="89" t="s">
        <v>1347</v>
      </c>
      <c r="P52" s="89"/>
      <c r="Q52" s="98" t="str">
        <f t="shared" si="4"/>
        <v xml:space="preserve">F   </v>
      </c>
      <c r="R52" s="89" t="s">
        <v>1844</v>
      </c>
      <c r="S52" s="89"/>
    </row>
    <row r="53" spans="1:19">
      <c r="A53" s="88" t="s">
        <v>1871</v>
      </c>
      <c r="B53" s="89">
        <v>7112</v>
      </c>
      <c r="C53" s="89" t="s">
        <v>1905</v>
      </c>
      <c r="D53" s="88" t="s">
        <v>1906</v>
      </c>
      <c r="E53" s="88" t="str">
        <f t="shared" si="0"/>
        <v>7112-48.06</v>
      </c>
      <c r="F53" s="102" t="str">
        <f t="shared" si="1"/>
        <v>AG -3--AC -18</v>
      </c>
      <c r="G53" s="89">
        <v>3</v>
      </c>
      <c r="H53" s="89">
        <v>18</v>
      </c>
      <c r="I53" s="98" t="str">
        <f t="shared" si="2"/>
        <v>- - M- S</v>
      </c>
      <c r="J53" s="89"/>
      <c r="K53" s="89"/>
      <c r="L53" s="89" t="s">
        <v>1345</v>
      </c>
      <c r="M53" s="89" t="s">
        <v>1346</v>
      </c>
      <c r="N53" s="98" t="str">
        <f t="shared" si="3"/>
        <v xml:space="preserve">O  </v>
      </c>
      <c r="O53" s="89" t="s">
        <v>1347</v>
      </c>
      <c r="P53" s="89"/>
      <c r="Q53" s="98" t="str">
        <f t="shared" si="4"/>
        <v xml:space="preserve">F   </v>
      </c>
      <c r="R53" s="89" t="s">
        <v>1844</v>
      </c>
      <c r="S53" s="89"/>
    </row>
    <row r="54" spans="1:19">
      <c r="A54" s="88" t="s">
        <v>1871</v>
      </c>
      <c r="B54" s="89">
        <v>7112</v>
      </c>
      <c r="C54" s="89" t="s">
        <v>1907</v>
      </c>
      <c r="D54" s="88" t="s">
        <v>1908</v>
      </c>
      <c r="E54" s="88" t="str">
        <f t="shared" si="0"/>
        <v>7112-48.07</v>
      </c>
      <c r="F54" s="102" t="str">
        <f t="shared" si="1"/>
        <v>AG -3--AC -18</v>
      </c>
      <c r="G54" s="89">
        <v>3</v>
      </c>
      <c r="H54" s="89">
        <v>18</v>
      </c>
      <c r="I54" s="98" t="str">
        <f t="shared" si="2"/>
        <v>- - M- S</v>
      </c>
      <c r="J54" s="89"/>
      <c r="K54" s="89"/>
      <c r="L54" s="89" t="s">
        <v>1345</v>
      </c>
      <c r="M54" s="89" t="s">
        <v>1346</v>
      </c>
      <c r="N54" s="98" t="str">
        <f t="shared" si="3"/>
        <v xml:space="preserve">O  </v>
      </c>
      <c r="O54" s="89" t="s">
        <v>1347</v>
      </c>
      <c r="P54" s="89"/>
      <c r="Q54" s="98" t="str">
        <f t="shared" si="4"/>
        <v xml:space="preserve">F   </v>
      </c>
      <c r="R54" s="89" t="s">
        <v>1844</v>
      </c>
      <c r="S54" s="89"/>
    </row>
    <row r="55" spans="1:19">
      <c r="A55" s="88" t="s">
        <v>1871</v>
      </c>
      <c r="B55" s="89">
        <v>7112</v>
      </c>
      <c r="C55" s="89" t="s">
        <v>1909</v>
      </c>
      <c r="D55" s="88" t="s">
        <v>1910</v>
      </c>
      <c r="E55" s="88" t="str">
        <f t="shared" si="0"/>
        <v>7112-48.09</v>
      </c>
      <c r="F55" s="102" t="str">
        <f t="shared" si="1"/>
        <v>AG -3--AC -18</v>
      </c>
      <c r="G55" s="89">
        <v>3</v>
      </c>
      <c r="H55" s="89">
        <v>18</v>
      </c>
      <c r="I55" s="98" t="str">
        <f t="shared" si="2"/>
        <v>- - M- S</v>
      </c>
      <c r="J55" s="89"/>
      <c r="K55" s="89"/>
      <c r="L55" s="89" t="s">
        <v>1345</v>
      </c>
      <c r="M55" s="89" t="s">
        <v>1346</v>
      </c>
      <c r="N55" s="98" t="str">
        <f t="shared" si="3"/>
        <v xml:space="preserve">O  </v>
      </c>
      <c r="O55" s="89" t="s">
        <v>1347</v>
      </c>
      <c r="P55" s="89"/>
      <c r="Q55" s="98" t="str">
        <f t="shared" si="4"/>
        <v xml:space="preserve">F   </v>
      </c>
      <c r="R55" s="89" t="s">
        <v>1844</v>
      </c>
      <c r="S55" s="89"/>
    </row>
    <row r="56" spans="1:19">
      <c r="A56" s="88"/>
      <c r="B56" s="89"/>
      <c r="C56" s="89"/>
      <c r="D56" s="88"/>
      <c r="E56" s="88" t="str">
        <f t="shared" si="0"/>
        <v>-</v>
      </c>
      <c r="F56" s="102" t="str">
        <f t="shared" si="1"/>
        <v>AG ---AC -</v>
      </c>
      <c r="G56" s="89"/>
      <c r="H56" s="89"/>
      <c r="I56" s="98" t="str">
        <f t="shared" si="2"/>
        <v xml:space="preserve">- - - </v>
      </c>
      <c r="J56" s="89"/>
      <c r="K56" s="89"/>
      <c r="L56" s="89"/>
      <c r="M56" s="89"/>
      <c r="N56" s="98" t="str">
        <f t="shared" si="3"/>
        <v xml:space="preserve">  </v>
      </c>
      <c r="O56" s="89"/>
      <c r="P56" s="89"/>
      <c r="Q56" s="98" t="str">
        <f t="shared" si="4"/>
        <v xml:space="preserve">   </v>
      </c>
      <c r="R56" s="89"/>
      <c r="S56" s="89"/>
    </row>
    <row r="57" spans="1:19">
      <c r="A57" s="88" t="s">
        <v>1911</v>
      </c>
      <c r="B57" s="89" t="s">
        <v>1912</v>
      </c>
      <c r="C57" s="89" t="s">
        <v>1864</v>
      </c>
      <c r="D57" s="88" t="s">
        <v>1865</v>
      </c>
      <c r="E57" s="88" t="str">
        <f t="shared" si="0"/>
        <v>7120-02</v>
      </c>
      <c r="F57" s="102" t="str">
        <f t="shared" si="1"/>
        <v>AG ---AC -</v>
      </c>
      <c r="G57" s="89"/>
      <c r="H57" s="89"/>
      <c r="I57" s="98" t="str">
        <f t="shared" si="2"/>
        <v xml:space="preserve">- - - </v>
      </c>
      <c r="J57" s="89"/>
      <c r="K57" s="89"/>
      <c r="L57" s="89"/>
      <c r="M57" s="89"/>
      <c r="N57" s="98" t="str">
        <f t="shared" si="3"/>
        <v xml:space="preserve">  </v>
      </c>
      <c r="O57" s="89"/>
      <c r="P57" s="89"/>
      <c r="Q57" s="98" t="str">
        <f t="shared" si="4"/>
        <v xml:space="preserve">   </v>
      </c>
      <c r="R57" s="89"/>
      <c r="S57" s="89"/>
    </row>
    <row r="58" spans="1:19">
      <c r="A58" s="88" t="s">
        <v>1911</v>
      </c>
      <c r="B58" s="89" t="s">
        <v>1912</v>
      </c>
      <c r="C58" s="89" t="s">
        <v>1913</v>
      </c>
      <c r="D58" s="88" t="s">
        <v>1914</v>
      </c>
      <c r="E58" s="88" t="str">
        <f t="shared" si="0"/>
        <v>7120-02.02</v>
      </c>
      <c r="F58" s="102" t="str">
        <f t="shared" si="1"/>
        <v>AG -3--AC -8</v>
      </c>
      <c r="G58" s="89" t="s">
        <v>1847</v>
      </c>
      <c r="H58" s="89" t="s">
        <v>1848</v>
      </c>
      <c r="I58" s="98" t="str">
        <f t="shared" si="2"/>
        <v xml:space="preserve">CT- - M- </v>
      </c>
      <c r="J58" s="89" t="s">
        <v>1343</v>
      </c>
      <c r="K58" s="89"/>
      <c r="L58" s="89" t="s">
        <v>1345</v>
      </c>
      <c r="M58" s="89"/>
      <c r="N58" s="98" t="str">
        <f t="shared" si="3"/>
        <v xml:space="preserve">O  </v>
      </c>
      <c r="O58" s="89" t="s">
        <v>1347</v>
      </c>
      <c r="P58" s="89"/>
      <c r="Q58" s="98" t="str">
        <f t="shared" si="4"/>
        <v xml:space="preserve">F   </v>
      </c>
      <c r="R58" s="89" t="s">
        <v>1844</v>
      </c>
      <c r="S58" s="89"/>
    </row>
    <row r="59" spans="1:19">
      <c r="A59" s="88" t="s">
        <v>1911</v>
      </c>
      <c r="B59" s="89" t="s">
        <v>1912</v>
      </c>
      <c r="C59" s="89" t="s">
        <v>1855</v>
      </c>
      <c r="D59" s="88" t="s">
        <v>1850</v>
      </c>
      <c r="E59" s="88" t="str">
        <f t="shared" si="0"/>
        <v>7120-34</v>
      </c>
      <c r="F59" s="102" t="str">
        <f t="shared" si="1"/>
        <v>AG ---AC -</v>
      </c>
      <c r="G59" s="89"/>
      <c r="H59" s="89"/>
      <c r="I59" s="98" t="str">
        <f t="shared" si="2"/>
        <v xml:space="preserve">- - - </v>
      </c>
      <c r="J59" s="89"/>
      <c r="K59" s="89"/>
      <c r="L59" s="89"/>
      <c r="M59" s="89"/>
      <c r="N59" s="98" t="str">
        <f t="shared" si="3"/>
        <v xml:space="preserve">  </v>
      </c>
      <c r="O59" s="89"/>
      <c r="P59" s="89"/>
      <c r="Q59" s="98" t="str">
        <f t="shared" si="4"/>
        <v xml:space="preserve">   </v>
      </c>
      <c r="R59" s="89"/>
      <c r="S59" s="89"/>
    </row>
    <row r="60" spans="1:19">
      <c r="A60" s="88" t="s">
        <v>1911</v>
      </c>
      <c r="B60" s="89" t="s">
        <v>1912</v>
      </c>
      <c r="C60" s="89" t="s">
        <v>1915</v>
      </c>
      <c r="D60" s="88" t="s">
        <v>1916</v>
      </c>
      <c r="E60" s="88" t="str">
        <f t="shared" si="0"/>
        <v>7120-3401</v>
      </c>
      <c r="F60" s="102" t="str">
        <f t="shared" si="1"/>
        <v>AG -3--AC -8</v>
      </c>
      <c r="G60" s="89" t="s">
        <v>1847</v>
      </c>
      <c r="H60" s="89" t="s">
        <v>1848</v>
      </c>
      <c r="I60" s="98" t="str">
        <f t="shared" si="2"/>
        <v xml:space="preserve">CT- - M- </v>
      </c>
      <c r="J60" s="89" t="s">
        <v>1343</v>
      </c>
      <c r="K60" s="89"/>
      <c r="L60" s="89" t="s">
        <v>1345</v>
      </c>
      <c r="M60" s="89"/>
      <c r="N60" s="98" t="str">
        <f t="shared" si="3"/>
        <v xml:space="preserve">O  </v>
      </c>
      <c r="O60" s="89" t="s">
        <v>1347</v>
      </c>
      <c r="P60" s="89"/>
      <c r="Q60" s="98" t="str">
        <f t="shared" si="4"/>
        <v xml:space="preserve">F   </v>
      </c>
      <c r="R60" s="89" t="s">
        <v>1844</v>
      </c>
      <c r="S60" s="89"/>
    </row>
    <row r="61" spans="1:19">
      <c r="A61" s="88" t="s">
        <v>1911</v>
      </c>
      <c r="B61" s="89" t="s">
        <v>1912</v>
      </c>
      <c r="C61" s="89" t="s">
        <v>1894</v>
      </c>
      <c r="D61" s="88" t="s">
        <v>1917</v>
      </c>
      <c r="E61" s="88" t="str">
        <f t="shared" si="0"/>
        <v>7120-34.03</v>
      </c>
      <c r="F61" s="102" t="str">
        <f t="shared" si="1"/>
        <v>AG -3--AC -</v>
      </c>
      <c r="G61" s="89" t="s">
        <v>1847</v>
      </c>
      <c r="H61" s="89"/>
      <c r="I61" s="98" t="str">
        <f t="shared" si="2"/>
        <v xml:space="preserve">- E- - </v>
      </c>
      <c r="J61" s="89"/>
      <c r="K61" s="89" t="s">
        <v>1344</v>
      </c>
      <c r="L61" s="89"/>
      <c r="M61" s="89"/>
      <c r="N61" s="98" t="str">
        <f t="shared" si="3"/>
        <v xml:space="preserve">O  </v>
      </c>
      <c r="O61" s="89" t="s">
        <v>1347</v>
      </c>
      <c r="P61" s="89"/>
      <c r="Q61" s="98" t="str">
        <f t="shared" si="4"/>
        <v xml:space="preserve">F   </v>
      </c>
      <c r="R61" s="89" t="s">
        <v>1844</v>
      </c>
      <c r="S61" s="89"/>
    </row>
    <row r="62" spans="1:19">
      <c r="A62" s="88" t="s">
        <v>1911</v>
      </c>
      <c r="B62" s="89" t="s">
        <v>1912</v>
      </c>
      <c r="C62" s="89" t="s">
        <v>1918</v>
      </c>
      <c r="D62" s="88" t="s">
        <v>1919</v>
      </c>
      <c r="E62" s="88" t="str">
        <f t="shared" si="0"/>
        <v>7120-34.07</v>
      </c>
      <c r="F62" s="102" t="str">
        <f t="shared" si="1"/>
        <v>AG -3--AC -8</v>
      </c>
      <c r="G62" s="89" t="s">
        <v>1847</v>
      </c>
      <c r="H62" s="89" t="s">
        <v>1848</v>
      </c>
      <c r="I62" s="98" t="str">
        <f t="shared" si="2"/>
        <v xml:space="preserve">CT- - M- </v>
      </c>
      <c r="J62" s="89" t="s">
        <v>1343</v>
      </c>
      <c r="K62" s="89"/>
      <c r="L62" s="89" t="s">
        <v>1345</v>
      </c>
      <c r="M62" s="89"/>
      <c r="N62" s="98" t="str">
        <f t="shared" si="3"/>
        <v xml:space="preserve">O  </v>
      </c>
      <c r="O62" s="89" t="s">
        <v>1347</v>
      </c>
      <c r="P62" s="89"/>
      <c r="Q62" s="98" t="str">
        <f t="shared" si="4"/>
        <v xml:space="preserve">F   </v>
      </c>
      <c r="R62" s="89" t="s">
        <v>1844</v>
      </c>
      <c r="S62" s="89"/>
    </row>
    <row r="63" spans="1:19">
      <c r="A63" s="88" t="s">
        <v>1911</v>
      </c>
      <c r="B63" s="89" t="s">
        <v>1912</v>
      </c>
      <c r="C63" s="89" t="s">
        <v>1920</v>
      </c>
      <c r="D63" s="88" t="s">
        <v>1921</v>
      </c>
      <c r="E63" s="88" t="str">
        <f t="shared" si="0"/>
        <v>7120-45</v>
      </c>
      <c r="F63" s="102" t="str">
        <f t="shared" si="1"/>
        <v>AG ---AC -</v>
      </c>
      <c r="G63" s="89"/>
      <c r="H63" s="89"/>
      <c r="I63" s="98" t="str">
        <f t="shared" si="2"/>
        <v xml:space="preserve">- - - </v>
      </c>
      <c r="J63" s="89"/>
      <c r="K63" s="89"/>
      <c r="L63" s="89"/>
      <c r="M63" s="89"/>
      <c r="N63" s="98" t="str">
        <f t="shared" si="3"/>
        <v xml:space="preserve">  </v>
      </c>
      <c r="O63" s="89"/>
      <c r="P63" s="89"/>
      <c r="Q63" s="98" t="str">
        <f t="shared" si="4"/>
        <v xml:space="preserve">   </v>
      </c>
      <c r="R63" s="89"/>
      <c r="S63" s="89"/>
    </row>
    <row r="64" spans="1:19">
      <c r="A64" s="88" t="s">
        <v>1911</v>
      </c>
      <c r="B64" s="89" t="s">
        <v>1912</v>
      </c>
      <c r="C64" s="89" t="s">
        <v>1922</v>
      </c>
      <c r="D64" s="88" t="s">
        <v>1923</v>
      </c>
      <c r="E64" s="88" t="str">
        <f t="shared" si="0"/>
        <v>7120-45.02</v>
      </c>
      <c r="F64" s="102" t="str">
        <f t="shared" si="1"/>
        <v>AG -3--AC -8</v>
      </c>
      <c r="G64" s="89" t="s">
        <v>1847</v>
      </c>
      <c r="H64" s="89" t="s">
        <v>1848</v>
      </c>
      <c r="I64" s="98" t="str">
        <f t="shared" si="2"/>
        <v>- - M- S</v>
      </c>
      <c r="J64" s="89"/>
      <c r="K64" s="89"/>
      <c r="L64" s="89" t="s">
        <v>1345</v>
      </c>
      <c r="M64" s="89" t="s">
        <v>1346</v>
      </c>
      <c r="N64" s="98" t="str">
        <f t="shared" si="3"/>
        <v xml:space="preserve">O  </v>
      </c>
      <c r="O64" s="89" t="s">
        <v>1347</v>
      </c>
      <c r="P64" s="89"/>
      <c r="Q64" s="98" t="str">
        <f t="shared" si="4"/>
        <v xml:space="preserve">F   </v>
      </c>
      <c r="R64" s="89" t="s">
        <v>1844</v>
      </c>
      <c r="S64" s="89"/>
    </row>
    <row r="65" spans="1:19">
      <c r="A65" s="88" t="s">
        <v>1911</v>
      </c>
      <c r="B65" s="89" t="s">
        <v>1912</v>
      </c>
      <c r="C65" s="89" t="s">
        <v>1924</v>
      </c>
      <c r="D65" s="88" t="s">
        <v>1925</v>
      </c>
      <c r="E65" s="88" t="str">
        <f t="shared" si="0"/>
        <v>7120-45.07</v>
      </c>
      <c r="F65" s="102" t="str">
        <f t="shared" si="1"/>
        <v>AG -3--AC -8</v>
      </c>
      <c r="G65" s="89" t="s">
        <v>1847</v>
      </c>
      <c r="H65" s="89" t="s">
        <v>1848</v>
      </c>
      <c r="I65" s="98" t="str">
        <f t="shared" si="2"/>
        <v xml:space="preserve">CT- - M- </v>
      </c>
      <c r="J65" s="89" t="s">
        <v>1343</v>
      </c>
      <c r="K65" s="89"/>
      <c r="L65" s="89" t="s">
        <v>1345</v>
      </c>
      <c r="M65" s="89"/>
      <c r="N65" s="98" t="str">
        <f t="shared" si="3"/>
        <v xml:space="preserve">O  </v>
      </c>
      <c r="O65" s="89" t="s">
        <v>1347</v>
      </c>
      <c r="P65" s="89"/>
      <c r="Q65" s="98" t="str">
        <f t="shared" si="4"/>
        <v xml:space="preserve">F   </v>
      </c>
      <c r="R65" s="89" t="s">
        <v>1844</v>
      </c>
      <c r="S65" s="89"/>
    </row>
    <row r="66" spans="1:19">
      <c r="A66" s="88"/>
      <c r="B66" s="89"/>
      <c r="C66" s="89"/>
      <c r="D66" s="88"/>
      <c r="E66" s="88" t="str">
        <f t="shared" si="0"/>
        <v>-</v>
      </c>
      <c r="F66" s="102" t="str">
        <f t="shared" si="1"/>
        <v>AG ---AC -</v>
      </c>
      <c r="G66" s="89"/>
      <c r="H66" s="89"/>
      <c r="I66" s="98" t="str">
        <f t="shared" si="2"/>
        <v xml:space="preserve">- - - </v>
      </c>
      <c r="J66" s="89"/>
      <c r="K66" s="89"/>
      <c r="L66" s="89"/>
      <c r="M66" s="89"/>
      <c r="N66" s="98" t="str">
        <f t="shared" si="3"/>
        <v xml:space="preserve">  </v>
      </c>
      <c r="O66" s="89"/>
      <c r="P66" s="89"/>
      <c r="Q66" s="98" t="str">
        <f t="shared" si="4"/>
        <v xml:space="preserve">   </v>
      </c>
      <c r="R66" s="89"/>
      <c r="S66" s="89"/>
    </row>
    <row r="67" spans="1:19">
      <c r="A67" s="88" t="s">
        <v>1926</v>
      </c>
      <c r="B67" s="89" t="s">
        <v>1927</v>
      </c>
      <c r="C67" s="89" t="s">
        <v>1864</v>
      </c>
      <c r="D67" s="88" t="s">
        <v>1865</v>
      </c>
      <c r="E67" s="88" t="str">
        <f t="shared" si="0"/>
        <v>7130-02</v>
      </c>
      <c r="F67" s="102" t="str">
        <f t="shared" si="1"/>
        <v>AG ---AC -</v>
      </c>
      <c r="G67" s="89"/>
      <c r="H67" s="89"/>
      <c r="I67" s="98" t="str">
        <f t="shared" si="2"/>
        <v xml:space="preserve">- - - </v>
      </c>
      <c r="J67" s="89"/>
      <c r="K67" s="89"/>
      <c r="L67" s="89"/>
      <c r="M67" s="89"/>
      <c r="N67" s="98" t="str">
        <f t="shared" si="3"/>
        <v xml:space="preserve">  </v>
      </c>
      <c r="O67" s="89"/>
      <c r="P67" s="89"/>
      <c r="Q67" s="98" t="str">
        <f t="shared" si="4"/>
        <v xml:space="preserve">   </v>
      </c>
      <c r="R67" s="89"/>
      <c r="S67" s="89"/>
    </row>
    <row r="68" spans="1:19">
      <c r="A68" s="88" t="s">
        <v>1926</v>
      </c>
      <c r="B68" s="89" t="s">
        <v>1927</v>
      </c>
      <c r="C68" s="89" t="s">
        <v>1928</v>
      </c>
      <c r="D68" s="88" t="s">
        <v>1929</v>
      </c>
      <c r="E68" s="88" t="str">
        <f t="shared" si="0"/>
        <v>7130-02.09</v>
      </c>
      <c r="F68" s="102" t="str">
        <f t="shared" si="1"/>
        <v>AG -3--AC -8</v>
      </c>
      <c r="G68" s="89" t="s">
        <v>1847</v>
      </c>
      <c r="H68" s="89" t="s">
        <v>1848</v>
      </c>
      <c r="I68" s="98" t="str">
        <f t="shared" si="2"/>
        <v xml:space="preserve">CT- - M- </v>
      </c>
      <c r="J68" s="89" t="s">
        <v>1343</v>
      </c>
      <c r="K68" s="89"/>
      <c r="L68" s="89" t="s">
        <v>1345</v>
      </c>
      <c r="M68" s="89"/>
      <c r="N68" s="98" t="str">
        <f t="shared" si="3"/>
        <v xml:space="preserve">O  </v>
      </c>
      <c r="O68" s="89" t="s">
        <v>1347</v>
      </c>
      <c r="P68" s="89"/>
      <c r="Q68" s="98" t="str">
        <f t="shared" si="4"/>
        <v xml:space="preserve">F   </v>
      </c>
      <c r="R68" s="89" t="s">
        <v>1844</v>
      </c>
      <c r="S68" s="89"/>
    </row>
    <row r="69" spans="1:19">
      <c r="A69" s="88" t="s">
        <v>1926</v>
      </c>
      <c r="B69" s="89" t="s">
        <v>1927</v>
      </c>
      <c r="C69" s="89" t="s">
        <v>1930</v>
      </c>
      <c r="D69" s="88" t="s">
        <v>1931</v>
      </c>
      <c r="E69" s="88" t="str">
        <f t="shared" si="0"/>
        <v>7130-02.15</v>
      </c>
      <c r="F69" s="102" t="str">
        <f t="shared" si="1"/>
        <v>AG -3--AC -8</v>
      </c>
      <c r="G69" s="89" t="s">
        <v>1847</v>
      </c>
      <c r="H69" s="89" t="s">
        <v>1848</v>
      </c>
      <c r="I69" s="98" t="str">
        <f t="shared" si="2"/>
        <v xml:space="preserve">CT- - M- </v>
      </c>
      <c r="J69" s="89" t="s">
        <v>1343</v>
      </c>
      <c r="K69" s="89"/>
      <c r="L69" s="89" t="s">
        <v>1345</v>
      </c>
      <c r="M69" s="89"/>
      <c r="N69" s="98" t="str">
        <f t="shared" si="3"/>
        <v xml:space="preserve">O  </v>
      </c>
      <c r="O69" s="89" t="s">
        <v>1347</v>
      </c>
      <c r="P69" s="89"/>
      <c r="Q69" s="98" t="str">
        <f t="shared" si="4"/>
        <v xml:space="preserve">F   </v>
      </c>
      <c r="R69" s="89" t="s">
        <v>1844</v>
      </c>
      <c r="S69" s="89"/>
    </row>
    <row r="70" spans="1:19">
      <c r="A70" s="88" t="s">
        <v>1926</v>
      </c>
      <c r="B70" s="89" t="s">
        <v>1927</v>
      </c>
      <c r="C70" s="89" t="s">
        <v>1855</v>
      </c>
      <c r="D70" s="88" t="s">
        <v>1850</v>
      </c>
      <c r="E70" s="88" t="str">
        <f t="shared" ref="E70:E133" si="5">CONCATENATE(B70,"-",C70)</f>
        <v>7130-34</v>
      </c>
      <c r="F70" s="102" t="str">
        <f t="shared" ref="F70:F133" si="6">CONCATENATE("AG"," -", G70,"--","AC -", H70)</f>
        <v>AG ---AC -</v>
      </c>
      <c r="G70" s="89"/>
      <c r="H70" s="89"/>
      <c r="I70" s="98" t="str">
        <f t="shared" ref="I70:I133" si="7">CONCATENATE(J70,"- ",K70,"- ",L70,"- ",M70,)</f>
        <v xml:space="preserve">- - - </v>
      </c>
      <c r="J70" s="89"/>
      <c r="K70" s="89"/>
      <c r="L70" s="89"/>
      <c r="M70" s="89"/>
      <c r="N70" s="98" t="str">
        <f t="shared" ref="N70:N133" si="8">CONCATENATE(O70,"  ",P70)</f>
        <v xml:space="preserve">  </v>
      </c>
      <c r="O70" s="89"/>
      <c r="P70" s="89"/>
      <c r="Q70" s="98" t="str">
        <f t="shared" ref="Q70:Q133" si="9">CONCATENATE(R70,"   ",S70)</f>
        <v xml:space="preserve">   </v>
      </c>
      <c r="R70" s="89"/>
      <c r="S70" s="89"/>
    </row>
    <row r="71" spans="1:19">
      <c r="A71" s="88" t="s">
        <v>1926</v>
      </c>
      <c r="B71" s="89" t="s">
        <v>1927</v>
      </c>
      <c r="C71" s="89" t="s">
        <v>1932</v>
      </c>
      <c r="D71" s="88" t="s">
        <v>1851</v>
      </c>
      <c r="E71" s="88" t="str">
        <f t="shared" si="5"/>
        <v>7130-34.01</v>
      </c>
      <c r="F71" s="102" t="str">
        <f t="shared" si="6"/>
        <v>AG -3--AC -8</v>
      </c>
      <c r="G71" s="89" t="s">
        <v>1847</v>
      </c>
      <c r="H71" s="89" t="s">
        <v>1848</v>
      </c>
      <c r="I71" s="98" t="str">
        <f t="shared" si="7"/>
        <v xml:space="preserve">CT- - M- </v>
      </c>
      <c r="J71" s="89" t="s">
        <v>1343</v>
      </c>
      <c r="K71" s="89"/>
      <c r="L71" s="89" t="s">
        <v>1345</v>
      </c>
      <c r="M71" s="89"/>
      <c r="N71" s="98" t="str">
        <f t="shared" si="8"/>
        <v xml:space="preserve">O  </v>
      </c>
      <c r="O71" s="89" t="s">
        <v>1347</v>
      </c>
      <c r="P71" s="89"/>
      <c r="Q71" s="98" t="str">
        <f t="shared" si="9"/>
        <v xml:space="preserve">F   </v>
      </c>
      <c r="R71" s="89" t="s">
        <v>1844</v>
      </c>
      <c r="S71" s="89"/>
    </row>
    <row r="72" spans="1:19">
      <c r="A72" s="88" t="s">
        <v>1926</v>
      </c>
      <c r="B72" s="89" t="s">
        <v>1927</v>
      </c>
      <c r="C72" s="89" t="s">
        <v>1894</v>
      </c>
      <c r="D72" s="88" t="s">
        <v>1917</v>
      </c>
      <c r="E72" s="88" t="str">
        <f t="shared" si="5"/>
        <v>7130-34.03</v>
      </c>
      <c r="F72" s="102" t="str">
        <f t="shared" si="6"/>
        <v>AG -3--AC -8</v>
      </c>
      <c r="G72" s="89" t="s">
        <v>1847</v>
      </c>
      <c r="H72" s="89" t="s">
        <v>1848</v>
      </c>
      <c r="I72" s="98" t="str">
        <f t="shared" si="7"/>
        <v xml:space="preserve">CT- - M- </v>
      </c>
      <c r="J72" s="89" t="s">
        <v>1343</v>
      </c>
      <c r="K72" s="89"/>
      <c r="L72" s="89" t="s">
        <v>1345</v>
      </c>
      <c r="M72" s="89"/>
      <c r="N72" s="98" t="str">
        <f t="shared" si="8"/>
        <v xml:space="preserve">O  </v>
      </c>
      <c r="O72" s="89" t="s">
        <v>1347</v>
      </c>
      <c r="P72" s="89"/>
      <c r="Q72" s="98" t="str">
        <f t="shared" si="9"/>
        <v xml:space="preserve">F   </v>
      </c>
      <c r="R72" s="89" t="s">
        <v>1844</v>
      </c>
      <c r="S72" s="89"/>
    </row>
    <row r="73" spans="1:19">
      <c r="A73" s="88" t="s">
        <v>1926</v>
      </c>
      <c r="B73" s="89" t="s">
        <v>1927</v>
      </c>
      <c r="C73" s="89" t="s">
        <v>1933</v>
      </c>
      <c r="D73" s="88" t="s">
        <v>1934</v>
      </c>
      <c r="E73" s="88" t="str">
        <f t="shared" si="5"/>
        <v>7130-40</v>
      </c>
      <c r="F73" s="102" t="str">
        <f t="shared" si="6"/>
        <v>AG ---AC -</v>
      </c>
      <c r="G73" s="89"/>
      <c r="H73" s="89"/>
      <c r="I73" s="98" t="str">
        <f t="shared" si="7"/>
        <v xml:space="preserve">- - - </v>
      </c>
      <c r="J73" s="89"/>
      <c r="K73" s="89"/>
      <c r="L73" s="89"/>
      <c r="M73" s="89"/>
      <c r="N73" s="98" t="str">
        <f t="shared" si="8"/>
        <v xml:space="preserve">  </v>
      </c>
      <c r="O73" s="89"/>
      <c r="P73" s="89"/>
      <c r="Q73" s="98" t="str">
        <f t="shared" si="9"/>
        <v xml:space="preserve">   </v>
      </c>
      <c r="R73" s="89"/>
      <c r="S73" s="89"/>
    </row>
    <row r="74" spans="1:19">
      <c r="A74" s="88" t="s">
        <v>1926</v>
      </c>
      <c r="B74" s="89" t="s">
        <v>1927</v>
      </c>
      <c r="C74" s="89" t="s">
        <v>1935</v>
      </c>
      <c r="D74" s="88" t="s">
        <v>1936</v>
      </c>
      <c r="E74" s="88" t="str">
        <f t="shared" si="5"/>
        <v>7130-40.01</v>
      </c>
      <c r="F74" s="102" t="str">
        <f t="shared" si="6"/>
        <v>AG -3--AC -8</v>
      </c>
      <c r="G74" s="89" t="s">
        <v>1847</v>
      </c>
      <c r="H74" s="89" t="s">
        <v>1848</v>
      </c>
      <c r="I74" s="98" t="str">
        <f t="shared" si="7"/>
        <v xml:space="preserve">CT- - M- </v>
      </c>
      <c r="J74" s="89" t="s">
        <v>1343</v>
      </c>
      <c r="K74" s="89"/>
      <c r="L74" s="89" t="s">
        <v>1345</v>
      </c>
      <c r="M74" s="89"/>
      <c r="N74" s="98" t="str">
        <f t="shared" si="8"/>
        <v xml:space="preserve">O  </v>
      </c>
      <c r="O74" s="89" t="s">
        <v>1347</v>
      </c>
      <c r="P74" s="89"/>
      <c r="Q74" s="98" t="str">
        <f t="shared" si="9"/>
        <v xml:space="preserve">F   </v>
      </c>
      <c r="R74" s="89" t="s">
        <v>1844</v>
      </c>
      <c r="S74" s="89"/>
    </row>
    <row r="75" spans="1:19">
      <c r="A75" s="88" t="s">
        <v>1926</v>
      </c>
      <c r="B75" s="89" t="s">
        <v>1927</v>
      </c>
      <c r="C75" s="89" t="s">
        <v>1937</v>
      </c>
      <c r="D75" s="88" t="s">
        <v>1938</v>
      </c>
      <c r="E75" s="88" t="str">
        <f t="shared" si="5"/>
        <v>7130-40.03</v>
      </c>
      <c r="F75" s="102" t="str">
        <f t="shared" si="6"/>
        <v>AG -3--AC -8</v>
      </c>
      <c r="G75" s="89" t="s">
        <v>1847</v>
      </c>
      <c r="H75" s="89" t="s">
        <v>1848</v>
      </c>
      <c r="I75" s="98" t="str">
        <f t="shared" si="7"/>
        <v xml:space="preserve">CT- - M- </v>
      </c>
      <c r="J75" s="89" t="s">
        <v>1343</v>
      </c>
      <c r="K75" s="89"/>
      <c r="L75" s="89" t="s">
        <v>1345</v>
      </c>
      <c r="M75" s="89"/>
      <c r="N75" s="98" t="str">
        <f t="shared" si="8"/>
        <v xml:space="preserve">O  </v>
      </c>
      <c r="O75" s="89" t="s">
        <v>1347</v>
      </c>
      <c r="P75" s="89"/>
      <c r="Q75" s="98" t="str">
        <f t="shared" si="9"/>
        <v xml:space="preserve">F   </v>
      </c>
      <c r="R75" s="89" t="s">
        <v>1844</v>
      </c>
      <c r="S75" s="89"/>
    </row>
    <row r="76" spans="1:19">
      <c r="A76" s="88" t="s">
        <v>1926</v>
      </c>
      <c r="B76" s="89" t="s">
        <v>1927</v>
      </c>
      <c r="C76" s="89" t="s">
        <v>1939</v>
      </c>
      <c r="D76" s="88" t="s">
        <v>1940</v>
      </c>
      <c r="E76" s="88" t="str">
        <f t="shared" si="5"/>
        <v>7130-59</v>
      </c>
      <c r="F76" s="102" t="str">
        <f t="shared" si="6"/>
        <v>AG -3--AC -8</v>
      </c>
      <c r="G76" s="89" t="s">
        <v>1847</v>
      </c>
      <c r="H76" s="89" t="s">
        <v>1848</v>
      </c>
      <c r="I76" s="98" t="str">
        <f t="shared" si="7"/>
        <v xml:space="preserve">CT- - M- </v>
      </c>
      <c r="J76" s="89" t="s">
        <v>1343</v>
      </c>
      <c r="K76" s="89"/>
      <c r="L76" s="89" t="s">
        <v>1345</v>
      </c>
      <c r="M76" s="89"/>
      <c r="N76" s="98" t="str">
        <f t="shared" si="8"/>
        <v xml:space="preserve">O  </v>
      </c>
      <c r="O76" s="89" t="s">
        <v>1347</v>
      </c>
      <c r="P76" s="89"/>
      <c r="Q76" s="98" t="str">
        <f t="shared" si="9"/>
        <v xml:space="preserve">F   </v>
      </c>
      <c r="R76" s="89" t="s">
        <v>1844</v>
      </c>
      <c r="S76" s="89"/>
    </row>
    <row r="77" spans="1:19">
      <c r="A77" s="88"/>
      <c r="B77" s="89"/>
      <c r="C77" s="89"/>
      <c r="D77" s="88"/>
      <c r="E77" s="88" t="str">
        <f t="shared" si="5"/>
        <v>-</v>
      </c>
      <c r="F77" s="102" t="str">
        <f t="shared" si="6"/>
        <v>AG ---AC -</v>
      </c>
      <c r="G77" s="89"/>
      <c r="H77" s="89"/>
      <c r="I77" s="98" t="str">
        <f t="shared" si="7"/>
        <v xml:space="preserve">- - - </v>
      </c>
      <c r="J77" s="89"/>
      <c r="K77" s="89"/>
      <c r="L77" s="89"/>
      <c r="M77" s="89"/>
      <c r="N77" s="98" t="str">
        <f t="shared" si="8"/>
        <v xml:space="preserve">  </v>
      </c>
      <c r="O77" s="89"/>
      <c r="P77" s="89"/>
      <c r="Q77" s="98" t="str">
        <f t="shared" si="9"/>
        <v xml:space="preserve">   </v>
      </c>
      <c r="R77" s="89"/>
      <c r="S77" s="89"/>
    </row>
    <row r="78" spans="1:19">
      <c r="A78" s="88" t="s">
        <v>1941</v>
      </c>
      <c r="B78" s="89">
        <v>7131</v>
      </c>
      <c r="C78" s="89" t="s">
        <v>1942</v>
      </c>
      <c r="D78" s="88" t="s">
        <v>1943</v>
      </c>
      <c r="E78" s="88" t="str">
        <f t="shared" si="5"/>
        <v>7131-03</v>
      </c>
      <c r="F78" s="102" t="str">
        <f t="shared" si="6"/>
        <v>AG -3--AC -</v>
      </c>
      <c r="G78" s="89" t="s">
        <v>1847</v>
      </c>
      <c r="H78" s="89"/>
      <c r="I78" s="98" t="str">
        <f t="shared" si="7"/>
        <v xml:space="preserve">- E- - </v>
      </c>
      <c r="J78" s="89"/>
      <c r="K78" s="89" t="s">
        <v>1344</v>
      </c>
      <c r="L78" s="89"/>
      <c r="M78" s="89"/>
      <c r="N78" s="98" t="str">
        <f t="shared" si="8"/>
        <v xml:space="preserve">O  </v>
      </c>
      <c r="O78" s="89" t="s">
        <v>1347</v>
      </c>
      <c r="P78" s="89"/>
      <c r="Q78" s="98" t="str">
        <f t="shared" si="9"/>
        <v xml:space="preserve">F   </v>
      </c>
      <c r="R78" s="89" t="s">
        <v>1844</v>
      </c>
      <c r="S78" s="89"/>
    </row>
    <row r="79" spans="1:19">
      <c r="A79" s="88" t="s">
        <v>1941</v>
      </c>
      <c r="B79" s="89">
        <v>7131</v>
      </c>
      <c r="C79" s="89" t="s">
        <v>1855</v>
      </c>
      <c r="D79" s="88" t="s">
        <v>1850</v>
      </c>
      <c r="E79" s="88" t="str">
        <f t="shared" si="5"/>
        <v>7131-34</v>
      </c>
      <c r="F79" s="102" t="str">
        <f t="shared" si="6"/>
        <v>AG ---AC -</v>
      </c>
      <c r="G79" s="89"/>
      <c r="H79" s="89"/>
      <c r="I79" s="98" t="str">
        <f t="shared" si="7"/>
        <v xml:space="preserve">- - - </v>
      </c>
      <c r="J79" s="89"/>
      <c r="K79" s="89"/>
      <c r="L79" s="89"/>
      <c r="M79" s="89"/>
      <c r="N79" s="98" t="str">
        <f t="shared" si="8"/>
        <v xml:space="preserve">  </v>
      </c>
      <c r="O79" s="89"/>
      <c r="P79" s="89"/>
      <c r="Q79" s="98" t="str">
        <f t="shared" si="9"/>
        <v xml:space="preserve">   </v>
      </c>
      <c r="R79" s="89"/>
      <c r="S79" s="89"/>
    </row>
    <row r="80" spans="1:19">
      <c r="A80" s="88" t="s">
        <v>1941</v>
      </c>
      <c r="B80" s="89">
        <v>7131</v>
      </c>
      <c r="C80" s="89" t="s">
        <v>1894</v>
      </c>
      <c r="D80" s="88" t="s">
        <v>1917</v>
      </c>
      <c r="E80" s="88" t="str">
        <f t="shared" si="5"/>
        <v>7131-34.03</v>
      </c>
      <c r="F80" s="102" t="str">
        <f t="shared" si="6"/>
        <v>AG -3--AC -</v>
      </c>
      <c r="G80" s="89" t="s">
        <v>1847</v>
      </c>
      <c r="H80" s="89"/>
      <c r="I80" s="98" t="str">
        <f t="shared" si="7"/>
        <v xml:space="preserve">- E- - </v>
      </c>
      <c r="J80" s="89"/>
      <c r="K80" s="89" t="s">
        <v>1344</v>
      </c>
      <c r="L80" s="89"/>
      <c r="M80" s="89"/>
      <c r="N80" s="98" t="str">
        <f t="shared" si="8"/>
        <v xml:space="preserve">O  </v>
      </c>
      <c r="O80" s="89" t="s">
        <v>1347</v>
      </c>
      <c r="P80" s="89"/>
      <c r="Q80" s="98" t="str">
        <f t="shared" si="9"/>
        <v xml:space="preserve">F   </v>
      </c>
      <c r="R80" s="89" t="s">
        <v>1844</v>
      </c>
      <c r="S80" s="89"/>
    </row>
    <row r="81" spans="1:19">
      <c r="A81" s="88" t="s">
        <v>1941</v>
      </c>
      <c r="B81" s="89">
        <v>7131</v>
      </c>
      <c r="C81" s="89" t="s">
        <v>1944</v>
      </c>
      <c r="D81" s="88" t="s">
        <v>1852</v>
      </c>
      <c r="E81" s="88" t="str">
        <f t="shared" si="5"/>
        <v>7131-51</v>
      </c>
      <c r="F81" s="102" t="str">
        <f t="shared" si="6"/>
        <v>AG ---AC -</v>
      </c>
      <c r="G81" s="89"/>
      <c r="H81" s="89"/>
      <c r="I81" s="98" t="str">
        <f t="shared" si="7"/>
        <v xml:space="preserve">- - - </v>
      </c>
      <c r="J81" s="89"/>
      <c r="K81" s="89"/>
      <c r="L81" s="89"/>
      <c r="M81" s="89"/>
      <c r="N81" s="98" t="str">
        <f t="shared" si="8"/>
        <v xml:space="preserve">  </v>
      </c>
      <c r="O81" s="89"/>
      <c r="P81" s="89"/>
      <c r="Q81" s="98" t="str">
        <f t="shared" si="9"/>
        <v xml:space="preserve">   </v>
      </c>
      <c r="R81" s="89"/>
      <c r="S81" s="89"/>
    </row>
    <row r="82" spans="1:19">
      <c r="A82" s="88" t="s">
        <v>1941</v>
      </c>
      <c r="B82" s="89">
        <v>7131</v>
      </c>
      <c r="C82" s="89" t="s">
        <v>1945</v>
      </c>
      <c r="D82" s="88" t="s">
        <v>1946</v>
      </c>
      <c r="E82" s="88" t="str">
        <f t="shared" si="5"/>
        <v>7131-51.02</v>
      </c>
      <c r="F82" s="102" t="str">
        <f t="shared" si="6"/>
        <v>AG -3--AC -8</v>
      </c>
      <c r="G82" s="89" t="s">
        <v>1847</v>
      </c>
      <c r="H82" s="89" t="s">
        <v>1848</v>
      </c>
      <c r="I82" s="98" t="str">
        <f t="shared" si="7"/>
        <v xml:space="preserve">CT- - M- </v>
      </c>
      <c r="J82" s="89" t="s">
        <v>1343</v>
      </c>
      <c r="K82" s="89"/>
      <c r="L82" s="89" t="s">
        <v>1345</v>
      </c>
      <c r="M82" s="89"/>
      <c r="N82" s="98" t="str">
        <f t="shared" si="8"/>
        <v xml:space="preserve">O  </v>
      </c>
      <c r="O82" s="89" t="s">
        <v>1347</v>
      </c>
      <c r="P82" s="89"/>
      <c r="Q82" s="98" t="str">
        <f t="shared" si="9"/>
        <v xml:space="preserve">F   </v>
      </c>
      <c r="R82" s="89" t="s">
        <v>1844</v>
      </c>
      <c r="S82" s="89"/>
    </row>
    <row r="83" spans="1:19">
      <c r="A83" s="88" t="s">
        <v>1941</v>
      </c>
      <c r="B83" s="89">
        <v>7131</v>
      </c>
      <c r="C83" s="89" t="s">
        <v>1947</v>
      </c>
      <c r="D83" s="88" t="s">
        <v>1948</v>
      </c>
      <c r="E83" s="88" t="str">
        <f t="shared" si="5"/>
        <v>7131-51.03</v>
      </c>
      <c r="F83" s="102" t="str">
        <f t="shared" si="6"/>
        <v>AG -3--AC -8</v>
      </c>
      <c r="G83" s="89" t="s">
        <v>1847</v>
      </c>
      <c r="H83" s="89" t="s">
        <v>1848</v>
      </c>
      <c r="I83" s="98" t="str">
        <f t="shared" si="7"/>
        <v xml:space="preserve">CT- - M- </v>
      </c>
      <c r="J83" s="89" t="s">
        <v>1343</v>
      </c>
      <c r="K83" s="89"/>
      <c r="L83" s="89" t="s">
        <v>1345</v>
      </c>
      <c r="M83" s="89"/>
      <c r="N83" s="98" t="str">
        <f t="shared" si="8"/>
        <v xml:space="preserve">O  </v>
      </c>
      <c r="O83" s="89" t="s">
        <v>1347</v>
      </c>
      <c r="P83" s="89"/>
      <c r="Q83" s="98" t="str">
        <f t="shared" si="9"/>
        <v xml:space="preserve">F   </v>
      </c>
      <c r="R83" s="89" t="s">
        <v>1844</v>
      </c>
      <c r="S83" s="89"/>
    </row>
    <row r="84" spans="1:19">
      <c r="A84" s="88" t="s">
        <v>1941</v>
      </c>
      <c r="B84" s="89">
        <v>7131</v>
      </c>
      <c r="C84" s="89" t="s">
        <v>1949</v>
      </c>
      <c r="D84" s="88" t="s">
        <v>1950</v>
      </c>
      <c r="E84" s="88" t="str">
        <f t="shared" si="5"/>
        <v>7131-51.05</v>
      </c>
      <c r="F84" s="102" t="str">
        <f t="shared" si="6"/>
        <v>AG -3--AC -8</v>
      </c>
      <c r="G84" s="89" t="s">
        <v>1847</v>
      </c>
      <c r="H84" s="89" t="s">
        <v>1848</v>
      </c>
      <c r="I84" s="98" t="str">
        <f t="shared" si="7"/>
        <v xml:space="preserve">CT- - M- </v>
      </c>
      <c r="J84" s="89" t="s">
        <v>1343</v>
      </c>
      <c r="K84" s="89"/>
      <c r="L84" s="89" t="s">
        <v>1345</v>
      </c>
      <c r="M84" s="89"/>
      <c r="N84" s="98" t="str">
        <f t="shared" si="8"/>
        <v xml:space="preserve">O  </v>
      </c>
      <c r="O84" s="89" t="s">
        <v>1347</v>
      </c>
      <c r="P84" s="89"/>
      <c r="Q84" s="98" t="str">
        <f t="shared" si="9"/>
        <v xml:space="preserve">F   </v>
      </c>
      <c r="R84" s="89" t="s">
        <v>1844</v>
      </c>
      <c r="S84" s="89"/>
    </row>
    <row r="85" spans="1:19">
      <c r="A85" s="88" t="s">
        <v>1941</v>
      </c>
      <c r="B85" s="89">
        <v>7131</v>
      </c>
      <c r="C85" s="89" t="s">
        <v>1951</v>
      </c>
      <c r="D85" s="88" t="s">
        <v>1952</v>
      </c>
      <c r="E85" s="88" t="str">
        <f t="shared" si="5"/>
        <v>7131-51.06</v>
      </c>
      <c r="F85" s="102" t="str">
        <f t="shared" si="6"/>
        <v>AG -3--AC -8</v>
      </c>
      <c r="G85" s="89" t="s">
        <v>1847</v>
      </c>
      <c r="H85" s="89" t="s">
        <v>1848</v>
      </c>
      <c r="I85" s="98" t="str">
        <f t="shared" si="7"/>
        <v xml:space="preserve">CT- - M- </v>
      </c>
      <c r="J85" s="89" t="s">
        <v>1343</v>
      </c>
      <c r="K85" s="89"/>
      <c r="L85" s="89" t="s">
        <v>1345</v>
      </c>
      <c r="M85" s="89"/>
      <c r="N85" s="98" t="str">
        <f t="shared" si="8"/>
        <v xml:space="preserve">O  </v>
      </c>
      <c r="O85" s="89" t="s">
        <v>1347</v>
      </c>
      <c r="P85" s="89"/>
      <c r="Q85" s="98" t="str">
        <f t="shared" si="9"/>
        <v xml:space="preserve">F   </v>
      </c>
      <c r="R85" s="89" t="s">
        <v>1844</v>
      </c>
      <c r="S85" s="89"/>
    </row>
    <row r="86" spans="1:19">
      <c r="A86" s="88" t="s">
        <v>1941</v>
      </c>
      <c r="B86" s="89">
        <v>7131</v>
      </c>
      <c r="C86" s="89" t="s">
        <v>1953</v>
      </c>
      <c r="D86" s="88" t="s">
        <v>1954</v>
      </c>
      <c r="E86" s="88" t="str">
        <f t="shared" si="5"/>
        <v>7131-51.07</v>
      </c>
      <c r="F86" s="102" t="str">
        <f t="shared" si="6"/>
        <v>AG -3--AC -8</v>
      </c>
      <c r="G86" s="89" t="s">
        <v>1847</v>
      </c>
      <c r="H86" s="89" t="s">
        <v>1848</v>
      </c>
      <c r="I86" s="98" t="str">
        <f t="shared" si="7"/>
        <v xml:space="preserve">CT- - M- </v>
      </c>
      <c r="J86" s="89" t="s">
        <v>1343</v>
      </c>
      <c r="K86" s="89"/>
      <c r="L86" s="89" t="s">
        <v>1345</v>
      </c>
      <c r="M86" s="89"/>
      <c r="N86" s="98" t="str">
        <f t="shared" si="8"/>
        <v xml:space="preserve">O  </v>
      </c>
      <c r="O86" s="89" t="s">
        <v>1347</v>
      </c>
      <c r="P86" s="89"/>
      <c r="Q86" s="98" t="str">
        <f t="shared" si="9"/>
        <v xml:space="preserve">F   </v>
      </c>
      <c r="R86" s="89" t="s">
        <v>1844</v>
      </c>
      <c r="S86" s="89"/>
    </row>
    <row r="87" spans="1:19">
      <c r="A87" s="88" t="s">
        <v>1941</v>
      </c>
      <c r="B87" s="89">
        <v>7131</v>
      </c>
      <c r="C87" s="89" t="s">
        <v>1955</v>
      </c>
      <c r="D87" s="88" t="s">
        <v>1956</v>
      </c>
      <c r="E87" s="88" t="str">
        <f t="shared" si="5"/>
        <v>7131-51.08</v>
      </c>
      <c r="F87" s="102" t="str">
        <f t="shared" si="6"/>
        <v>AG -3--AC -8</v>
      </c>
      <c r="G87" s="89" t="s">
        <v>1847</v>
      </c>
      <c r="H87" s="89" t="s">
        <v>1848</v>
      </c>
      <c r="I87" s="98" t="str">
        <f t="shared" si="7"/>
        <v xml:space="preserve">CT- - M- </v>
      </c>
      <c r="J87" s="89" t="s">
        <v>1343</v>
      </c>
      <c r="K87" s="89"/>
      <c r="L87" s="89" t="s">
        <v>1345</v>
      </c>
      <c r="M87" s="89"/>
      <c r="N87" s="98" t="str">
        <f t="shared" si="8"/>
        <v xml:space="preserve">O  </v>
      </c>
      <c r="O87" s="89" t="s">
        <v>1347</v>
      </c>
      <c r="P87" s="89"/>
      <c r="Q87" s="98" t="str">
        <f t="shared" si="9"/>
        <v xml:space="preserve">F   </v>
      </c>
      <c r="R87" s="89" t="s">
        <v>1844</v>
      </c>
      <c r="S87" s="89"/>
    </row>
    <row r="88" spans="1:19">
      <c r="A88" s="88" t="s">
        <v>1941</v>
      </c>
      <c r="B88" s="89">
        <v>7131</v>
      </c>
      <c r="C88" s="89" t="s">
        <v>1957</v>
      </c>
      <c r="D88" s="88" t="s">
        <v>1958</v>
      </c>
      <c r="E88" s="88" t="str">
        <f t="shared" si="5"/>
        <v>7131-51.09</v>
      </c>
      <c r="F88" s="102" t="str">
        <f t="shared" si="6"/>
        <v>AG -3--AC -8</v>
      </c>
      <c r="G88" s="89" t="s">
        <v>1847</v>
      </c>
      <c r="H88" s="89" t="s">
        <v>1848</v>
      </c>
      <c r="I88" s="98" t="str">
        <f t="shared" si="7"/>
        <v xml:space="preserve">CT- - M- </v>
      </c>
      <c r="J88" s="89" t="s">
        <v>1343</v>
      </c>
      <c r="K88" s="89"/>
      <c r="L88" s="89" t="s">
        <v>1345</v>
      </c>
      <c r="M88" s="89"/>
      <c r="N88" s="98" t="str">
        <f t="shared" si="8"/>
        <v xml:space="preserve">O  </v>
      </c>
      <c r="O88" s="89" t="s">
        <v>1347</v>
      </c>
      <c r="P88" s="89"/>
      <c r="Q88" s="98" t="str">
        <f t="shared" si="9"/>
        <v xml:space="preserve">F   </v>
      </c>
      <c r="R88" s="89" t="s">
        <v>1844</v>
      </c>
      <c r="S88" s="89"/>
    </row>
    <row r="89" spans="1:19">
      <c r="A89" s="88" t="s">
        <v>1941</v>
      </c>
      <c r="B89" s="89">
        <v>7131</v>
      </c>
      <c r="C89" s="89" t="s">
        <v>1959</v>
      </c>
      <c r="D89" s="88" t="s">
        <v>1960</v>
      </c>
      <c r="E89" s="88" t="str">
        <f t="shared" si="5"/>
        <v>7131-51.10</v>
      </c>
      <c r="F89" s="102" t="str">
        <f t="shared" si="6"/>
        <v>AG -3--AC -8</v>
      </c>
      <c r="G89" s="89" t="s">
        <v>1847</v>
      </c>
      <c r="H89" s="89" t="s">
        <v>1848</v>
      </c>
      <c r="I89" s="98" t="str">
        <f t="shared" si="7"/>
        <v xml:space="preserve">CT- - M- </v>
      </c>
      <c r="J89" s="89" t="s">
        <v>1343</v>
      </c>
      <c r="K89" s="89"/>
      <c r="L89" s="89" t="s">
        <v>1345</v>
      </c>
      <c r="M89" s="89"/>
      <c r="N89" s="98" t="str">
        <f t="shared" si="8"/>
        <v xml:space="preserve">O  </v>
      </c>
      <c r="O89" s="89" t="s">
        <v>1347</v>
      </c>
      <c r="P89" s="89"/>
      <c r="Q89" s="98" t="str">
        <f t="shared" si="9"/>
        <v xml:space="preserve">F   </v>
      </c>
      <c r="R89" s="89" t="s">
        <v>1844</v>
      </c>
      <c r="S89" s="89"/>
    </row>
    <row r="90" spans="1:19">
      <c r="A90" s="88" t="s">
        <v>1941</v>
      </c>
      <c r="B90" s="89">
        <v>7131</v>
      </c>
      <c r="C90" s="89" t="s">
        <v>1961</v>
      </c>
      <c r="D90" s="88" t="s">
        <v>1962</v>
      </c>
      <c r="E90" s="88" t="str">
        <f t="shared" si="5"/>
        <v>7131-51.11</v>
      </c>
      <c r="F90" s="102" t="str">
        <f t="shared" si="6"/>
        <v>AG -3--AC -8</v>
      </c>
      <c r="G90" s="89" t="s">
        <v>1847</v>
      </c>
      <c r="H90" s="89" t="s">
        <v>1848</v>
      </c>
      <c r="I90" s="98" t="str">
        <f t="shared" si="7"/>
        <v xml:space="preserve">CT- - M- </v>
      </c>
      <c r="J90" s="89" t="s">
        <v>1343</v>
      </c>
      <c r="K90" s="89"/>
      <c r="L90" s="89" t="s">
        <v>1345</v>
      </c>
      <c r="M90" s="89"/>
      <c r="N90" s="98" t="str">
        <f t="shared" si="8"/>
        <v xml:space="preserve">O  </v>
      </c>
      <c r="O90" s="89" t="s">
        <v>1347</v>
      </c>
      <c r="P90" s="89"/>
      <c r="Q90" s="98" t="str">
        <f t="shared" si="9"/>
        <v xml:space="preserve">F   </v>
      </c>
      <c r="R90" s="89" t="s">
        <v>1844</v>
      </c>
      <c r="S90" s="89"/>
    </row>
    <row r="91" spans="1:19">
      <c r="A91" s="88" t="s">
        <v>1941</v>
      </c>
      <c r="B91" s="89">
        <v>7131</v>
      </c>
      <c r="C91" s="89" t="s">
        <v>1963</v>
      </c>
      <c r="D91" s="88" t="s">
        <v>1964</v>
      </c>
      <c r="E91" s="88" t="str">
        <f t="shared" si="5"/>
        <v>7131-51.12</v>
      </c>
      <c r="F91" s="102" t="str">
        <f t="shared" si="6"/>
        <v>AG -3--AC -8</v>
      </c>
      <c r="G91" s="89" t="s">
        <v>1847</v>
      </c>
      <c r="H91" s="89" t="s">
        <v>1848</v>
      </c>
      <c r="I91" s="98" t="str">
        <f t="shared" si="7"/>
        <v xml:space="preserve">CT- - M- </v>
      </c>
      <c r="J91" s="89" t="s">
        <v>1343</v>
      </c>
      <c r="K91" s="89"/>
      <c r="L91" s="89" t="s">
        <v>1345</v>
      </c>
      <c r="M91" s="89"/>
      <c r="N91" s="98" t="str">
        <f t="shared" si="8"/>
        <v xml:space="preserve">O  </v>
      </c>
      <c r="O91" s="89" t="s">
        <v>1347</v>
      </c>
      <c r="P91" s="89"/>
      <c r="Q91" s="98" t="str">
        <f t="shared" si="9"/>
        <v xml:space="preserve">F   </v>
      </c>
      <c r="R91" s="89" t="s">
        <v>1844</v>
      </c>
      <c r="S91" s="89"/>
    </row>
    <row r="92" spans="1:19">
      <c r="A92" s="88"/>
      <c r="B92" s="89"/>
      <c r="C92" s="89"/>
      <c r="D92" s="88"/>
      <c r="E92" s="88" t="str">
        <f t="shared" si="5"/>
        <v>-</v>
      </c>
      <c r="F92" s="102" t="str">
        <f t="shared" si="6"/>
        <v>AG ---AC -</v>
      </c>
      <c r="G92" s="89"/>
      <c r="H92" s="89"/>
      <c r="I92" s="98" t="str">
        <f t="shared" si="7"/>
        <v xml:space="preserve">- - - </v>
      </c>
      <c r="J92" s="89"/>
      <c r="K92" s="89"/>
      <c r="L92" s="89"/>
      <c r="M92" s="89"/>
      <c r="N92" s="98" t="str">
        <f t="shared" si="8"/>
        <v xml:space="preserve">  </v>
      </c>
      <c r="O92" s="89"/>
      <c r="P92" s="89"/>
      <c r="Q92" s="98" t="str">
        <f t="shared" si="9"/>
        <v xml:space="preserve">   </v>
      </c>
      <c r="R92" s="89"/>
      <c r="S92" s="89"/>
    </row>
    <row r="93" spans="1:19">
      <c r="A93" s="88" t="s">
        <v>1965</v>
      </c>
      <c r="B93" s="89">
        <v>7132</v>
      </c>
      <c r="C93" s="89" t="s">
        <v>1864</v>
      </c>
      <c r="D93" s="88" t="s">
        <v>1865</v>
      </c>
      <c r="E93" s="88" t="str">
        <f t="shared" si="5"/>
        <v>7132-02</v>
      </c>
      <c r="F93" s="102" t="str">
        <f t="shared" si="6"/>
        <v>AG ---AC -</v>
      </c>
      <c r="G93" s="89"/>
      <c r="H93" s="89"/>
      <c r="I93" s="98" t="str">
        <f t="shared" si="7"/>
        <v xml:space="preserve">- - - </v>
      </c>
      <c r="J93" s="89"/>
      <c r="K93" s="89"/>
      <c r="L93" s="89"/>
      <c r="M93" s="89"/>
      <c r="N93" s="98" t="str">
        <f t="shared" si="8"/>
        <v xml:space="preserve">  </v>
      </c>
      <c r="O93" s="89"/>
      <c r="P93" s="89"/>
      <c r="Q93" s="98" t="str">
        <f t="shared" si="9"/>
        <v xml:space="preserve">   </v>
      </c>
      <c r="R93" s="89"/>
      <c r="S93" s="89"/>
    </row>
    <row r="94" spans="1:19">
      <c r="A94" s="88" t="s">
        <v>1965</v>
      </c>
      <c r="B94" s="89">
        <v>7132</v>
      </c>
      <c r="C94" s="89" t="s">
        <v>1966</v>
      </c>
      <c r="D94" s="88" t="s">
        <v>1967</v>
      </c>
      <c r="E94" s="88" t="str">
        <f t="shared" si="5"/>
        <v>7132-02.19</v>
      </c>
      <c r="F94" s="102" t="str">
        <f t="shared" si="6"/>
        <v>AG -3--AC -8</v>
      </c>
      <c r="G94" s="89" t="s">
        <v>1847</v>
      </c>
      <c r="H94" s="89" t="s">
        <v>1848</v>
      </c>
      <c r="I94" s="98" t="str">
        <f t="shared" si="7"/>
        <v xml:space="preserve">CT- - M- </v>
      </c>
      <c r="J94" s="89" t="s">
        <v>1343</v>
      </c>
      <c r="K94" s="89"/>
      <c r="L94" s="89" t="s">
        <v>1345</v>
      </c>
      <c r="M94" s="89"/>
      <c r="N94" s="98" t="str">
        <f t="shared" si="8"/>
        <v xml:space="preserve">O  </v>
      </c>
      <c r="O94" s="89" t="s">
        <v>1347</v>
      </c>
      <c r="P94" s="89"/>
      <c r="Q94" s="98" t="str">
        <f t="shared" si="9"/>
        <v xml:space="preserve">F   </v>
      </c>
      <c r="R94" s="89" t="s">
        <v>1844</v>
      </c>
      <c r="S94" s="89"/>
    </row>
    <row r="95" spans="1:19">
      <c r="A95" s="88" t="s">
        <v>1965</v>
      </c>
      <c r="B95" s="89">
        <v>7132</v>
      </c>
      <c r="C95" s="89" t="s">
        <v>1855</v>
      </c>
      <c r="D95" s="88" t="s">
        <v>1275</v>
      </c>
      <c r="E95" s="88" t="str">
        <f t="shared" si="5"/>
        <v>7132-34</v>
      </c>
      <c r="F95" s="102" t="str">
        <f t="shared" si="6"/>
        <v>AG ---AC -</v>
      </c>
      <c r="G95" s="89"/>
      <c r="H95" s="89"/>
      <c r="I95" s="98" t="str">
        <f t="shared" si="7"/>
        <v xml:space="preserve">- - - </v>
      </c>
      <c r="J95" s="89"/>
      <c r="K95" s="89"/>
      <c r="L95" s="89"/>
      <c r="M95" s="89"/>
      <c r="N95" s="98" t="str">
        <f t="shared" si="8"/>
        <v xml:space="preserve">  </v>
      </c>
      <c r="O95" s="89"/>
      <c r="P95" s="89"/>
      <c r="Q95" s="98" t="str">
        <f t="shared" si="9"/>
        <v xml:space="preserve">   </v>
      </c>
      <c r="R95" s="89"/>
      <c r="S95" s="89"/>
    </row>
    <row r="96" spans="1:19">
      <c r="A96" s="88" t="s">
        <v>1965</v>
      </c>
      <c r="B96" s="89">
        <v>7132</v>
      </c>
      <c r="C96" s="89" t="s">
        <v>1932</v>
      </c>
      <c r="D96" s="88" t="s">
        <v>1851</v>
      </c>
      <c r="E96" s="88" t="str">
        <f t="shared" si="5"/>
        <v>7132-34.01</v>
      </c>
      <c r="F96" s="102" t="str">
        <f t="shared" si="6"/>
        <v>AG -3--AC -8</v>
      </c>
      <c r="G96" s="89" t="s">
        <v>1847</v>
      </c>
      <c r="H96" s="89" t="s">
        <v>1848</v>
      </c>
      <c r="I96" s="98" t="str">
        <f t="shared" si="7"/>
        <v xml:space="preserve">CT- - M- </v>
      </c>
      <c r="J96" s="89" t="s">
        <v>1343</v>
      </c>
      <c r="K96" s="89"/>
      <c r="L96" s="89" t="s">
        <v>1345</v>
      </c>
      <c r="M96" s="89"/>
      <c r="N96" s="98" t="str">
        <f t="shared" si="8"/>
        <v xml:space="preserve">O  </v>
      </c>
      <c r="O96" s="89" t="s">
        <v>1347</v>
      </c>
      <c r="P96" s="89"/>
      <c r="Q96" s="98" t="str">
        <f t="shared" si="9"/>
        <v xml:space="preserve">F   </v>
      </c>
      <c r="R96" s="89" t="s">
        <v>1844</v>
      </c>
      <c r="S96" s="89"/>
    </row>
    <row r="97" spans="1:19">
      <c r="A97" s="88" t="s">
        <v>1965</v>
      </c>
      <c r="B97" s="89">
        <v>7132</v>
      </c>
      <c r="C97" s="89" t="s">
        <v>1894</v>
      </c>
      <c r="D97" s="88" t="s">
        <v>1968</v>
      </c>
      <c r="E97" s="88" t="str">
        <f t="shared" si="5"/>
        <v>7132-34.03</v>
      </c>
      <c r="F97" s="102" t="str">
        <f t="shared" si="6"/>
        <v>AG -3--AC -</v>
      </c>
      <c r="G97" s="89" t="s">
        <v>1847</v>
      </c>
      <c r="H97" s="89"/>
      <c r="I97" s="98" t="str">
        <f t="shared" si="7"/>
        <v xml:space="preserve">- E- - </v>
      </c>
      <c r="J97" s="89"/>
      <c r="K97" s="89" t="s">
        <v>1344</v>
      </c>
      <c r="L97" s="89"/>
      <c r="M97" s="89"/>
      <c r="N97" s="98" t="str">
        <f t="shared" si="8"/>
        <v xml:space="preserve">O  </v>
      </c>
      <c r="O97" s="89" t="s">
        <v>1347</v>
      </c>
      <c r="P97" s="89"/>
      <c r="Q97" s="98" t="str">
        <f t="shared" si="9"/>
        <v xml:space="preserve">F   </v>
      </c>
      <c r="R97" s="89" t="s">
        <v>1844</v>
      </c>
      <c r="S97" s="89"/>
    </row>
    <row r="98" spans="1:19">
      <c r="A98" s="88" t="s">
        <v>1965</v>
      </c>
      <c r="B98" s="89">
        <v>7132</v>
      </c>
      <c r="C98" s="89" t="s">
        <v>1969</v>
      </c>
      <c r="D98" s="88" t="s">
        <v>1970</v>
      </c>
      <c r="E98" s="88" t="str">
        <f t="shared" si="5"/>
        <v>7132-34.05</v>
      </c>
      <c r="F98" s="102" t="str">
        <f t="shared" si="6"/>
        <v>AG -3--AC -8</v>
      </c>
      <c r="G98" s="89" t="s">
        <v>1847</v>
      </c>
      <c r="H98" s="89" t="s">
        <v>1848</v>
      </c>
      <c r="I98" s="98" t="str">
        <f t="shared" si="7"/>
        <v xml:space="preserve">CT- - M- </v>
      </c>
      <c r="J98" s="89" t="s">
        <v>1343</v>
      </c>
      <c r="K98" s="89"/>
      <c r="L98" s="89" t="s">
        <v>1345</v>
      </c>
      <c r="M98" s="89"/>
      <c r="N98" s="98" t="str">
        <f t="shared" si="8"/>
        <v xml:space="preserve">O  </v>
      </c>
      <c r="O98" s="89" t="s">
        <v>1347</v>
      </c>
      <c r="P98" s="89"/>
      <c r="Q98" s="98" t="str">
        <f t="shared" si="9"/>
        <v xml:space="preserve">F   </v>
      </c>
      <c r="R98" s="89" t="s">
        <v>1844</v>
      </c>
      <c r="S98" s="89"/>
    </row>
    <row r="99" spans="1:19">
      <c r="A99" s="88" t="s">
        <v>1965</v>
      </c>
      <c r="B99" s="89">
        <v>7132</v>
      </c>
      <c r="C99" s="89" t="s">
        <v>1920</v>
      </c>
      <c r="D99" s="88" t="s">
        <v>1971</v>
      </c>
      <c r="E99" s="88" t="str">
        <f t="shared" si="5"/>
        <v>7132-45</v>
      </c>
      <c r="F99" s="102" t="str">
        <f t="shared" si="6"/>
        <v>AG ---AC -</v>
      </c>
      <c r="G99" s="89"/>
      <c r="H99" s="89"/>
      <c r="I99" s="98" t="str">
        <f t="shared" si="7"/>
        <v xml:space="preserve">- - - </v>
      </c>
      <c r="J99" s="89"/>
      <c r="K99" s="89"/>
      <c r="L99" s="89"/>
      <c r="M99" s="89"/>
      <c r="N99" s="98" t="str">
        <f t="shared" si="8"/>
        <v xml:space="preserve">  </v>
      </c>
      <c r="O99" s="89"/>
      <c r="P99" s="89"/>
      <c r="Q99" s="98" t="str">
        <f t="shared" si="9"/>
        <v xml:space="preserve">   </v>
      </c>
      <c r="R99" s="89"/>
      <c r="S99" s="89"/>
    </row>
    <row r="100" spans="1:19">
      <c r="A100" s="88" t="s">
        <v>1965</v>
      </c>
      <c r="B100" s="89">
        <v>7132</v>
      </c>
      <c r="C100" s="89" t="s">
        <v>1972</v>
      </c>
      <c r="D100" s="88" t="s">
        <v>1973</v>
      </c>
      <c r="E100" s="88" t="str">
        <f t="shared" si="5"/>
        <v>7132-45.01</v>
      </c>
      <c r="F100" s="102" t="str">
        <f t="shared" si="6"/>
        <v>AG -3--AC -8</v>
      </c>
      <c r="G100" s="89" t="s">
        <v>1847</v>
      </c>
      <c r="H100" s="89" t="s">
        <v>1848</v>
      </c>
      <c r="I100" s="98" t="str">
        <f t="shared" si="7"/>
        <v xml:space="preserve">CT- - M- </v>
      </c>
      <c r="J100" s="89" t="s">
        <v>1343</v>
      </c>
      <c r="K100" s="89"/>
      <c r="L100" s="89" t="s">
        <v>1345</v>
      </c>
      <c r="M100" s="89"/>
      <c r="N100" s="98" t="str">
        <f t="shared" si="8"/>
        <v xml:space="preserve">O  </v>
      </c>
      <c r="O100" s="89" t="s">
        <v>1347</v>
      </c>
      <c r="P100" s="89"/>
      <c r="Q100" s="98" t="str">
        <f t="shared" si="9"/>
        <v xml:space="preserve">F   </v>
      </c>
      <c r="R100" s="89" t="s">
        <v>1844</v>
      </c>
      <c r="S100" s="89"/>
    </row>
    <row r="101" spans="1:19">
      <c r="A101" s="88" t="s">
        <v>1965</v>
      </c>
      <c r="B101" s="89">
        <v>7132</v>
      </c>
      <c r="C101" s="89" t="s">
        <v>1974</v>
      </c>
      <c r="D101" s="88" t="s">
        <v>1975</v>
      </c>
      <c r="E101" s="88" t="str">
        <f t="shared" si="5"/>
        <v>7132-45.05</v>
      </c>
      <c r="F101" s="102" t="str">
        <f t="shared" si="6"/>
        <v>AG -3--AC -8</v>
      </c>
      <c r="G101" s="89" t="s">
        <v>1847</v>
      </c>
      <c r="H101" s="89" t="s">
        <v>1848</v>
      </c>
      <c r="I101" s="98" t="str">
        <f t="shared" si="7"/>
        <v xml:space="preserve">CT- - M- </v>
      </c>
      <c r="J101" s="89" t="s">
        <v>1343</v>
      </c>
      <c r="K101" s="89"/>
      <c r="L101" s="89" t="s">
        <v>1345</v>
      </c>
      <c r="M101" s="89"/>
      <c r="N101" s="98" t="str">
        <f t="shared" si="8"/>
        <v xml:space="preserve">O  </v>
      </c>
      <c r="O101" s="89" t="s">
        <v>1347</v>
      </c>
      <c r="P101" s="89"/>
      <c r="Q101" s="98" t="str">
        <f t="shared" si="9"/>
        <v xml:space="preserve">F   </v>
      </c>
      <c r="R101" s="89" t="s">
        <v>1844</v>
      </c>
      <c r="S101" s="89"/>
    </row>
    <row r="102" spans="1:19">
      <c r="A102" s="88" t="s">
        <v>1965</v>
      </c>
      <c r="B102" s="89">
        <v>7132</v>
      </c>
      <c r="C102" s="89" t="s">
        <v>1976</v>
      </c>
      <c r="D102" s="88" t="s">
        <v>1977</v>
      </c>
      <c r="E102" s="88" t="str">
        <f t="shared" si="5"/>
        <v>7132-45.10</v>
      </c>
      <c r="F102" s="102" t="str">
        <f t="shared" si="6"/>
        <v>AG -3--AC -8</v>
      </c>
      <c r="G102" s="89" t="s">
        <v>1847</v>
      </c>
      <c r="H102" s="89" t="s">
        <v>1848</v>
      </c>
      <c r="I102" s="98" t="str">
        <f t="shared" si="7"/>
        <v xml:space="preserve">CT- - M- </v>
      </c>
      <c r="J102" s="89" t="s">
        <v>1343</v>
      </c>
      <c r="K102" s="89"/>
      <c r="L102" s="89" t="s">
        <v>1345</v>
      </c>
      <c r="M102" s="89"/>
      <c r="N102" s="98" t="str">
        <f t="shared" si="8"/>
        <v xml:space="preserve">O  </v>
      </c>
      <c r="O102" s="89" t="s">
        <v>1347</v>
      </c>
      <c r="P102" s="89"/>
      <c r="Q102" s="98" t="str">
        <f t="shared" si="9"/>
        <v xml:space="preserve">F   </v>
      </c>
      <c r="R102" s="89" t="s">
        <v>1844</v>
      </c>
      <c r="S102" s="89"/>
    </row>
    <row r="103" spans="1:19">
      <c r="A103" s="88" t="s">
        <v>1965</v>
      </c>
      <c r="B103" s="89">
        <v>7132</v>
      </c>
      <c r="C103" s="89" t="s">
        <v>1978</v>
      </c>
      <c r="D103" s="88" t="s">
        <v>1979</v>
      </c>
      <c r="E103" s="88" t="str">
        <f t="shared" si="5"/>
        <v>7132-46</v>
      </c>
      <c r="F103" s="102" t="str">
        <f t="shared" si="6"/>
        <v>AG ---AC -</v>
      </c>
      <c r="G103" s="89"/>
      <c r="H103" s="89"/>
      <c r="I103" s="98" t="str">
        <f t="shared" si="7"/>
        <v xml:space="preserve">- - - </v>
      </c>
      <c r="J103" s="89"/>
      <c r="K103" s="89"/>
      <c r="L103" s="89"/>
      <c r="M103" s="89"/>
      <c r="N103" s="98" t="str">
        <f t="shared" si="8"/>
        <v xml:space="preserve">  </v>
      </c>
      <c r="O103" s="89"/>
      <c r="P103" s="89"/>
      <c r="Q103" s="98" t="str">
        <f t="shared" si="9"/>
        <v xml:space="preserve">   </v>
      </c>
      <c r="R103" s="89"/>
      <c r="S103" s="89"/>
    </row>
    <row r="104" spans="1:19">
      <c r="A104" s="88" t="s">
        <v>1965</v>
      </c>
      <c r="B104" s="89">
        <v>7132</v>
      </c>
      <c r="C104" s="89" t="s">
        <v>1980</v>
      </c>
      <c r="D104" s="88" t="s">
        <v>1981</v>
      </c>
      <c r="E104" s="88" t="str">
        <f t="shared" si="5"/>
        <v>7132-46.05</v>
      </c>
      <c r="F104" s="102" t="str">
        <f t="shared" si="6"/>
        <v>AG -3--AC -8</v>
      </c>
      <c r="G104" s="89" t="s">
        <v>1847</v>
      </c>
      <c r="H104" s="89" t="s">
        <v>1848</v>
      </c>
      <c r="I104" s="98" t="str">
        <f t="shared" si="7"/>
        <v xml:space="preserve">CT- - M- </v>
      </c>
      <c r="J104" s="89" t="s">
        <v>1343</v>
      </c>
      <c r="K104" s="89"/>
      <c r="L104" s="89" t="s">
        <v>1345</v>
      </c>
      <c r="M104" s="89"/>
      <c r="N104" s="98" t="str">
        <f t="shared" si="8"/>
        <v xml:space="preserve">O  </v>
      </c>
      <c r="O104" s="89" t="s">
        <v>1347</v>
      </c>
      <c r="P104" s="89"/>
      <c r="Q104" s="98" t="str">
        <f t="shared" si="9"/>
        <v xml:space="preserve">F   </v>
      </c>
      <c r="R104" s="89" t="s">
        <v>1844</v>
      </c>
      <c r="S104" s="89"/>
    </row>
    <row r="105" spans="1:19">
      <c r="A105" s="88" t="s">
        <v>1965</v>
      </c>
      <c r="B105" s="89">
        <v>7132</v>
      </c>
      <c r="C105" s="89" t="s">
        <v>1982</v>
      </c>
      <c r="D105" s="88" t="s">
        <v>1983</v>
      </c>
      <c r="E105" s="88" t="str">
        <f t="shared" si="5"/>
        <v>7132-49</v>
      </c>
      <c r="F105" s="102" t="str">
        <f t="shared" si="6"/>
        <v>AG ---AC -</v>
      </c>
      <c r="G105" s="89"/>
      <c r="H105" s="89"/>
      <c r="I105" s="98" t="str">
        <f t="shared" si="7"/>
        <v xml:space="preserve">- - - </v>
      </c>
      <c r="J105" s="89"/>
      <c r="K105" s="89"/>
      <c r="L105" s="89"/>
      <c r="M105" s="89"/>
      <c r="N105" s="98" t="str">
        <f t="shared" si="8"/>
        <v xml:space="preserve">  </v>
      </c>
      <c r="O105" s="89"/>
      <c r="P105" s="89"/>
      <c r="Q105" s="98" t="str">
        <f t="shared" si="9"/>
        <v xml:space="preserve">   </v>
      </c>
      <c r="R105" s="89"/>
      <c r="S105" s="89"/>
    </row>
    <row r="106" spans="1:19">
      <c r="A106" s="88" t="s">
        <v>1965</v>
      </c>
      <c r="B106" s="89">
        <v>7132</v>
      </c>
      <c r="C106" s="89" t="s">
        <v>1984</v>
      </c>
      <c r="D106" s="88" t="s">
        <v>1985</v>
      </c>
      <c r="E106" s="88" t="str">
        <f t="shared" si="5"/>
        <v>7132-49.14</v>
      </c>
      <c r="F106" s="102" t="str">
        <f t="shared" si="6"/>
        <v>AG -3--AC -8</v>
      </c>
      <c r="G106" s="89" t="s">
        <v>1847</v>
      </c>
      <c r="H106" s="89" t="s">
        <v>1848</v>
      </c>
      <c r="I106" s="98" t="str">
        <f t="shared" si="7"/>
        <v xml:space="preserve">CT- - M- </v>
      </c>
      <c r="J106" s="89" t="s">
        <v>1343</v>
      </c>
      <c r="K106" s="89"/>
      <c r="L106" s="89" t="s">
        <v>1345</v>
      </c>
      <c r="M106" s="89"/>
      <c r="N106" s="98" t="str">
        <f t="shared" si="8"/>
        <v xml:space="preserve">O  </v>
      </c>
      <c r="O106" s="89" t="s">
        <v>1347</v>
      </c>
      <c r="P106" s="89"/>
      <c r="Q106" s="98" t="str">
        <f t="shared" si="9"/>
        <v xml:space="preserve">F   </v>
      </c>
      <c r="R106" s="89" t="s">
        <v>1844</v>
      </c>
      <c r="S106" s="89"/>
    </row>
    <row r="107" spans="1:19">
      <c r="A107" s="88" t="s">
        <v>1965</v>
      </c>
      <c r="B107" s="89">
        <v>7132</v>
      </c>
      <c r="C107" s="89" t="s">
        <v>1986</v>
      </c>
      <c r="D107" s="88" t="s">
        <v>1987</v>
      </c>
      <c r="E107" s="88" t="str">
        <f t="shared" si="5"/>
        <v>7132-49.16</v>
      </c>
      <c r="F107" s="102" t="str">
        <f t="shared" si="6"/>
        <v>AG -3--AC -8</v>
      </c>
      <c r="G107" s="89" t="s">
        <v>1847</v>
      </c>
      <c r="H107" s="89" t="s">
        <v>1848</v>
      </c>
      <c r="I107" s="98" t="str">
        <f t="shared" si="7"/>
        <v xml:space="preserve">CT- - M- </v>
      </c>
      <c r="J107" s="89" t="s">
        <v>1343</v>
      </c>
      <c r="K107" s="89"/>
      <c r="L107" s="89" t="s">
        <v>1345</v>
      </c>
      <c r="M107" s="89"/>
      <c r="N107" s="98" t="str">
        <f t="shared" si="8"/>
        <v xml:space="preserve">O  </v>
      </c>
      <c r="O107" s="89" t="s">
        <v>1347</v>
      </c>
      <c r="P107" s="89"/>
      <c r="Q107" s="98" t="str">
        <f t="shared" si="9"/>
        <v xml:space="preserve">F   </v>
      </c>
      <c r="R107" s="89" t="s">
        <v>1844</v>
      </c>
      <c r="S107" s="89"/>
    </row>
    <row r="108" spans="1:19">
      <c r="A108" s="88" t="s">
        <v>1965</v>
      </c>
      <c r="B108" s="89">
        <v>7132</v>
      </c>
      <c r="C108" s="89" t="s">
        <v>1988</v>
      </c>
      <c r="D108" s="88" t="s">
        <v>1989</v>
      </c>
      <c r="E108" s="88" t="str">
        <f t="shared" si="5"/>
        <v>7132-49.17</v>
      </c>
      <c r="F108" s="102" t="str">
        <f t="shared" si="6"/>
        <v>AG -3--AC -8</v>
      </c>
      <c r="G108" s="89" t="s">
        <v>1847</v>
      </c>
      <c r="H108" s="89" t="s">
        <v>1848</v>
      </c>
      <c r="I108" s="98" t="str">
        <f t="shared" si="7"/>
        <v xml:space="preserve">CT- - M- </v>
      </c>
      <c r="J108" s="89" t="s">
        <v>1343</v>
      </c>
      <c r="K108" s="89"/>
      <c r="L108" s="89" t="s">
        <v>1345</v>
      </c>
      <c r="M108" s="89"/>
      <c r="N108" s="98" t="str">
        <f t="shared" si="8"/>
        <v xml:space="preserve">O  </v>
      </c>
      <c r="O108" s="89" t="s">
        <v>1347</v>
      </c>
      <c r="P108" s="89"/>
      <c r="Q108" s="98" t="str">
        <f t="shared" si="9"/>
        <v xml:space="preserve">F   </v>
      </c>
      <c r="R108" s="89" t="s">
        <v>1844</v>
      </c>
      <c r="S108" s="89"/>
    </row>
    <row r="109" spans="1:19">
      <c r="A109" s="88" t="s">
        <v>1965</v>
      </c>
      <c r="B109" s="89">
        <v>7132</v>
      </c>
      <c r="C109" s="89" t="s">
        <v>1990</v>
      </c>
      <c r="D109" s="88" t="s">
        <v>1991</v>
      </c>
      <c r="E109" s="88" t="str">
        <f t="shared" si="5"/>
        <v>7132-60</v>
      </c>
      <c r="F109" s="102" t="str">
        <f t="shared" si="6"/>
        <v>AG -3--AC -8</v>
      </c>
      <c r="G109" s="89" t="s">
        <v>1847</v>
      </c>
      <c r="H109" s="89" t="s">
        <v>1848</v>
      </c>
      <c r="I109" s="98" t="str">
        <f t="shared" si="7"/>
        <v xml:space="preserve">CT- - M- </v>
      </c>
      <c r="J109" s="89" t="s">
        <v>1343</v>
      </c>
      <c r="K109" s="89"/>
      <c r="L109" s="89" t="s">
        <v>1345</v>
      </c>
      <c r="M109" s="89"/>
      <c r="N109" s="98" t="str">
        <f t="shared" si="8"/>
        <v xml:space="preserve">O  </v>
      </c>
      <c r="O109" s="89" t="s">
        <v>1347</v>
      </c>
      <c r="P109" s="89"/>
      <c r="Q109" s="98" t="str">
        <f t="shared" si="9"/>
        <v xml:space="preserve">F   </v>
      </c>
      <c r="R109" s="89" t="s">
        <v>1844</v>
      </c>
      <c r="S109" s="89"/>
    </row>
    <row r="110" spans="1:19">
      <c r="A110" s="88"/>
      <c r="B110" s="89"/>
      <c r="C110" s="89"/>
      <c r="D110" s="88"/>
      <c r="E110" s="88" t="str">
        <f t="shared" si="5"/>
        <v>-</v>
      </c>
      <c r="F110" s="102" t="str">
        <f t="shared" si="6"/>
        <v>AG ---AC -</v>
      </c>
      <c r="G110" s="89"/>
      <c r="H110" s="89"/>
      <c r="I110" s="98" t="str">
        <f t="shared" si="7"/>
        <v xml:space="preserve">- - - </v>
      </c>
      <c r="J110" s="89"/>
      <c r="K110" s="89"/>
      <c r="L110" s="89"/>
      <c r="M110" s="89"/>
      <c r="N110" s="98" t="str">
        <f t="shared" si="8"/>
        <v xml:space="preserve">  </v>
      </c>
      <c r="O110" s="89"/>
      <c r="P110" s="89"/>
      <c r="Q110" s="98" t="str">
        <f t="shared" si="9"/>
        <v xml:space="preserve">   </v>
      </c>
      <c r="R110" s="89"/>
      <c r="S110" s="89"/>
    </row>
    <row r="111" spans="1:19">
      <c r="A111" s="88" t="s">
        <v>763</v>
      </c>
      <c r="B111" s="89">
        <v>7140</v>
      </c>
      <c r="C111" s="89" t="s">
        <v>1864</v>
      </c>
      <c r="D111" s="88" t="s">
        <v>1992</v>
      </c>
      <c r="E111" s="88" t="str">
        <f t="shared" si="5"/>
        <v>7140-02</v>
      </c>
      <c r="F111" s="102" t="str">
        <f t="shared" si="6"/>
        <v>AG ---AC -</v>
      </c>
      <c r="G111" s="89"/>
      <c r="H111" s="89"/>
      <c r="I111" s="98" t="str">
        <f t="shared" si="7"/>
        <v xml:space="preserve">- - - </v>
      </c>
      <c r="J111" s="89"/>
      <c r="K111" s="89"/>
      <c r="L111" s="89"/>
      <c r="M111" s="89"/>
      <c r="N111" s="98" t="str">
        <f t="shared" si="8"/>
        <v xml:space="preserve">  </v>
      </c>
      <c r="O111" s="89"/>
      <c r="P111" s="89"/>
      <c r="Q111" s="98" t="str">
        <f t="shared" si="9"/>
        <v xml:space="preserve">   </v>
      </c>
      <c r="R111" s="89"/>
      <c r="S111" s="89"/>
    </row>
    <row r="112" spans="1:19">
      <c r="A112" s="88" t="s">
        <v>763</v>
      </c>
      <c r="B112" s="89">
        <v>7140</v>
      </c>
      <c r="C112" s="89" t="s">
        <v>1993</v>
      </c>
      <c r="D112" s="88" t="s">
        <v>1994</v>
      </c>
      <c r="E112" s="88" t="str">
        <f t="shared" si="5"/>
        <v>7140-02.10</v>
      </c>
      <c r="F112" s="102" t="str">
        <f t="shared" si="6"/>
        <v>AG -3--AC -8</v>
      </c>
      <c r="G112" s="89" t="s">
        <v>1847</v>
      </c>
      <c r="H112" s="89" t="s">
        <v>1848</v>
      </c>
      <c r="I112" s="98" t="str">
        <f t="shared" si="7"/>
        <v xml:space="preserve">CT- - M- </v>
      </c>
      <c r="J112" s="89" t="s">
        <v>1343</v>
      </c>
      <c r="K112" s="89"/>
      <c r="L112" s="89" t="s">
        <v>1345</v>
      </c>
      <c r="M112" s="89"/>
      <c r="N112" s="98" t="str">
        <f t="shared" si="8"/>
        <v xml:space="preserve">O  </v>
      </c>
      <c r="O112" s="89" t="s">
        <v>1347</v>
      </c>
      <c r="P112" s="89"/>
      <c r="Q112" s="98" t="str">
        <f t="shared" si="9"/>
        <v xml:space="preserve">F   </v>
      </c>
      <c r="R112" s="89" t="s">
        <v>1844</v>
      </c>
      <c r="S112" s="89"/>
    </row>
    <row r="113" spans="1:19">
      <c r="A113" s="88" t="s">
        <v>763</v>
      </c>
      <c r="B113" s="89">
        <v>7140</v>
      </c>
      <c r="C113" s="89" t="s">
        <v>1995</v>
      </c>
      <c r="D113" s="88" t="s">
        <v>1996</v>
      </c>
      <c r="E113" s="88" t="str">
        <f t="shared" si="5"/>
        <v>7140-13</v>
      </c>
      <c r="F113" s="102" t="str">
        <f t="shared" si="6"/>
        <v>AG ---AC -</v>
      </c>
      <c r="G113" s="89"/>
      <c r="H113" s="89"/>
      <c r="I113" s="98" t="str">
        <f t="shared" si="7"/>
        <v xml:space="preserve">- - - </v>
      </c>
      <c r="J113" s="89"/>
      <c r="K113" s="89"/>
      <c r="L113" s="89"/>
      <c r="M113" s="89"/>
      <c r="N113" s="98" t="str">
        <f t="shared" si="8"/>
        <v xml:space="preserve">  </v>
      </c>
      <c r="O113" s="89"/>
      <c r="P113" s="89"/>
      <c r="Q113" s="98" t="str">
        <f t="shared" si="9"/>
        <v xml:space="preserve">   </v>
      </c>
      <c r="R113" s="89"/>
      <c r="S113" s="89"/>
    </row>
    <row r="114" spans="1:19">
      <c r="A114" s="88" t="s">
        <v>763</v>
      </c>
      <c r="B114" s="89">
        <v>7140</v>
      </c>
      <c r="C114" s="89" t="s">
        <v>1997</v>
      </c>
      <c r="D114" s="88" t="s">
        <v>1998</v>
      </c>
      <c r="E114" s="88" t="str">
        <f t="shared" si="5"/>
        <v>7140-13.01</v>
      </c>
      <c r="F114" s="102" t="str">
        <f t="shared" si="6"/>
        <v>AG -3--AC -</v>
      </c>
      <c r="G114" s="89" t="s">
        <v>1847</v>
      </c>
      <c r="H114" s="89"/>
      <c r="I114" s="98" t="str">
        <f t="shared" si="7"/>
        <v xml:space="preserve">- E- - </v>
      </c>
      <c r="J114" s="89"/>
      <c r="K114" s="89" t="s">
        <v>1344</v>
      </c>
      <c r="L114" s="89"/>
      <c r="M114" s="89"/>
      <c r="N114" s="98" t="str">
        <f t="shared" si="8"/>
        <v xml:space="preserve">O  </v>
      </c>
      <c r="O114" s="89" t="s">
        <v>1347</v>
      </c>
      <c r="P114" s="89"/>
      <c r="Q114" s="98" t="str">
        <f t="shared" si="9"/>
        <v xml:space="preserve">F   </v>
      </c>
      <c r="R114" s="89" t="s">
        <v>1844</v>
      </c>
      <c r="S114" s="89"/>
    </row>
    <row r="115" spans="1:19">
      <c r="A115" s="88" t="s">
        <v>763</v>
      </c>
      <c r="B115" s="89">
        <v>7140</v>
      </c>
      <c r="C115" s="89" t="s">
        <v>1920</v>
      </c>
      <c r="D115" s="88" t="s">
        <v>1921</v>
      </c>
      <c r="E115" s="88" t="str">
        <f t="shared" si="5"/>
        <v>7140-45</v>
      </c>
      <c r="F115" s="102" t="str">
        <f t="shared" si="6"/>
        <v>AG ---AC -</v>
      </c>
      <c r="G115" s="89"/>
      <c r="H115" s="89"/>
      <c r="I115" s="98" t="str">
        <f t="shared" si="7"/>
        <v xml:space="preserve">- - - </v>
      </c>
      <c r="J115" s="89"/>
      <c r="K115" s="89"/>
      <c r="L115" s="89"/>
      <c r="M115" s="89"/>
      <c r="N115" s="98" t="str">
        <f t="shared" si="8"/>
        <v xml:space="preserve">  </v>
      </c>
      <c r="O115" s="89"/>
      <c r="P115" s="89"/>
      <c r="Q115" s="98" t="str">
        <f t="shared" si="9"/>
        <v xml:space="preserve">   </v>
      </c>
      <c r="R115" s="89"/>
      <c r="S115" s="89"/>
    </row>
    <row r="116" spans="1:19">
      <c r="A116" s="88" t="s">
        <v>763</v>
      </c>
      <c r="B116" s="89">
        <v>7140</v>
      </c>
      <c r="C116" s="89" t="s">
        <v>1972</v>
      </c>
      <c r="D116" s="88" t="s">
        <v>411</v>
      </c>
      <c r="E116" s="88" t="str">
        <f t="shared" si="5"/>
        <v>7140-45.01</v>
      </c>
      <c r="F116" s="102" t="str">
        <f t="shared" si="6"/>
        <v>AG -3--AC -2</v>
      </c>
      <c r="G116" s="89" t="s">
        <v>1847</v>
      </c>
      <c r="H116" s="89" t="s">
        <v>1999</v>
      </c>
      <c r="I116" s="98" t="str">
        <f t="shared" si="7"/>
        <v xml:space="preserve">- E- - </v>
      </c>
      <c r="J116" s="89"/>
      <c r="K116" s="89" t="s">
        <v>1344</v>
      </c>
      <c r="L116" s="89"/>
      <c r="M116" s="89"/>
      <c r="N116" s="98" t="str">
        <f t="shared" si="8"/>
        <v xml:space="preserve">O  </v>
      </c>
      <c r="O116" s="89" t="s">
        <v>1347</v>
      </c>
      <c r="P116" s="89"/>
      <c r="Q116" s="98" t="str">
        <f t="shared" si="9"/>
        <v xml:space="preserve">F   </v>
      </c>
      <c r="R116" s="89" t="s">
        <v>1844</v>
      </c>
      <c r="S116" s="89"/>
    </row>
    <row r="117" spans="1:19">
      <c r="A117" s="88" t="s">
        <v>763</v>
      </c>
      <c r="B117" s="89">
        <v>7140</v>
      </c>
      <c r="C117" s="89" t="s">
        <v>2000</v>
      </c>
      <c r="D117" s="88" t="s">
        <v>2001</v>
      </c>
      <c r="E117" s="88" t="str">
        <f t="shared" si="5"/>
        <v>7140-45.09</v>
      </c>
      <c r="F117" s="102" t="str">
        <f t="shared" si="6"/>
        <v>AG -3--AC -8</v>
      </c>
      <c r="G117" s="89" t="s">
        <v>1847</v>
      </c>
      <c r="H117" s="89" t="s">
        <v>1848</v>
      </c>
      <c r="I117" s="98" t="str">
        <f t="shared" si="7"/>
        <v xml:space="preserve">CT- - M- </v>
      </c>
      <c r="J117" s="89" t="s">
        <v>1343</v>
      </c>
      <c r="K117" s="89"/>
      <c r="L117" s="89" t="s">
        <v>1345</v>
      </c>
      <c r="M117" s="89"/>
      <c r="N117" s="98" t="str">
        <f t="shared" si="8"/>
        <v xml:space="preserve">O  </v>
      </c>
      <c r="O117" s="89" t="s">
        <v>1347</v>
      </c>
      <c r="P117" s="89"/>
      <c r="Q117" s="98" t="str">
        <f t="shared" si="9"/>
        <v xml:space="preserve">F   </v>
      </c>
      <c r="R117" s="89" t="s">
        <v>1844</v>
      </c>
      <c r="S117" s="89"/>
    </row>
    <row r="118" spans="1:19">
      <c r="A118" s="88" t="s">
        <v>763</v>
      </c>
      <c r="B118" s="89">
        <v>7140</v>
      </c>
      <c r="C118" s="89" t="s">
        <v>1978</v>
      </c>
      <c r="D118" s="88" t="s">
        <v>1979</v>
      </c>
      <c r="E118" s="88" t="str">
        <f t="shared" si="5"/>
        <v>7140-46</v>
      </c>
      <c r="F118" s="102" t="str">
        <f t="shared" si="6"/>
        <v>AG ---AC -</v>
      </c>
      <c r="G118" s="89"/>
      <c r="H118" s="89"/>
      <c r="I118" s="98" t="str">
        <f t="shared" si="7"/>
        <v xml:space="preserve">- - - </v>
      </c>
      <c r="J118" s="89"/>
      <c r="K118" s="89"/>
      <c r="L118" s="89"/>
      <c r="M118" s="89"/>
      <c r="N118" s="98" t="str">
        <f t="shared" si="8"/>
        <v xml:space="preserve">  </v>
      </c>
      <c r="O118" s="89"/>
      <c r="P118" s="89"/>
      <c r="Q118" s="98" t="str">
        <f t="shared" si="9"/>
        <v xml:space="preserve">   </v>
      </c>
      <c r="R118" s="89"/>
      <c r="S118" s="89"/>
    </row>
    <row r="119" spans="1:19">
      <c r="A119" s="88" t="s">
        <v>763</v>
      </c>
      <c r="B119" s="89">
        <v>7140</v>
      </c>
      <c r="C119" s="89" t="s">
        <v>2002</v>
      </c>
      <c r="D119" s="88" t="s">
        <v>2003</v>
      </c>
      <c r="E119" s="88" t="str">
        <f t="shared" si="5"/>
        <v>7140-46.02</v>
      </c>
      <c r="F119" s="102" t="str">
        <f t="shared" si="6"/>
        <v>AG -3--AC -8</v>
      </c>
      <c r="G119" s="89" t="s">
        <v>1847</v>
      </c>
      <c r="H119" s="89" t="s">
        <v>1848</v>
      </c>
      <c r="I119" s="98" t="str">
        <f t="shared" si="7"/>
        <v xml:space="preserve">CT- - M- </v>
      </c>
      <c r="J119" s="89" t="s">
        <v>1343</v>
      </c>
      <c r="K119" s="89"/>
      <c r="L119" s="89" t="s">
        <v>1345</v>
      </c>
      <c r="M119" s="89"/>
      <c r="N119" s="98" t="str">
        <f t="shared" si="8"/>
        <v xml:space="preserve">O  </v>
      </c>
      <c r="O119" s="89" t="s">
        <v>1347</v>
      </c>
      <c r="P119" s="89"/>
      <c r="Q119" s="98" t="str">
        <f t="shared" si="9"/>
        <v xml:space="preserve">F   </v>
      </c>
      <c r="R119" s="89" t="s">
        <v>1844</v>
      </c>
      <c r="S119" s="89"/>
    </row>
    <row r="120" spans="1:19">
      <c r="A120" s="88" t="s">
        <v>763</v>
      </c>
      <c r="B120" s="89">
        <v>7140</v>
      </c>
      <c r="C120" s="89" t="s">
        <v>2004</v>
      </c>
      <c r="D120" s="88" t="s">
        <v>2005</v>
      </c>
      <c r="E120" s="88" t="str">
        <f t="shared" si="5"/>
        <v>7140-46.03</v>
      </c>
      <c r="F120" s="102" t="str">
        <f t="shared" si="6"/>
        <v>AG -3--AC -8</v>
      </c>
      <c r="G120" s="89" t="s">
        <v>1847</v>
      </c>
      <c r="H120" s="89" t="s">
        <v>1848</v>
      </c>
      <c r="I120" s="98" t="str">
        <f t="shared" si="7"/>
        <v xml:space="preserve">CT- - M- </v>
      </c>
      <c r="J120" s="89" t="s">
        <v>1343</v>
      </c>
      <c r="K120" s="89"/>
      <c r="L120" s="89" t="s">
        <v>1345</v>
      </c>
      <c r="M120" s="89"/>
      <c r="N120" s="98" t="str">
        <f t="shared" si="8"/>
        <v xml:space="preserve">O  </v>
      </c>
      <c r="O120" s="89" t="s">
        <v>1347</v>
      </c>
      <c r="P120" s="89"/>
      <c r="Q120" s="98" t="str">
        <f t="shared" si="9"/>
        <v xml:space="preserve">F   </v>
      </c>
      <c r="R120" s="89" t="s">
        <v>1844</v>
      </c>
      <c r="S120" s="89"/>
    </row>
    <row r="121" spans="1:19">
      <c r="A121" s="88" t="s">
        <v>763</v>
      </c>
      <c r="B121" s="89">
        <v>7140</v>
      </c>
      <c r="C121" s="89" t="s">
        <v>2006</v>
      </c>
      <c r="D121" s="88" t="s">
        <v>2007</v>
      </c>
      <c r="E121" s="88" t="str">
        <f t="shared" si="5"/>
        <v>7140-46.04</v>
      </c>
      <c r="F121" s="102" t="str">
        <f t="shared" si="6"/>
        <v>AG -3--AC -8</v>
      </c>
      <c r="G121" s="89" t="s">
        <v>1847</v>
      </c>
      <c r="H121" s="89" t="s">
        <v>1848</v>
      </c>
      <c r="I121" s="98" t="str">
        <f t="shared" si="7"/>
        <v xml:space="preserve">CT- - M- </v>
      </c>
      <c r="J121" s="89" t="s">
        <v>1343</v>
      </c>
      <c r="K121" s="89"/>
      <c r="L121" s="89" t="s">
        <v>1345</v>
      </c>
      <c r="M121" s="89"/>
      <c r="N121" s="98" t="str">
        <f t="shared" si="8"/>
        <v xml:space="preserve">O  </v>
      </c>
      <c r="O121" s="89" t="s">
        <v>1347</v>
      </c>
      <c r="P121" s="89"/>
      <c r="Q121" s="98" t="str">
        <f t="shared" si="9"/>
        <v xml:space="preserve">F   </v>
      </c>
      <c r="R121" s="89" t="s">
        <v>1844</v>
      </c>
      <c r="S121" s="89"/>
    </row>
    <row r="122" spans="1:19">
      <c r="A122" s="88"/>
      <c r="B122" s="89"/>
      <c r="C122" s="89"/>
      <c r="D122" s="88"/>
      <c r="E122" s="88" t="str">
        <f t="shared" si="5"/>
        <v>-</v>
      </c>
      <c r="F122" s="102" t="str">
        <f t="shared" si="6"/>
        <v>AG ---AC -</v>
      </c>
      <c r="G122" s="89"/>
      <c r="H122" s="89"/>
      <c r="I122" s="98" t="str">
        <f t="shared" si="7"/>
        <v xml:space="preserve">- - - </v>
      </c>
      <c r="J122" s="89"/>
      <c r="K122" s="89"/>
      <c r="L122" s="89"/>
      <c r="M122" s="89"/>
      <c r="N122" s="98" t="str">
        <f t="shared" si="8"/>
        <v xml:space="preserve">  </v>
      </c>
      <c r="O122" s="89"/>
      <c r="P122" s="89"/>
      <c r="Q122" s="98" t="str">
        <f t="shared" si="9"/>
        <v xml:space="preserve">   </v>
      </c>
      <c r="R122" s="89"/>
      <c r="S122" s="89"/>
    </row>
    <row r="123" spans="1:19">
      <c r="A123" s="88" t="s">
        <v>1258</v>
      </c>
      <c r="B123" s="89">
        <v>7200</v>
      </c>
      <c r="C123" s="89" t="s">
        <v>2008</v>
      </c>
      <c r="D123" s="88" t="s">
        <v>2009</v>
      </c>
      <c r="E123" s="88" t="str">
        <f t="shared" si="5"/>
        <v>7200-14</v>
      </c>
      <c r="F123" s="102" t="str">
        <f t="shared" si="6"/>
        <v>AG ---AC -</v>
      </c>
      <c r="G123" s="89"/>
      <c r="H123" s="89"/>
      <c r="I123" s="98" t="str">
        <f t="shared" si="7"/>
        <v xml:space="preserve">- - - </v>
      </c>
      <c r="J123" s="89"/>
      <c r="K123" s="89"/>
      <c r="L123" s="89"/>
      <c r="M123" s="89"/>
      <c r="N123" s="98" t="str">
        <f t="shared" si="8"/>
        <v xml:space="preserve">  </v>
      </c>
      <c r="O123" s="89"/>
      <c r="P123" s="89"/>
      <c r="Q123" s="98" t="str">
        <f t="shared" si="9"/>
        <v xml:space="preserve">   </v>
      </c>
      <c r="R123" s="89"/>
      <c r="S123" s="89"/>
    </row>
    <row r="124" spans="1:19">
      <c r="A124" s="88" t="s">
        <v>1258</v>
      </c>
      <c r="B124" s="89">
        <v>7200</v>
      </c>
      <c r="C124" s="89" t="s">
        <v>2010</v>
      </c>
      <c r="D124" s="88" t="s">
        <v>112</v>
      </c>
      <c r="E124" s="88" t="str">
        <f t="shared" si="5"/>
        <v>7200-14.01</v>
      </c>
      <c r="F124" s="102" t="str">
        <f t="shared" si="6"/>
        <v>AG -3--AC -8</v>
      </c>
      <c r="G124" s="89" t="s">
        <v>1847</v>
      </c>
      <c r="H124" s="89" t="s">
        <v>1848</v>
      </c>
      <c r="I124" s="98" t="str">
        <f t="shared" si="7"/>
        <v xml:space="preserve">CT- - M- </v>
      </c>
      <c r="J124" s="89" t="s">
        <v>1343</v>
      </c>
      <c r="K124" s="89"/>
      <c r="L124" s="89" t="s">
        <v>1345</v>
      </c>
      <c r="M124" s="89"/>
      <c r="N124" s="98" t="str">
        <f t="shared" si="8"/>
        <v xml:space="preserve">O  </v>
      </c>
      <c r="O124" s="89" t="s">
        <v>1347</v>
      </c>
      <c r="P124" s="89"/>
      <c r="Q124" s="98" t="str">
        <f t="shared" si="9"/>
        <v xml:space="preserve">F   </v>
      </c>
      <c r="R124" s="89" t="s">
        <v>1844</v>
      </c>
      <c r="S124" s="89"/>
    </row>
    <row r="125" spans="1:19">
      <c r="A125" s="88" t="s">
        <v>1258</v>
      </c>
      <c r="B125" s="89">
        <v>7200</v>
      </c>
      <c r="C125" s="89" t="s">
        <v>2011</v>
      </c>
      <c r="D125" s="88" t="s">
        <v>2012</v>
      </c>
      <c r="E125" s="88" t="str">
        <f t="shared" si="5"/>
        <v>7200-14.02</v>
      </c>
      <c r="F125" s="102" t="str">
        <f t="shared" si="6"/>
        <v>AG -3--AC -8</v>
      </c>
      <c r="G125" s="89" t="s">
        <v>1847</v>
      </c>
      <c r="H125" s="89" t="s">
        <v>1848</v>
      </c>
      <c r="I125" s="98" t="str">
        <f t="shared" si="7"/>
        <v xml:space="preserve">CT- - M- </v>
      </c>
      <c r="J125" s="89" t="s">
        <v>1343</v>
      </c>
      <c r="K125" s="89"/>
      <c r="L125" s="89" t="s">
        <v>1345</v>
      </c>
      <c r="M125" s="89"/>
      <c r="N125" s="98" t="str">
        <f t="shared" si="8"/>
        <v xml:space="preserve">O  </v>
      </c>
      <c r="O125" s="89" t="s">
        <v>1347</v>
      </c>
      <c r="P125" s="89"/>
      <c r="Q125" s="98" t="str">
        <f t="shared" si="9"/>
        <v xml:space="preserve">F   </v>
      </c>
      <c r="R125" s="89" t="s">
        <v>1844</v>
      </c>
      <c r="S125" s="89"/>
    </row>
    <row r="126" spans="1:19">
      <c r="A126" s="88" t="s">
        <v>1258</v>
      </c>
      <c r="B126" s="89">
        <v>7200</v>
      </c>
      <c r="C126" s="89" t="s">
        <v>2013</v>
      </c>
      <c r="D126" s="88" t="s">
        <v>2014</v>
      </c>
      <c r="E126" s="88" t="str">
        <f t="shared" si="5"/>
        <v>7200-23</v>
      </c>
      <c r="F126" s="102" t="str">
        <f t="shared" si="6"/>
        <v>AG -3--AC -18</v>
      </c>
      <c r="G126" s="89" t="s">
        <v>1847</v>
      </c>
      <c r="H126" s="89" t="s">
        <v>1870</v>
      </c>
      <c r="I126" s="98" t="str">
        <f t="shared" si="7"/>
        <v>- - M- S</v>
      </c>
      <c r="J126" s="89"/>
      <c r="K126" s="89"/>
      <c r="L126" s="89" t="s">
        <v>1345</v>
      </c>
      <c r="M126" s="89" t="s">
        <v>1346</v>
      </c>
      <c r="N126" s="98" t="str">
        <f t="shared" si="8"/>
        <v xml:space="preserve">O  </v>
      </c>
      <c r="O126" s="89" t="s">
        <v>1347</v>
      </c>
      <c r="P126" s="89"/>
      <c r="Q126" s="98" t="str">
        <f t="shared" si="9"/>
        <v xml:space="preserve">F   </v>
      </c>
      <c r="R126" s="89" t="s">
        <v>1844</v>
      </c>
      <c r="S126" s="89"/>
    </row>
    <row r="127" spans="1:19">
      <c r="A127" s="88" t="s">
        <v>1258</v>
      </c>
      <c r="B127" s="89">
        <v>7200</v>
      </c>
      <c r="C127" s="89" t="s">
        <v>1855</v>
      </c>
      <c r="D127" s="88" t="s">
        <v>1850</v>
      </c>
      <c r="E127" s="88" t="str">
        <f t="shared" si="5"/>
        <v>7200-34</v>
      </c>
      <c r="F127" s="102" t="str">
        <f t="shared" si="6"/>
        <v>AG ---AC -</v>
      </c>
      <c r="G127" s="89"/>
      <c r="H127" s="89"/>
      <c r="I127" s="98" t="str">
        <f t="shared" si="7"/>
        <v xml:space="preserve">- - - </v>
      </c>
      <c r="J127" s="89"/>
      <c r="K127" s="89"/>
      <c r="L127" s="89"/>
      <c r="M127" s="89"/>
      <c r="N127" s="98" t="str">
        <f t="shared" si="8"/>
        <v xml:space="preserve">  </v>
      </c>
      <c r="O127" s="89"/>
      <c r="P127" s="89"/>
      <c r="Q127" s="98" t="str">
        <f t="shared" si="9"/>
        <v xml:space="preserve">   </v>
      </c>
      <c r="R127" s="89"/>
      <c r="S127" s="89"/>
    </row>
    <row r="128" spans="1:19">
      <c r="A128" s="88" t="s">
        <v>1258</v>
      </c>
      <c r="B128" s="89">
        <v>7200</v>
      </c>
      <c r="C128" s="89" t="s">
        <v>1932</v>
      </c>
      <c r="D128" s="88" t="s">
        <v>2015</v>
      </c>
      <c r="E128" s="88" t="str">
        <f t="shared" si="5"/>
        <v>7200-34.01</v>
      </c>
      <c r="F128" s="102" t="str">
        <f t="shared" si="6"/>
        <v>AG -3--AC -8</v>
      </c>
      <c r="G128" s="89" t="s">
        <v>1847</v>
      </c>
      <c r="H128" s="89" t="s">
        <v>1848</v>
      </c>
      <c r="I128" s="98" t="str">
        <f t="shared" si="7"/>
        <v xml:space="preserve">CT- - M- </v>
      </c>
      <c r="J128" s="89" t="s">
        <v>1343</v>
      </c>
      <c r="K128" s="89"/>
      <c r="L128" s="89" t="s">
        <v>1345</v>
      </c>
      <c r="M128" s="89"/>
      <c r="N128" s="98" t="str">
        <f t="shared" si="8"/>
        <v xml:space="preserve">O  </v>
      </c>
      <c r="O128" s="89" t="s">
        <v>1347</v>
      </c>
      <c r="P128" s="89"/>
      <c r="Q128" s="98" t="str">
        <f t="shared" si="9"/>
        <v xml:space="preserve">F   </v>
      </c>
      <c r="R128" s="89" t="s">
        <v>1844</v>
      </c>
      <c r="S128" s="89"/>
    </row>
    <row r="129" spans="1:19">
      <c r="A129" s="88" t="s">
        <v>1258</v>
      </c>
      <c r="B129" s="89">
        <v>7200</v>
      </c>
      <c r="C129" s="89" t="s">
        <v>1894</v>
      </c>
      <c r="D129" s="88" t="s">
        <v>1968</v>
      </c>
      <c r="E129" s="88" t="str">
        <f t="shared" si="5"/>
        <v>7200-34.03</v>
      </c>
      <c r="F129" s="102" t="str">
        <f t="shared" si="6"/>
        <v>AG -3--AC -</v>
      </c>
      <c r="G129" s="89" t="s">
        <v>1847</v>
      </c>
      <c r="H129" s="89"/>
      <c r="I129" s="98" t="str">
        <f t="shared" si="7"/>
        <v xml:space="preserve">- E- - </v>
      </c>
      <c r="J129" s="89"/>
      <c r="K129" s="89" t="s">
        <v>1344</v>
      </c>
      <c r="L129" s="89"/>
      <c r="M129" s="89"/>
      <c r="N129" s="98" t="str">
        <f t="shared" si="8"/>
        <v xml:space="preserve">O  </v>
      </c>
      <c r="O129" s="89" t="s">
        <v>1347</v>
      </c>
      <c r="P129" s="89"/>
      <c r="Q129" s="98" t="str">
        <f t="shared" si="9"/>
        <v xml:space="preserve">F   </v>
      </c>
      <c r="R129" s="89" t="s">
        <v>1844</v>
      </c>
      <c r="S129" s="89"/>
    </row>
    <row r="130" spans="1:19">
      <c r="A130" s="88" t="s">
        <v>1258</v>
      </c>
      <c r="B130" s="89">
        <v>7200</v>
      </c>
      <c r="C130" s="89" t="s">
        <v>2016</v>
      </c>
      <c r="D130" s="88" t="s">
        <v>2017</v>
      </c>
      <c r="E130" s="88" t="str">
        <f t="shared" si="5"/>
        <v>7200-61</v>
      </c>
      <c r="F130" s="102" t="str">
        <f t="shared" si="6"/>
        <v>AG ---AC -</v>
      </c>
      <c r="G130" s="89"/>
      <c r="H130" s="89"/>
      <c r="I130" s="98" t="str">
        <f t="shared" si="7"/>
        <v xml:space="preserve">- - - </v>
      </c>
      <c r="J130" s="89"/>
      <c r="K130" s="89"/>
      <c r="L130" s="89"/>
      <c r="M130" s="89"/>
      <c r="N130" s="98" t="str">
        <f t="shared" si="8"/>
        <v xml:space="preserve">  </v>
      </c>
      <c r="O130" s="89"/>
      <c r="P130" s="89"/>
      <c r="Q130" s="98" t="str">
        <f t="shared" si="9"/>
        <v xml:space="preserve">   </v>
      </c>
      <c r="R130" s="89"/>
      <c r="S130" s="89"/>
    </row>
    <row r="131" spans="1:19">
      <c r="A131" s="88" t="s">
        <v>1258</v>
      </c>
      <c r="B131" s="89">
        <v>7200</v>
      </c>
      <c r="C131" s="89" t="s">
        <v>2018</v>
      </c>
      <c r="D131" s="88" t="s">
        <v>2019</v>
      </c>
      <c r="E131" s="88" t="str">
        <f t="shared" si="5"/>
        <v>7200-61.01</v>
      </c>
      <c r="F131" s="102" t="str">
        <f t="shared" si="6"/>
        <v>AG -3--AC -8</v>
      </c>
      <c r="G131" s="89" t="s">
        <v>1847</v>
      </c>
      <c r="H131" s="89" t="s">
        <v>1848</v>
      </c>
      <c r="I131" s="98" t="str">
        <f t="shared" si="7"/>
        <v xml:space="preserve">CT- - M- </v>
      </c>
      <c r="J131" s="89" t="s">
        <v>1343</v>
      </c>
      <c r="K131" s="89"/>
      <c r="L131" s="89" t="s">
        <v>1345</v>
      </c>
      <c r="M131" s="89"/>
      <c r="N131" s="98" t="str">
        <f t="shared" si="8"/>
        <v xml:space="preserve">O  </v>
      </c>
      <c r="O131" s="89" t="s">
        <v>1347</v>
      </c>
      <c r="P131" s="89"/>
      <c r="Q131" s="98" t="str">
        <f t="shared" si="9"/>
        <v xml:space="preserve">F   </v>
      </c>
      <c r="R131" s="89" t="s">
        <v>1844</v>
      </c>
      <c r="S131" s="89"/>
    </row>
    <row r="132" spans="1:19">
      <c r="A132" s="88" t="s">
        <v>1258</v>
      </c>
      <c r="B132" s="89">
        <v>7200</v>
      </c>
      <c r="C132" s="89" t="s">
        <v>2020</v>
      </c>
      <c r="D132" s="88" t="s">
        <v>2021</v>
      </c>
      <c r="E132" s="88" t="str">
        <f t="shared" si="5"/>
        <v>7200-61.02</v>
      </c>
      <c r="F132" s="102" t="str">
        <f t="shared" si="6"/>
        <v>AG -3--AC -8</v>
      </c>
      <c r="G132" s="89" t="s">
        <v>1847</v>
      </c>
      <c r="H132" s="89" t="s">
        <v>1848</v>
      </c>
      <c r="I132" s="98" t="str">
        <f t="shared" si="7"/>
        <v xml:space="preserve">CT- - M- </v>
      </c>
      <c r="J132" s="89" t="s">
        <v>1343</v>
      </c>
      <c r="K132" s="89"/>
      <c r="L132" s="89" t="s">
        <v>1345</v>
      </c>
      <c r="M132" s="89"/>
      <c r="N132" s="98" t="str">
        <f t="shared" si="8"/>
        <v xml:space="preserve">O  </v>
      </c>
      <c r="O132" s="89" t="s">
        <v>1347</v>
      </c>
      <c r="P132" s="89"/>
      <c r="Q132" s="98" t="str">
        <f t="shared" si="9"/>
        <v xml:space="preserve">F   </v>
      </c>
      <c r="R132" s="89" t="s">
        <v>1844</v>
      </c>
      <c r="S132" s="89"/>
    </row>
    <row r="133" spans="1:19">
      <c r="A133" s="88" t="s">
        <v>1258</v>
      </c>
      <c r="B133" s="89">
        <v>7200</v>
      </c>
      <c r="C133" s="89" t="s">
        <v>2022</v>
      </c>
      <c r="D133" s="88" t="s">
        <v>2023</v>
      </c>
      <c r="E133" s="88" t="str">
        <f t="shared" si="5"/>
        <v>7200-61.03</v>
      </c>
      <c r="F133" s="102" t="str">
        <f t="shared" si="6"/>
        <v>AG -3--AC -8</v>
      </c>
      <c r="G133" s="89" t="s">
        <v>1847</v>
      </c>
      <c r="H133" s="89">
        <v>8</v>
      </c>
      <c r="I133" s="98" t="str">
        <f t="shared" si="7"/>
        <v xml:space="preserve">CT- - M- </v>
      </c>
      <c r="J133" s="89" t="s">
        <v>1343</v>
      </c>
      <c r="K133" s="89"/>
      <c r="L133" s="89" t="s">
        <v>1345</v>
      </c>
      <c r="M133" s="89"/>
      <c r="N133" s="98" t="str">
        <f t="shared" si="8"/>
        <v xml:space="preserve">O  </v>
      </c>
      <c r="O133" s="89" t="s">
        <v>1347</v>
      </c>
      <c r="P133" s="89"/>
      <c r="Q133" s="98" t="str">
        <f t="shared" si="9"/>
        <v xml:space="preserve">F   </v>
      </c>
      <c r="R133" s="89" t="s">
        <v>1844</v>
      </c>
      <c r="S133" s="89"/>
    </row>
    <row r="134" spans="1:19">
      <c r="A134" s="88"/>
      <c r="B134" s="89"/>
      <c r="C134" s="89"/>
      <c r="D134" s="88"/>
      <c r="E134" s="88" t="str">
        <f t="shared" ref="E134:E197" si="10">CONCATENATE(B134,"-",C134)</f>
        <v>-</v>
      </c>
      <c r="F134" s="102" t="str">
        <f t="shared" ref="F134:F197" si="11">CONCATENATE("AG"," -", G134,"--","AC -", H134)</f>
        <v>AG ---AC -</v>
      </c>
      <c r="G134" s="89"/>
      <c r="H134" s="89"/>
      <c r="I134" s="98" t="str">
        <f t="shared" ref="I134:I197" si="12">CONCATENATE(J134,"- ",K134,"- ",L134,"- ",M134,)</f>
        <v xml:space="preserve">- - - </v>
      </c>
      <c r="J134" s="89"/>
      <c r="K134" s="89"/>
      <c r="L134" s="89"/>
      <c r="M134" s="89"/>
      <c r="N134" s="98" t="str">
        <f t="shared" ref="N134:N197" si="13">CONCATENATE(O134,"  ",P134)</f>
        <v xml:space="preserve">  </v>
      </c>
      <c r="O134" s="89"/>
      <c r="P134" s="89"/>
      <c r="Q134" s="98" t="str">
        <f t="shared" ref="Q134:Q197" si="14">CONCATENATE(R134,"   ",S134)</f>
        <v xml:space="preserve">   </v>
      </c>
      <c r="R134" s="89"/>
      <c r="S134" s="89"/>
    </row>
    <row r="135" spans="1:19">
      <c r="A135" s="88" t="s">
        <v>742</v>
      </c>
      <c r="B135" s="89">
        <v>7210</v>
      </c>
      <c r="C135" s="89" t="s">
        <v>1864</v>
      </c>
      <c r="D135" s="88" t="s">
        <v>1865</v>
      </c>
      <c r="E135" s="88" t="str">
        <f t="shared" si="10"/>
        <v>7210-02</v>
      </c>
      <c r="F135" s="102" t="str">
        <f t="shared" si="11"/>
        <v>AG ---AC -</v>
      </c>
      <c r="G135" s="89"/>
      <c r="H135" s="89"/>
      <c r="I135" s="98" t="str">
        <f t="shared" si="12"/>
        <v xml:space="preserve">- - - </v>
      </c>
      <c r="J135" s="89"/>
      <c r="K135" s="89"/>
      <c r="L135" s="89"/>
      <c r="M135" s="89"/>
      <c r="N135" s="98" t="str">
        <f t="shared" si="13"/>
        <v xml:space="preserve">  </v>
      </c>
      <c r="O135" s="89"/>
      <c r="P135" s="89"/>
      <c r="Q135" s="98" t="str">
        <f t="shared" si="14"/>
        <v xml:space="preserve">   </v>
      </c>
      <c r="R135" s="89"/>
      <c r="S135" s="89"/>
    </row>
    <row r="136" spans="1:19">
      <c r="A136" s="88" t="s">
        <v>742</v>
      </c>
      <c r="B136" s="89">
        <v>7210</v>
      </c>
      <c r="C136" s="89" t="s">
        <v>2024</v>
      </c>
      <c r="D136" s="88" t="s">
        <v>2025</v>
      </c>
      <c r="E136" s="88" t="str">
        <f t="shared" si="10"/>
        <v>7210-02.13</v>
      </c>
      <c r="F136" s="102" t="str">
        <f t="shared" si="11"/>
        <v>AG -3--AC -8</v>
      </c>
      <c r="G136" s="89" t="s">
        <v>1847</v>
      </c>
      <c r="H136" s="89" t="s">
        <v>1848</v>
      </c>
      <c r="I136" s="98" t="str">
        <f t="shared" si="12"/>
        <v xml:space="preserve">CT- - M- </v>
      </c>
      <c r="J136" s="89" t="s">
        <v>1343</v>
      </c>
      <c r="K136" s="89"/>
      <c r="L136" s="89" t="s">
        <v>1345</v>
      </c>
      <c r="M136" s="89"/>
      <c r="N136" s="98" t="str">
        <f t="shared" si="13"/>
        <v xml:space="preserve">O  </v>
      </c>
      <c r="O136" s="89" t="s">
        <v>1347</v>
      </c>
      <c r="P136" s="89"/>
      <c r="Q136" s="98" t="str">
        <f t="shared" si="14"/>
        <v xml:space="preserve">F   </v>
      </c>
      <c r="R136" s="89" t="s">
        <v>1844</v>
      </c>
      <c r="S136" s="89"/>
    </row>
    <row r="137" spans="1:19">
      <c r="A137" s="88" t="s">
        <v>742</v>
      </c>
      <c r="B137" s="89">
        <v>7210</v>
      </c>
      <c r="C137" s="89" t="s">
        <v>2013</v>
      </c>
      <c r="D137" s="88" t="s">
        <v>159</v>
      </c>
      <c r="E137" s="88" t="str">
        <f t="shared" si="10"/>
        <v>7210-23</v>
      </c>
      <c r="F137" s="102" t="str">
        <f t="shared" si="11"/>
        <v>AG -3--AC -18</v>
      </c>
      <c r="G137" s="89" t="s">
        <v>1847</v>
      </c>
      <c r="H137" s="89" t="s">
        <v>1870</v>
      </c>
      <c r="I137" s="98" t="str">
        <f t="shared" si="12"/>
        <v>- - M- S</v>
      </c>
      <c r="J137" s="89"/>
      <c r="K137" s="89"/>
      <c r="L137" s="89" t="s">
        <v>1345</v>
      </c>
      <c r="M137" s="89" t="s">
        <v>1346</v>
      </c>
      <c r="N137" s="98" t="str">
        <f t="shared" si="13"/>
        <v xml:space="preserve">O  </v>
      </c>
      <c r="O137" s="89" t="s">
        <v>1347</v>
      </c>
      <c r="P137" s="89"/>
      <c r="Q137" s="98" t="str">
        <f t="shared" si="14"/>
        <v xml:space="preserve">F   </v>
      </c>
      <c r="R137" s="89" t="s">
        <v>1844</v>
      </c>
      <c r="S137" s="89"/>
    </row>
    <row r="138" spans="1:19">
      <c r="A138" s="88" t="s">
        <v>742</v>
      </c>
      <c r="B138" s="89">
        <v>7210</v>
      </c>
      <c r="C138" s="89" t="s">
        <v>1855</v>
      </c>
      <c r="D138" s="88" t="s">
        <v>1850</v>
      </c>
      <c r="E138" s="88" t="str">
        <f t="shared" si="10"/>
        <v>7210-34</v>
      </c>
      <c r="F138" s="102" t="str">
        <f t="shared" si="11"/>
        <v>AG ---AC -</v>
      </c>
      <c r="G138" s="89"/>
      <c r="H138" s="89"/>
      <c r="I138" s="98" t="str">
        <f t="shared" si="12"/>
        <v xml:space="preserve">- - - </v>
      </c>
      <c r="J138" s="89"/>
      <c r="K138" s="89"/>
      <c r="L138" s="89"/>
      <c r="M138" s="89"/>
      <c r="N138" s="98" t="str">
        <f t="shared" si="13"/>
        <v xml:space="preserve">  </v>
      </c>
      <c r="O138" s="89"/>
      <c r="P138" s="89"/>
      <c r="Q138" s="98" t="str">
        <f t="shared" si="14"/>
        <v xml:space="preserve">   </v>
      </c>
      <c r="R138" s="89"/>
      <c r="S138" s="89"/>
    </row>
    <row r="139" spans="1:19" ht="17.25" customHeight="1">
      <c r="A139" s="88" t="s">
        <v>742</v>
      </c>
      <c r="B139" s="89">
        <v>7210</v>
      </c>
      <c r="C139" s="89" t="s">
        <v>1932</v>
      </c>
      <c r="D139" s="88" t="s">
        <v>2015</v>
      </c>
      <c r="E139" s="88" t="str">
        <f t="shared" si="10"/>
        <v>7210-34.01</v>
      </c>
      <c r="F139" s="102" t="str">
        <f t="shared" si="11"/>
        <v>AG -3--AC -8</v>
      </c>
      <c r="G139" s="89" t="s">
        <v>1847</v>
      </c>
      <c r="H139" s="89" t="s">
        <v>1848</v>
      </c>
      <c r="I139" s="98" t="str">
        <f t="shared" si="12"/>
        <v xml:space="preserve">CT- - M- </v>
      </c>
      <c r="J139" s="89" t="s">
        <v>1343</v>
      </c>
      <c r="K139" s="89"/>
      <c r="L139" s="89" t="s">
        <v>1345</v>
      </c>
      <c r="M139" s="89"/>
      <c r="N139" s="98" t="str">
        <f t="shared" si="13"/>
        <v xml:space="preserve">O  </v>
      </c>
      <c r="O139" s="89" t="s">
        <v>1347</v>
      </c>
      <c r="P139" s="89"/>
      <c r="Q139" s="98" t="str">
        <f t="shared" si="14"/>
        <v xml:space="preserve">F   </v>
      </c>
      <c r="R139" s="89" t="s">
        <v>1844</v>
      </c>
      <c r="S139" s="89"/>
    </row>
    <row r="140" spans="1:19">
      <c r="A140" s="88" t="s">
        <v>742</v>
      </c>
      <c r="B140" s="89">
        <v>7210</v>
      </c>
      <c r="C140" s="89" t="s">
        <v>1894</v>
      </c>
      <c r="D140" s="88" t="s">
        <v>1968</v>
      </c>
      <c r="E140" s="88" t="str">
        <f t="shared" si="10"/>
        <v>7210-34.03</v>
      </c>
      <c r="F140" s="102" t="str">
        <f t="shared" si="11"/>
        <v>AG -3--AC -</v>
      </c>
      <c r="G140" s="89" t="s">
        <v>1847</v>
      </c>
      <c r="H140" s="89"/>
      <c r="I140" s="98" t="str">
        <f t="shared" si="12"/>
        <v xml:space="preserve">- E- - </v>
      </c>
      <c r="J140" s="89"/>
      <c r="K140" s="89" t="s">
        <v>1344</v>
      </c>
      <c r="L140" s="89"/>
      <c r="M140" s="89"/>
      <c r="N140" s="98" t="str">
        <f t="shared" si="13"/>
        <v xml:space="preserve">O  </v>
      </c>
      <c r="O140" s="89" t="s">
        <v>1347</v>
      </c>
      <c r="P140" s="89"/>
      <c r="Q140" s="98" t="str">
        <f t="shared" si="14"/>
        <v xml:space="preserve">F   </v>
      </c>
      <c r="R140" s="89" t="s">
        <v>1844</v>
      </c>
      <c r="S140" s="89"/>
    </row>
    <row r="141" spans="1:19">
      <c r="A141" s="88" t="s">
        <v>742</v>
      </c>
      <c r="B141" s="89">
        <v>7210</v>
      </c>
      <c r="C141" s="89" t="s">
        <v>1920</v>
      </c>
      <c r="D141" s="88" t="s">
        <v>1971</v>
      </c>
      <c r="E141" s="88" t="str">
        <f t="shared" si="10"/>
        <v>7210-45</v>
      </c>
      <c r="F141" s="102" t="str">
        <f t="shared" si="11"/>
        <v>AG ---AC -</v>
      </c>
      <c r="G141" s="89"/>
      <c r="H141" s="89"/>
      <c r="I141" s="98" t="str">
        <f t="shared" si="12"/>
        <v xml:space="preserve">- - - </v>
      </c>
      <c r="J141" s="89"/>
      <c r="K141" s="89"/>
      <c r="L141" s="89"/>
      <c r="M141" s="89"/>
      <c r="N141" s="98" t="str">
        <f t="shared" si="13"/>
        <v xml:space="preserve">  </v>
      </c>
      <c r="O141" s="89"/>
      <c r="P141" s="89"/>
      <c r="Q141" s="98" t="str">
        <f t="shared" si="14"/>
        <v xml:space="preserve">   </v>
      </c>
      <c r="R141" s="89"/>
      <c r="S141" s="89"/>
    </row>
    <row r="142" spans="1:19">
      <c r="A142" s="88" t="s">
        <v>742</v>
      </c>
      <c r="B142" s="89">
        <v>7210</v>
      </c>
      <c r="C142" s="89" t="s">
        <v>2026</v>
      </c>
      <c r="D142" s="88" t="s">
        <v>2027</v>
      </c>
      <c r="E142" s="88" t="str">
        <f t="shared" si="10"/>
        <v>7210-45.12</v>
      </c>
      <c r="F142" s="102" t="str">
        <f t="shared" si="11"/>
        <v>AG -3--AC -8</v>
      </c>
      <c r="G142" s="89" t="s">
        <v>1847</v>
      </c>
      <c r="H142" s="89" t="s">
        <v>1848</v>
      </c>
      <c r="I142" s="98" t="str">
        <f t="shared" si="12"/>
        <v xml:space="preserve">CT- - M- </v>
      </c>
      <c r="J142" s="89" t="s">
        <v>1343</v>
      </c>
      <c r="K142" s="89"/>
      <c r="L142" s="89" t="s">
        <v>1345</v>
      </c>
      <c r="M142" s="89"/>
      <c r="N142" s="98" t="str">
        <f t="shared" si="13"/>
        <v xml:space="preserve">O  </v>
      </c>
      <c r="O142" s="89" t="s">
        <v>1347</v>
      </c>
      <c r="P142" s="89"/>
      <c r="Q142" s="98" t="str">
        <f t="shared" si="14"/>
        <v xml:space="preserve">F   </v>
      </c>
      <c r="R142" s="89" t="s">
        <v>1844</v>
      </c>
      <c r="S142" s="89"/>
    </row>
    <row r="143" spans="1:19">
      <c r="A143" s="88" t="s">
        <v>742</v>
      </c>
      <c r="B143" s="89">
        <v>7210</v>
      </c>
      <c r="C143" s="89" t="s">
        <v>1978</v>
      </c>
      <c r="D143" s="88" t="s">
        <v>1979</v>
      </c>
      <c r="E143" s="88" t="str">
        <f t="shared" si="10"/>
        <v>7210-46</v>
      </c>
      <c r="F143" s="102" t="str">
        <f t="shared" si="11"/>
        <v>AG ---AC -</v>
      </c>
      <c r="G143" s="89"/>
      <c r="H143" s="89"/>
      <c r="I143" s="98" t="str">
        <f t="shared" si="12"/>
        <v xml:space="preserve">- - - </v>
      </c>
      <c r="J143" s="89"/>
      <c r="K143" s="89"/>
      <c r="L143" s="89"/>
      <c r="M143" s="89"/>
      <c r="N143" s="98" t="str">
        <f t="shared" si="13"/>
        <v xml:space="preserve">  </v>
      </c>
      <c r="O143" s="89"/>
      <c r="P143" s="89"/>
      <c r="Q143" s="98" t="str">
        <f t="shared" si="14"/>
        <v xml:space="preserve">   </v>
      </c>
      <c r="R143" s="89"/>
      <c r="S143" s="89"/>
    </row>
    <row r="144" spans="1:19">
      <c r="A144" s="88" t="s">
        <v>742</v>
      </c>
      <c r="B144" s="89">
        <v>7210</v>
      </c>
      <c r="C144" s="89" t="s">
        <v>2028</v>
      </c>
      <c r="D144" s="88" t="s">
        <v>2029</v>
      </c>
      <c r="E144" s="88" t="str">
        <f t="shared" si="10"/>
        <v>7210-46.08</v>
      </c>
      <c r="F144" s="102" t="str">
        <f t="shared" si="11"/>
        <v>AG -3--AC -8</v>
      </c>
      <c r="G144" s="89" t="s">
        <v>1847</v>
      </c>
      <c r="H144" s="89" t="s">
        <v>1848</v>
      </c>
      <c r="I144" s="98" t="str">
        <f t="shared" si="12"/>
        <v xml:space="preserve">CT- - M- </v>
      </c>
      <c r="J144" s="89" t="s">
        <v>1343</v>
      </c>
      <c r="K144" s="89"/>
      <c r="L144" s="89" t="s">
        <v>1345</v>
      </c>
      <c r="M144" s="89"/>
      <c r="N144" s="98" t="str">
        <f t="shared" si="13"/>
        <v xml:space="preserve">O  </v>
      </c>
      <c r="O144" s="89" t="s">
        <v>1347</v>
      </c>
      <c r="P144" s="89"/>
      <c r="Q144" s="98" t="str">
        <f t="shared" si="14"/>
        <v xml:space="preserve">F   </v>
      </c>
      <c r="R144" s="89" t="s">
        <v>1844</v>
      </c>
      <c r="S144" s="89"/>
    </row>
    <row r="145" spans="1:19">
      <c r="A145" s="88" t="s">
        <v>742</v>
      </c>
      <c r="B145" s="89">
        <v>7210</v>
      </c>
      <c r="C145" s="89" t="s">
        <v>1944</v>
      </c>
      <c r="D145" s="88" t="s">
        <v>1852</v>
      </c>
      <c r="E145" s="88" t="str">
        <f t="shared" si="10"/>
        <v>7210-51</v>
      </c>
      <c r="F145" s="102" t="str">
        <f t="shared" si="11"/>
        <v>AG ---AC -</v>
      </c>
      <c r="G145" s="89"/>
      <c r="H145" s="89"/>
      <c r="I145" s="98" t="str">
        <f t="shared" si="12"/>
        <v xml:space="preserve">- - - </v>
      </c>
      <c r="J145" s="89"/>
      <c r="K145" s="89"/>
      <c r="L145" s="89"/>
      <c r="M145" s="89"/>
      <c r="N145" s="98" t="str">
        <f t="shared" si="13"/>
        <v xml:space="preserve">  </v>
      </c>
      <c r="O145" s="89"/>
      <c r="P145" s="89"/>
      <c r="Q145" s="98" t="str">
        <f t="shared" si="14"/>
        <v xml:space="preserve">   </v>
      </c>
      <c r="R145" s="89"/>
      <c r="S145" s="89"/>
    </row>
    <row r="146" spans="1:19" ht="17.25" customHeight="1">
      <c r="A146" s="88" t="s">
        <v>742</v>
      </c>
      <c r="B146" s="89">
        <v>7210</v>
      </c>
      <c r="C146" s="89" t="s">
        <v>2030</v>
      </c>
      <c r="D146" s="88" t="s">
        <v>2031</v>
      </c>
      <c r="E146" s="88" t="str">
        <f t="shared" si="10"/>
        <v>7210-51.13</v>
      </c>
      <c r="F146" s="102" t="str">
        <f t="shared" si="11"/>
        <v>AG -3--AC -8</v>
      </c>
      <c r="G146" s="89">
        <v>3</v>
      </c>
      <c r="H146" s="89">
        <v>8</v>
      </c>
      <c r="I146" s="98" t="str">
        <f t="shared" si="12"/>
        <v xml:space="preserve">CT- - M- </v>
      </c>
      <c r="J146" s="89" t="s">
        <v>1343</v>
      </c>
      <c r="K146" s="89"/>
      <c r="L146" s="89" t="s">
        <v>1345</v>
      </c>
      <c r="M146" s="89"/>
      <c r="N146" s="98" t="str">
        <f t="shared" si="13"/>
        <v xml:space="preserve">O  </v>
      </c>
      <c r="O146" s="89" t="s">
        <v>1347</v>
      </c>
      <c r="P146" s="89"/>
      <c r="Q146" s="98" t="str">
        <f t="shared" si="14"/>
        <v xml:space="preserve">F   </v>
      </c>
      <c r="R146" s="89" t="s">
        <v>1844</v>
      </c>
      <c r="S146" s="89"/>
    </row>
    <row r="147" spans="1:19">
      <c r="A147" s="88"/>
      <c r="B147" s="89"/>
      <c r="C147" s="89"/>
      <c r="D147" s="88"/>
      <c r="E147" s="88" t="str">
        <f t="shared" si="10"/>
        <v>-</v>
      </c>
      <c r="F147" s="102" t="str">
        <f t="shared" si="11"/>
        <v>AG ---AC -</v>
      </c>
      <c r="G147" s="89"/>
      <c r="H147" s="89"/>
      <c r="I147" s="98" t="str">
        <f t="shared" si="12"/>
        <v xml:space="preserve">- - - </v>
      </c>
      <c r="J147" s="89"/>
      <c r="K147" s="89"/>
      <c r="L147" s="89"/>
      <c r="M147" s="89"/>
      <c r="N147" s="98" t="str">
        <f t="shared" si="13"/>
        <v xml:space="preserve">  </v>
      </c>
      <c r="O147" s="89"/>
      <c r="P147" s="89"/>
      <c r="Q147" s="98" t="str">
        <f t="shared" si="14"/>
        <v xml:space="preserve">   </v>
      </c>
      <c r="R147" s="89"/>
      <c r="S147" s="89"/>
    </row>
    <row r="148" spans="1:19">
      <c r="A148" s="88"/>
      <c r="B148" s="89"/>
      <c r="C148" s="89"/>
      <c r="D148" s="88"/>
      <c r="E148" s="88" t="str">
        <f t="shared" si="10"/>
        <v>-</v>
      </c>
      <c r="F148" s="102" t="str">
        <f t="shared" si="11"/>
        <v>AG ---AC -</v>
      </c>
      <c r="G148" s="89"/>
      <c r="H148" s="89"/>
      <c r="I148" s="98" t="str">
        <f t="shared" si="12"/>
        <v xml:space="preserve">- - - </v>
      </c>
      <c r="J148" s="89"/>
      <c r="K148" s="89"/>
      <c r="L148" s="89"/>
      <c r="M148" s="89"/>
      <c r="N148" s="98" t="str">
        <f t="shared" si="13"/>
        <v xml:space="preserve">  </v>
      </c>
      <c r="O148" s="89"/>
      <c r="P148" s="89"/>
      <c r="Q148" s="98" t="str">
        <f t="shared" si="14"/>
        <v xml:space="preserve">   </v>
      </c>
      <c r="R148" s="89"/>
      <c r="S148" s="89"/>
    </row>
    <row r="149" spans="1:19">
      <c r="A149" s="88" t="s">
        <v>782</v>
      </c>
      <c r="B149" s="89">
        <v>7211</v>
      </c>
      <c r="C149" s="89" t="s">
        <v>2013</v>
      </c>
      <c r="D149" s="88" t="s">
        <v>159</v>
      </c>
      <c r="E149" s="88" t="str">
        <f t="shared" si="10"/>
        <v>7211-23</v>
      </c>
      <c r="F149" s="102" t="str">
        <f t="shared" si="11"/>
        <v>AG -3--AC -18</v>
      </c>
      <c r="G149" s="89" t="s">
        <v>1847</v>
      </c>
      <c r="H149" s="89" t="s">
        <v>1870</v>
      </c>
      <c r="I149" s="98" t="str">
        <f t="shared" si="12"/>
        <v>- - M- S</v>
      </c>
      <c r="J149" s="89"/>
      <c r="K149" s="89"/>
      <c r="L149" s="89" t="s">
        <v>1345</v>
      </c>
      <c r="M149" s="89" t="s">
        <v>1346</v>
      </c>
      <c r="N149" s="98" t="str">
        <f t="shared" si="13"/>
        <v xml:space="preserve">O  </v>
      </c>
      <c r="O149" s="89" t="s">
        <v>1347</v>
      </c>
      <c r="P149" s="89"/>
      <c r="Q149" s="98" t="str">
        <f t="shared" si="14"/>
        <v xml:space="preserve">F   </v>
      </c>
      <c r="R149" s="89" t="s">
        <v>1844</v>
      </c>
      <c r="S149" s="89"/>
    </row>
    <row r="150" spans="1:19">
      <c r="A150" s="88" t="s">
        <v>782</v>
      </c>
      <c r="B150" s="89">
        <v>7211</v>
      </c>
      <c r="C150" s="89" t="s">
        <v>2032</v>
      </c>
      <c r="D150" s="88" t="s">
        <v>2033</v>
      </c>
      <c r="E150" s="88" t="str">
        <f t="shared" si="10"/>
        <v>7211-26</v>
      </c>
      <c r="F150" s="102" t="str">
        <f t="shared" si="11"/>
        <v>AG ---AC -</v>
      </c>
      <c r="G150" s="89"/>
      <c r="H150" s="89"/>
      <c r="I150" s="98" t="str">
        <f t="shared" si="12"/>
        <v xml:space="preserve">- - - </v>
      </c>
      <c r="J150" s="89"/>
      <c r="K150" s="89"/>
      <c r="L150" s="89"/>
      <c r="M150" s="89"/>
      <c r="N150" s="98" t="str">
        <f t="shared" si="13"/>
        <v xml:space="preserve">  </v>
      </c>
      <c r="O150" s="89"/>
      <c r="P150" s="89"/>
      <c r="Q150" s="98" t="str">
        <f t="shared" si="14"/>
        <v xml:space="preserve">   </v>
      </c>
      <c r="R150" s="89"/>
      <c r="S150" s="89"/>
    </row>
    <row r="151" spans="1:19">
      <c r="A151" s="88" t="s">
        <v>782</v>
      </c>
      <c r="B151" s="89">
        <v>7211</v>
      </c>
      <c r="C151" s="89" t="s">
        <v>2034</v>
      </c>
      <c r="D151" s="88" t="s">
        <v>2035</v>
      </c>
      <c r="E151" s="88" t="str">
        <f t="shared" si="10"/>
        <v>7211-26.01</v>
      </c>
      <c r="F151" s="102" t="str">
        <f t="shared" si="11"/>
        <v>AG -5--AC -15</v>
      </c>
      <c r="G151" s="89" t="s">
        <v>2036</v>
      </c>
      <c r="H151" s="89" t="s">
        <v>2037</v>
      </c>
      <c r="I151" s="98" t="str">
        <f t="shared" si="12"/>
        <v xml:space="preserve">CT- - M- </v>
      </c>
      <c r="J151" s="89" t="s">
        <v>1343</v>
      </c>
      <c r="K151" s="89"/>
      <c r="L151" s="89" t="s">
        <v>1345</v>
      </c>
      <c r="M151" s="89"/>
      <c r="N151" s="98" t="str">
        <f t="shared" si="13"/>
        <v xml:space="preserve">O  </v>
      </c>
      <c r="O151" s="89" t="s">
        <v>1347</v>
      </c>
      <c r="P151" s="89"/>
      <c r="Q151" s="98" t="str">
        <f t="shared" si="14"/>
        <v xml:space="preserve">F   </v>
      </c>
      <c r="R151" s="89" t="s">
        <v>1844</v>
      </c>
      <c r="S151" s="89"/>
    </row>
    <row r="152" spans="1:19">
      <c r="A152" s="88" t="s">
        <v>782</v>
      </c>
      <c r="B152" s="89">
        <v>7211</v>
      </c>
      <c r="C152" s="89" t="s">
        <v>2038</v>
      </c>
      <c r="D152" s="88" t="s">
        <v>2039</v>
      </c>
      <c r="E152" s="88" t="str">
        <f t="shared" si="10"/>
        <v>7211-26.02</v>
      </c>
      <c r="F152" s="102" t="str">
        <f t="shared" si="11"/>
        <v>AG -5--AC -15</v>
      </c>
      <c r="G152" s="89" t="s">
        <v>2036</v>
      </c>
      <c r="H152" s="89" t="s">
        <v>2037</v>
      </c>
      <c r="I152" s="98" t="str">
        <f t="shared" si="12"/>
        <v xml:space="preserve">- - M- </v>
      </c>
      <c r="J152" s="89"/>
      <c r="K152" s="89"/>
      <c r="L152" s="89" t="s">
        <v>1345</v>
      </c>
      <c r="M152" s="89"/>
      <c r="N152" s="98" t="str">
        <f t="shared" si="13"/>
        <v xml:space="preserve">O  </v>
      </c>
      <c r="O152" s="89" t="s">
        <v>1347</v>
      </c>
      <c r="P152" s="89"/>
      <c r="Q152" s="98" t="str">
        <f t="shared" si="14"/>
        <v xml:space="preserve">F   </v>
      </c>
      <c r="R152" s="89" t="s">
        <v>1844</v>
      </c>
      <c r="S152" s="89"/>
    </row>
    <row r="153" spans="1:19">
      <c r="A153" s="88" t="s">
        <v>782</v>
      </c>
      <c r="B153" s="89">
        <v>7211</v>
      </c>
      <c r="C153" s="89" t="s">
        <v>2040</v>
      </c>
      <c r="D153" s="88" t="s">
        <v>2041</v>
      </c>
      <c r="E153" s="88" t="str">
        <f t="shared" si="10"/>
        <v>7211-26.03</v>
      </c>
      <c r="F153" s="102" t="str">
        <f t="shared" si="11"/>
        <v>AG -5--AC -15</v>
      </c>
      <c r="G153" s="89" t="s">
        <v>2036</v>
      </c>
      <c r="H153" s="89" t="s">
        <v>2037</v>
      </c>
      <c r="I153" s="98" t="str">
        <f t="shared" si="12"/>
        <v xml:space="preserve">CT- - M- </v>
      </c>
      <c r="J153" s="89" t="s">
        <v>1343</v>
      </c>
      <c r="K153" s="89"/>
      <c r="L153" s="89" t="s">
        <v>1345</v>
      </c>
      <c r="M153" s="89"/>
      <c r="N153" s="98" t="str">
        <f t="shared" si="13"/>
        <v xml:space="preserve">O  </v>
      </c>
      <c r="O153" s="89" t="s">
        <v>1347</v>
      </c>
      <c r="P153" s="89"/>
      <c r="Q153" s="98" t="str">
        <f t="shared" si="14"/>
        <v xml:space="preserve">F   </v>
      </c>
      <c r="R153" s="89" t="s">
        <v>1844</v>
      </c>
      <c r="S153" s="89"/>
    </row>
    <row r="154" spans="1:19">
      <c r="A154" s="88" t="s">
        <v>782</v>
      </c>
      <c r="B154" s="89">
        <v>7211</v>
      </c>
      <c r="C154" s="89" t="s">
        <v>2042</v>
      </c>
      <c r="D154" s="88" t="s">
        <v>2043</v>
      </c>
      <c r="E154" s="88" t="str">
        <f t="shared" si="10"/>
        <v>7211-28</v>
      </c>
      <c r="F154" s="102" t="str">
        <f t="shared" si="11"/>
        <v>AG -5--AC -15</v>
      </c>
      <c r="G154" s="89" t="s">
        <v>2036</v>
      </c>
      <c r="H154" s="89" t="s">
        <v>2037</v>
      </c>
      <c r="I154" s="98" t="str">
        <f t="shared" si="12"/>
        <v xml:space="preserve">CT- - M- </v>
      </c>
      <c r="J154" s="89" t="s">
        <v>1343</v>
      </c>
      <c r="K154" s="89"/>
      <c r="L154" s="89" t="s">
        <v>1345</v>
      </c>
      <c r="M154" s="89"/>
      <c r="N154" s="98" t="str">
        <f t="shared" si="13"/>
        <v xml:space="preserve">O  </v>
      </c>
      <c r="O154" s="89" t="s">
        <v>1347</v>
      </c>
      <c r="P154" s="89"/>
      <c r="Q154" s="98" t="str">
        <f t="shared" si="14"/>
        <v xml:space="preserve">F   </v>
      </c>
      <c r="R154" s="89" t="s">
        <v>1844</v>
      </c>
      <c r="S154" s="89"/>
    </row>
    <row r="155" spans="1:19">
      <c r="A155" s="88" t="s">
        <v>782</v>
      </c>
      <c r="B155" s="89">
        <v>7211</v>
      </c>
      <c r="C155" s="89" t="s">
        <v>2044</v>
      </c>
      <c r="D155" s="88" t="s">
        <v>2045</v>
      </c>
      <c r="E155" s="88" t="str">
        <f t="shared" si="10"/>
        <v>7211-31</v>
      </c>
      <c r="F155" s="102" t="str">
        <f t="shared" si="11"/>
        <v>AG -5--AC -15</v>
      </c>
      <c r="G155" s="89" t="s">
        <v>2036</v>
      </c>
      <c r="H155" s="89" t="s">
        <v>2037</v>
      </c>
      <c r="I155" s="98" t="str">
        <f t="shared" si="12"/>
        <v xml:space="preserve">CT- - M- </v>
      </c>
      <c r="J155" s="89" t="s">
        <v>1343</v>
      </c>
      <c r="K155" s="89"/>
      <c r="L155" s="89" t="s">
        <v>1345</v>
      </c>
      <c r="M155" s="89"/>
      <c r="N155" s="98" t="str">
        <f t="shared" si="13"/>
        <v xml:space="preserve">O  </v>
      </c>
      <c r="O155" s="89" t="s">
        <v>1347</v>
      </c>
      <c r="P155" s="89"/>
      <c r="Q155" s="98" t="str">
        <f t="shared" si="14"/>
        <v xml:space="preserve">F   </v>
      </c>
      <c r="R155" s="89" t="s">
        <v>1844</v>
      </c>
      <c r="S155" s="89"/>
    </row>
    <row r="156" spans="1:19">
      <c r="A156" s="88" t="s">
        <v>782</v>
      </c>
      <c r="B156" s="89">
        <v>7211</v>
      </c>
      <c r="C156" s="89" t="s">
        <v>1855</v>
      </c>
      <c r="D156" s="88" t="s">
        <v>1850</v>
      </c>
      <c r="E156" s="88" t="str">
        <f t="shared" si="10"/>
        <v>7211-34</v>
      </c>
      <c r="F156" s="102" t="str">
        <f t="shared" si="11"/>
        <v>AG ---AC -</v>
      </c>
      <c r="G156" s="89"/>
      <c r="H156" s="89"/>
      <c r="I156" s="98" t="str">
        <f t="shared" si="12"/>
        <v xml:space="preserve">- - - </v>
      </c>
      <c r="J156" s="89"/>
      <c r="K156" s="89"/>
      <c r="L156" s="89"/>
      <c r="M156" s="89"/>
      <c r="N156" s="98" t="str">
        <f t="shared" si="13"/>
        <v xml:space="preserve">  </v>
      </c>
      <c r="O156" s="89"/>
      <c r="P156" s="89"/>
      <c r="Q156" s="98" t="str">
        <f t="shared" si="14"/>
        <v xml:space="preserve">   </v>
      </c>
      <c r="R156" s="89"/>
      <c r="S156" s="89"/>
    </row>
    <row r="157" spans="1:19">
      <c r="A157" s="88" t="s">
        <v>782</v>
      </c>
      <c r="B157" s="89">
        <v>7211</v>
      </c>
      <c r="C157" s="89" t="s">
        <v>1894</v>
      </c>
      <c r="D157" s="88" t="s">
        <v>1968</v>
      </c>
      <c r="E157" s="88" t="str">
        <f t="shared" si="10"/>
        <v>7211-34.03</v>
      </c>
      <c r="F157" s="102" t="str">
        <f t="shared" si="11"/>
        <v>AG -3--AC -</v>
      </c>
      <c r="G157" s="89" t="s">
        <v>1847</v>
      </c>
      <c r="H157" s="89"/>
      <c r="I157" s="98" t="str">
        <f t="shared" si="12"/>
        <v xml:space="preserve">- E- - </v>
      </c>
      <c r="J157" s="89"/>
      <c r="K157" s="89" t="s">
        <v>1344</v>
      </c>
      <c r="L157" s="89"/>
      <c r="M157" s="89"/>
      <c r="N157" s="98" t="str">
        <f t="shared" si="13"/>
        <v xml:space="preserve">O  </v>
      </c>
      <c r="O157" s="89" t="s">
        <v>1347</v>
      </c>
      <c r="P157" s="89"/>
      <c r="Q157" s="98" t="str">
        <f t="shared" si="14"/>
        <v xml:space="preserve">F   </v>
      </c>
      <c r="R157" s="89" t="s">
        <v>1844</v>
      </c>
      <c r="S157" s="89"/>
    </row>
    <row r="158" spans="1:19">
      <c r="A158" s="88" t="s">
        <v>782</v>
      </c>
      <c r="B158" s="89">
        <v>7211</v>
      </c>
      <c r="C158" s="89" t="s">
        <v>1944</v>
      </c>
      <c r="D158" s="88" t="s">
        <v>1852</v>
      </c>
      <c r="E158" s="88" t="str">
        <f t="shared" si="10"/>
        <v>7211-51</v>
      </c>
      <c r="F158" s="102" t="str">
        <f t="shared" si="11"/>
        <v>AG ---AC -</v>
      </c>
      <c r="G158" s="89"/>
      <c r="H158" s="89"/>
      <c r="I158" s="98" t="str">
        <f t="shared" si="12"/>
        <v xml:space="preserve">- - - </v>
      </c>
      <c r="J158" s="89"/>
      <c r="K158" s="89"/>
      <c r="L158" s="89"/>
      <c r="M158" s="89"/>
      <c r="N158" s="98" t="str">
        <f t="shared" si="13"/>
        <v xml:space="preserve">  </v>
      </c>
      <c r="O158" s="89"/>
      <c r="P158" s="89"/>
      <c r="Q158" s="98" t="str">
        <f t="shared" si="14"/>
        <v xml:space="preserve">   </v>
      </c>
      <c r="R158" s="89"/>
      <c r="S158" s="89"/>
    </row>
    <row r="159" spans="1:19">
      <c r="A159" s="88" t="s">
        <v>782</v>
      </c>
      <c r="B159" s="89">
        <v>7211</v>
      </c>
      <c r="C159" s="89" t="s">
        <v>2030</v>
      </c>
      <c r="D159" s="88" t="s">
        <v>1853</v>
      </c>
      <c r="E159" s="88" t="str">
        <f t="shared" si="10"/>
        <v>7211-51.13</v>
      </c>
      <c r="F159" s="102" t="str">
        <f t="shared" si="11"/>
        <v>AG -3--AC -4</v>
      </c>
      <c r="G159" s="89">
        <v>3</v>
      </c>
      <c r="H159" s="89">
        <v>4</v>
      </c>
      <c r="I159" s="98" t="str">
        <f t="shared" si="12"/>
        <v xml:space="preserve">CT- - M- </v>
      </c>
      <c r="J159" s="89" t="s">
        <v>1343</v>
      </c>
      <c r="K159" s="89"/>
      <c r="L159" s="89" t="s">
        <v>1345</v>
      </c>
      <c r="M159" s="89"/>
      <c r="N159" s="98" t="str">
        <f t="shared" si="13"/>
        <v xml:space="preserve">O  </v>
      </c>
      <c r="O159" s="89" t="s">
        <v>1347</v>
      </c>
      <c r="P159" s="89"/>
      <c r="Q159" s="98" t="str">
        <f t="shared" si="14"/>
        <v xml:space="preserve">F   </v>
      </c>
      <c r="R159" s="89" t="s">
        <v>1844</v>
      </c>
      <c r="S159" s="89"/>
    </row>
    <row r="160" spans="1:19">
      <c r="A160" s="88" t="s">
        <v>782</v>
      </c>
      <c r="B160" s="89">
        <v>7211</v>
      </c>
      <c r="C160" s="89" t="s">
        <v>2046</v>
      </c>
      <c r="D160" s="88" t="s">
        <v>2047</v>
      </c>
      <c r="E160" s="88" t="str">
        <f t="shared" si="10"/>
        <v>7211-63</v>
      </c>
      <c r="F160" s="102" t="str">
        <f t="shared" si="11"/>
        <v>AG -5--AC -15</v>
      </c>
      <c r="G160" s="89" t="s">
        <v>2036</v>
      </c>
      <c r="H160" s="89" t="s">
        <v>2037</v>
      </c>
      <c r="I160" s="98" t="str">
        <f t="shared" si="12"/>
        <v xml:space="preserve">CT- - M- </v>
      </c>
      <c r="J160" s="89" t="s">
        <v>1343</v>
      </c>
      <c r="K160" s="89"/>
      <c r="L160" s="89" t="s">
        <v>1345</v>
      </c>
      <c r="M160" s="89"/>
      <c r="N160" s="98" t="str">
        <f t="shared" si="13"/>
        <v xml:space="preserve">O  </v>
      </c>
      <c r="O160" s="89" t="s">
        <v>1347</v>
      </c>
      <c r="P160" s="89"/>
      <c r="Q160" s="98" t="str">
        <f t="shared" si="14"/>
        <v xml:space="preserve">F   </v>
      </c>
      <c r="R160" s="89" t="s">
        <v>1844</v>
      </c>
      <c r="S160" s="89"/>
    </row>
    <row r="161" spans="1:19">
      <c r="A161" s="88" t="s">
        <v>782</v>
      </c>
      <c r="B161" s="89">
        <v>7211</v>
      </c>
      <c r="C161" s="89" t="s">
        <v>2048</v>
      </c>
      <c r="D161" s="88" t="s">
        <v>2049</v>
      </c>
      <c r="E161" s="88" t="str">
        <f t="shared" si="10"/>
        <v>7211-65</v>
      </c>
      <c r="F161" s="102" t="str">
        <f t="shared" si="11"/>
        <v>AG -5--AC -15</v>
      </c>
      <c r="G161" s="89" t="s">
        <v>2036</v>
      </c>
      <c r="H161" s="89" t="s">
        <v>2037</v>
      </c>
      <c r="I161" s="98" t="str">
        <f t="shared" si="12"/>
        <v xml:space="preserve">CT- - M- </v>
      </c>
      <c r="J161" s="89" t="s">
        <v>1343</v>
      </c>
      <c r="K161" s="89"/>
      <c r="L161" s="89" t="s">
        <v>1345</v>
      </c>
      <c r="M161" s="89"/>
      <c r="N161" s="98" t="str">
        <f t="shared" si="13"/>
        <v xml:space="preserve">O  </v>
      </c>
      <c r="O161" s="89" t="s">
        <v>1347</v>
      </c>
      <c r="P161" s="89"/>
      <c r="Q161" s="98" t="str">
        <f t="shared" si="14"/>
        <v xml:space="preserve">F   </v>
      </c>
      <c r="R161" s="89" t="s">
        <v>1844</v>
      </c>
      <c r="S161" s="89"/>
    </row>
    <row r="162" spans="1:19">
      <c r="A162" s="88"/>
      <c r="B162" s="89"/>
      <c r="C162" s="89"/>
      <c r="D162" s="88"/>
      <c r="E162" s="88" t="str">
        <f t="shared" si="10"/>
        <v>-</v>
      </c>
      <c r="F162" s="102" t="str">
        <f t="shared" si="11"/>
        <v>AG ---AC -</v>
      </c>
      <c r="G162" s="89"/>
      <c r="H162" s="89"/>
      <c r="I162" s="98" t="str">
        <f t="shared" si="12"/>
        <v xml:space="preserve">- - - </v>
      </c>
      <c r="J162" s="89"/>
      <c r="K162" s="89"/>
      <c r="L162" s="89"/>
      <c r="M162" s="89"/>
      <c r="N162" s="98" t="str">
        <f t="shared" si="13"/>
        <v xml:space="preserve">  </v>
      </c>
      <c r="O162" s="89"/>
      <c r="P162" s="89"/>
      <c r="Q162" s="98" t="str">
        <f t="shared" si="14"/>
        <v xml:space="preserve">   </v>
      </c>
      <c r="R162" s="89"/>
      <c r="S162" s="89"/>
    </row>
    <row r="163" spans="1:19">
      <c r="A163" s="88" t="s">
        <v>2050</v>
      </c>
      <c r="B163" s="89">
        <v>7220</v>
      </c>
      <c r="C163" s="89" t="s">
        <v>2013</v>
      </c>
      <c r="D163" s="88" t="s">
        <v>159</v>
      </c>
      <c r="E163" s="88" t="str">
        <f t="shared" si="10"/>
        <v>7220-23</v>
      </c>
      <c r="F163" s="102" t="str">
        <f t="shared" si="11"/>
        <v>AG -3--AC -18</v>
      </c>
      <c r="G163" s="89" t="s">
        <v>1847</v>
      </c>
      <c r="H163" s="89" t="s">
        <v>1870</v>
      </c>
      <c r="I163" s="98" t="str">
        <f t="shared" si="12"/>
        <v>- - M- S</v>
      </c>
      <c r="J163" s="89"/>
      <c r="K163" s="89"/>
      <c r="L163" s="89" t="s">
        <v>1345</v>
      </c>
      <c r="M163" s="89" t="s">
        <v>1346</v>
      </c>
      <c r="N163" s="98" t="str">
        <f t="shared" si="13"/>
        <v xml:space="preserve">O  </v>
      </c>
      <c r="O163" s="89" t="s">
        <v>1347</v>
      </c>
      <c r="P163" s="89"/>
      <c r="Q163" s="98" t="str">
        <f t="shared" si="14"/>
        <v xml:space="preserve">F   </v>
      </c>
      <c r="R163" s="89" t="s">
        <v>1844</v>
      </c>
      <c r="S163" s="89"/>
    </row>
    <row r="164" spans="1:19">
      <c r="A164" s="88" t="s">
        <v>2050</v>
      </c>
      <c r="B164" s="89">
        <v>7220</v>
      </c>
      <c r="C164" s="89" t="s">
        <v>1855</v>
      </c>
      <c r="D164" s="88" t="s">
        <v>1850</v>
      </c>
      <c r="E164" s="88" t="str">
        <f t="shared" si="10"/>
        <v>7220-34</v>
      </c>
      <c r="F164" s="102" t="str">
        <f t="shared" si="11"/>
        <v>AG ---AC -</v>
      </c>
      <c r="G164" s="89"/>
      <c r="H164" s="89"/>
      <c r="I164" s="98" t="str">
        <f t="shared" si="12"/>
        <v xml:space="preserve">- - - </v>
      </c>
      <c r="J164" s="89"/>
      <c r="K164" s="89"/>
      <c r="L164" s="89"/>
      <c r="M164" s="89"/>
      <c r="N164" s="98" t="str">
        <f t="shared" si="13"/>
        <v xml:space="preserve">  </v>
      </c>
      <c r="O164" s="89"/>
      <c r="P164" s="89"/>
      <c r="Q164" s="98" t="str">
        <f t="shared" si="14"/>
        <v xml:space="preserve">   </v>
      </c>
      <c r="R164" s="89"/>
      <c r="S164" s="89"/>
    </row>
    <row r="165" spans="1:19">
      <c r="A165" s="88" t="s">
        <v>2050</v>
      </c>
      <c r="B165" s="89">
        <v>7220</v>
      </c>
      <c r="C165" s="89" t="s">
        <v>1932</v>
      </c>
      <c r="D165" s="88" t="s">
        <v>1851</v>
      </c>
      <c r="E165" s="88" t="str">
        <f t="shared" si="10"/>
        <v>7220-34.01</v>
      </c>
      <c r="F165" s="102" t="str">
        <f t="shared" si="11"/>
        <v>AG -3--AC -8</v>
      </c>
      <c r="G165" s="89" t="s">
        <v>1847</v>
      </c>
      <c r="H165" s="89" t="s">
        <v>1848</v>
      </c>
      <c r="I165" s="98" t="str">
        <f t="shared" si="12"/>
        <v xml:space="preserve">CT- - M- </v>
      </c>
      <c r="J165" s="89" t="s">
        <v>1343</v>
      </c>
      <c r="K165" s="89"/>
      <c r="L165" s="89" t="s">
        <v>1345</v>
      </c>
      <c r="M165" s="89"/>
      <c r="N165" s="98" t="str">
        <f t="shared" si="13"/>
        <v xml:space="preserve">O  </v>
      </c>
      <c r="O165" s="89" t="s">
        <v>1347</v>
      </c>
      <c r="P165" s="89"/>
      <c r="Q165" s="98" t="str">
        <f t="shared" si="14"/>
        <v xml:space="preserve">F   </v>
      </c>
      <c r="R165" s="89" t="s">
        <v>1844</v>
      </c>
      <c r="S165" s="89"/>
    </row>
    <row r="166" spans="1:19">
      <c r="A166" s="88" t="s">
        <v>2050</v>
      </c>
      <c r="B166" s="89">
        <v>7220</v>
      </c>
      <c r="C166" s="89" t="s">
        <v>1894</v>
      </c>
      <c r="D166" s="88" t="s">
        <v>1968</v>
      </c>
      <c r="E166" s="88" t="str">
        <f t="shared" si="10"/>
        <v>7220-34.03</v>
      </c>
      <c r="F166" s="102" t="str">
        <f t="shared" si="11"/>
        <v>AG -3--AC -</v>
      </c>
      <c r="G166" s="89" t="s">
        <v>1847</v>
      </c>
      <c r="H166" s="89"/>
      <c r="I166" s="98" t="str">
        <f t="shared" si="12"/>
        <v xml:space="preserve">- E- - </v>
      </c>
      <c r="J166" s="89"/>
      <c r="K166" s="89" t="s">
        <v>1344</v>
      </c>
      <c r="L166" s="89"/>
      <c r="M166" s="89"/>
      <c r="N166" s="98" t="str">
        <f t="shared" si="13"/>
        <v xml:space="preserve">O  </v>
      </c>
      <c r="O166" s="89" t="s">
        <v>1347</v>
      </c>
      <c r="P166" s="89"/>
      <c r="Q166" s="98" t="str">
        <f t="shared" si="14"/>
        <v xml:space="preserve">F   </v>
      </c>
      <c r="R166" s="89" t="s">
        <v>1844</v>
      </c>
      <c r="S166" s="89"/>
    </row>
    <row r="167" spans="1:19">
      <c r="A167" s="88"/>
      <c r="B167" s="89"/>
      <c r="C167" s="89"/>
      <c r="D167" s="88"/>
      <c r="E167" s="88" t="str">
        <f t="shared" si="10"/>
        <v>-</v>
      </c>
      <c r="F167" s="102" t="str">
        <f t="shared" si="11"/>
        <v>AG ---AC -</v>
      </c>
      <c r="G167" s="89"/>
      <c r="H167" s="89"/>
      <c r="I167" s="98" t="str">
        <f t="shared" si="12"/>
        <v xml:space="preserve">- - - </v>
      </c>
      <c r="J167" s="89"/>
      <c r="K167" s="89"/>
      <c r="L167" s="89"/>
      <c r="M167" s="89"/>
      <c r="N167" s="98" t="str">
        <f t="shared" si="13"/>
        <v xml:space="preserve">  </v>
      </c>
      <c r="O167" s="89"/>
      <c r="P167" s="89"/>
      <c r="Q167" s="98" t="str">
        <f t="shared" si="14"/>
        <v xml:space="preserve">   </v>
      </c>
      <c r="R167" s="89"/>
      <c r="S167" s="89"/>
    </row>
    <row r="168" spans="1:19">
      <c r="A168" s="88" t="s">
        <v>2051</v>
      </c>
      <c r="B168" s="89">
        <v>7221</v>
      </c>
      <c r="C168" s="89">
        <v>4</v>
      </c>
      <c r="D168" s="88" t="s">
        <v>2052</v>
      </c>
      <c r="E168" s="88" t="str">
        <f t="shared" si="10"/>
        <v>7221-4</v>
      </c>
      <c r="F168" s="102" t="str">
        <f t="shared" si="11"/>
        <v>AG -4--AC -16</v>
      </c>
      <c r="G168" s="89">
        <v>4</v>
      </c>
      <c r="H168" s="89">
        <v>16</v>
      </c>
      <c r="I168" s="98" t="str">
        <f t="shared" si="12"/>
        <v xml:space="preserve">CT- - M- </v>
      </c>
      <c r="J168" s="89" t="s">
        <v>1343</v>
      </c>
      <c r="K168" s="89"/>
      <c r="L168" s="89" t="s">
        <v>1345</v>
      </c>
      <c r="M168" s="89"/>
      <c r="N168" s="98" t="str">
        <f t="shared" si="13"/>
        <v xml:space="preserve">O  </v>
      </c>
      <c r="O168" s="89" t="s">
        <v>1347</v>
      </c>
      <c r="P168" s="89"/>
      <c r="Q168" s="98" t="str">
        <f t="shared" si="14"/>
        <v xml:space="preserve">F   </v>
      </c>
      <c r="R168" s="89" t="s">
        <v>1844</v>
      </c>
      <c r="S168" s="89"/>
    </row>
    <row r="169" spans="1:19">
      <c r="A169" s="88" t="s">
        <v>2051</v>
      </c>
      <c r="B169" s="89">
        <v>7221</v>
      </c>
      <c r="C169" s="89">
        <v>7</v>
      </c>
      <c r="D169" s="88" t="s">
        <v>2053</v>
      </c>
      <c r="E169" s="88" t="str">
        <f t="shared" si="10"/>
        <v>7221-7</v>
      </c>
      <c r="F169" s="102" t="str">
        <f t="shared" si="11"/>
        <v>AG ---AC -</v>
      </c>
      <c r="G169" s="89"/>
      <c r="H169" s="89"/>
      <c r="I169" s="98" t="str">
        <f t="shared" si="12"/>
        <v xml:space="preserve">- - - </v>
      </c>
      <c r="J169" s="89"/>
      <c r="K169" s="89"/>
      <c r="L169" s="89"/>
      <c r="M169" s="89"/>
      <c r="N169" s="98" t="str">
        <f t="shared" si="13"/>
        <v xml:space="preserve">  </v>
      </c>
      <c r="O169" s="89"/>
      <c r="P169" s="89"/>
      <c r="Q169" s="98" t="str">
        <f t="shared" si="14"/>
        <v xml:space="preserve">   </v>
      </c>
      <c r="R169" s="89"/>
      <c r="S169" s="89"/>
    </row>
    <row r="170" spans="1:19">
      <c r="A170" s="88" t="s">
        <v>2051</v>
      </c>
      <c r="B170" s="89">
        <v>7221</v>
      </c>
      <c r="C170" s="89">
        <v>7.01</v>
      </c>
      <c r="D170" s="88" t="s">
        <v>2054</v>
      </c>
      <c r="E170" s="88" t="str">
        <f t="shared" si="10"/>
        <v>7221-7,01</v>
      </c>
      <c r="F170" s="102" t="str">
        <f t="shared" si="11"/>
        <v>AG -3--AC -18</v>
      </c>
      <c r="G170" s="89" t="s">
        <v>1847</v>
      </c>
      <c r="H170" s="89">
        <v>18</v>
      </c>
      <c r="I170" s="98" t="str">
        <f t="shared" si="12"/>
        <v xml:space="preserve">CT- - M- </v>
      </c>
      <c r="J170" s="89" t="s">
        <v>1343</v>
      </c>
      <c r="K170" s="89"/>
      <c r="L170" s="89" t="s">
        <v>1345</v>
      </c>
      <c r="M170" s="89"/>
      <c r="N170" s="98" t="str">
        <f t="shared" si="13"/>
        <v xml:space="preserve">O  </v>
      </c>
      <c r="O170" s="89" t="s">
        <v>1347</v>
      </c>
      <c r="P170" s="89"/>
      <c r="Q170" s="98" t="str">
        <f t="shared" si="14"/>
        <v xml:space="preserve">F   </v>
      </c>
      <c r="R170" s="89" t="s">
        <v>1844</v>
      </c>
      <c r="S170" s="89"/>
    </row>
    <row r="171" spans="1:19">
      <c r="A171" s="88" t="s">
        <v>2051</v>
      </c>
      <c r="B171" s="89">
        <v>7221</v>
      </c>
      <c r="C171" s="89">
        <v>7.02</v>
      </c>
      <c r="D171" s="88" t="s">
        <v>2055</v>
      </c>
      <c r="E171" s="88" t="str">
        <f t="shared" si="10"/>
        <v>7221-7,02</v>
      </c>
      <c r="F171" s="102" t="str">
        <f t="shared" si="11"/>
        <v>AG -3--AC -18</v>
      </c>
      <c r="G171" s="89" t="s">
        <v>1847</v>
      </c>
      <c r="H171" s="89">
        <v>18</v>
      </c>
      <c r="I171" s="98" t="str">
        <f t="shared" si="12"/>
        <v xml:space="preserve">- - M- </v>
      </c>
      <c r="J171" s="89"/>
      <c r="K171" s="89"/>
      <c r="L171" s="89" t="s">
        <v>1345</v>
      </c>
      <c r="M171" s="89"/>
      <c r="N171" s="98" t="str">
        <f t="shared" si="13"/>
        <v xml:space="preserve">O  </v>
      </c>
      <c r="O171" s="89" t="s">
        <v>1347</v>
      </c>
      <c r="P171" s="89"/>
      <c r="Q171" s="98" t="str">
        <f t="shared" si="14"/>
        <v xml:space="preserve">F   </v>
      </c>
      <c r="R171" s="89" t="s">
        <v>1844</v>
      </c>
      <c r="S171" s="89"/>
    </row>
    <row r="172" spans="1:19">
      <c r="A172" s="88" t="s">
        <v>2051</v>
      </c>
      <c r="B172" s="89">
        <v>7221</v>
      </c>
      <c r="C172" s="89" t="s">
        <v>2056</v>
      </c>
      <c r="D172" s="88" t="s">
        <v>2057</v>
      </c>
      <c r="E172" s="88" t="str">
        <f t="shared" si="10"/>
        <v>7221-11</v>
      </c>
      <c r="F172" s="102" t="str">
        <f t="shared" si="11"/>
        <v>AG ---AC -</v>
      </c>
      <c r="G172" s="89"/>
      <c r="H172" s="89"/>
      <c r="I172" s="98" t="str">
        <f t="shared" si="12"/>
        <v xml:space="preserve">- - - </v>
      </c>
      <c r="J172" s="89"/>
      <c r="K172" s="89"/>
      <c r="L172" s="89"/>
      <c r="M172" s="89"/>
      <c r="N172" s="98" t="str">
        <f t="shared" si="13"/>
        <v xml:space="preserve">  </v>
      </c>
      <c r="O172" s="89"/>
      <c r="P172" s="89"/>
      <c r="Q172" s="98" t="str">
        <f t="shared" si="14"/>
        <v xml:space="preserve">   </v>
      </c>
      <c r="R172" s="89"/>
      <c r="S172" s="89"/>
    </row>
    <row r="173" spans="1:19">
      <c r="A173" s="88" t="s">
        <v>2051</v>
      </c>
      <c r="B173" s="89">
        <v>7221</v>
      </c>
      <c r="C173" s="89">
        <v>11.01</v>
      </c>
      <c r="D173" s="88" t="s">
        <v>2058</v>
      </c>
      <c r="E173" s="88" t="str">
        <f t="shared" si="10"/>
        <v>7221-11,01</v>
      </c>
      <c r="F173" s="102" t="str">
        <f t="shared" si="11"/>
        <v>AG -5--AC -5</v>
      </c>
      <c r="G173" s="89" t="s">
        <v>2036</v>
      </c>
      <c r="H173" s="89" t="s">
        <v>2036</v>
      </c>
      <c r="I173" s="98" t="str">
        <f t="shared" si="12"/>
        <v xml:space="preserve">CT- - M- </v>
      </c>
      <c r="J173" s="89" t="s">
        <v>1343</v>
      </c>
      <c r="K173" s="89"/>
      <c r="L173" s="89" t="s">
        <v>1345</v>
      </c>
      <c r="M173" s="89"/>
      <c r="N173" s="98" t="str">
        <f t="shared" si="13"/>
        <v xml:space="preserve">O  </v>
      </c>
      <c r="O173" s="89" t="s">
        <v>1347</v>
      </c>
      <c r="P173" s="89"/>
      <c r="Q173" s="98" t="str">
        <f t="shared" si="14"/>
        <v xml:space="preserve">F   </v>
      </c>
      <c r="R173" s="89" t="s">
        <v>1844</v>
      </c>
      <c r="S173" s="89"/>
    </row>
    <row r="174" spans="1:19">
      <c r="A174" s="88" t="s">
        <v>2051</v>
      </c>
      <c r="B174" s="89">
        <v>7221</v>
      </c>
      <c r="C174" s="89">
        <v>11.01</v>
      </c>
      <c r="D174" s="88" t="s">
        <v>2059</v>
      </c>
      <c r="E174" s="88" t="str">
        <f t="shared" si="10"/>
        <v>7221-11,01</v>
      </c>
      <c r="F174" s="102" t="str">
        <f t="shared" si="11"/>
        <v>AG -5--AC -5</v>
      </c>
      <c r="G174" s="89" t="s">
        <v>2036</v>
      </c>
      <c r="H174" s="89" t="s">
        <v>2036</v>
      </c>
      <c r="I174" s="98" t="str">
        <f t="shared" si="12"/>
        <v xml:space="preserve">CT- - M- </v>
      </c>
      <c r="J174" s="89" t="s">
        <v>1343</v>
      </c>
      <c r="K174" s="89"/>
      <c r="L174" s="89" t="s">
        <v>1345</v>
      </c>
      <c r="M174" s="89"/>
      <c r="N174" s="98" t="str">
        <f t="shared" si="13"/>
        <v xml:space="preserve">O  </v>
      </c>
      <c r="O174" s="89" t="s">
        <v>1347</v>
      </c>
      <c r="P174" s="89"/>
      <c r="Q174" s="98" t="str">
        <f t="shared" si="14"/>
        <v xml:space="preserve">F   </v>
      </c>
      <c r="R174" s="89" t="s">
        <v>1844</v>
      </c>
      <c r="S174" s="89"/>
    </row>
    <row r="175" spans="1:19">
      <c r="A175" s="88" t="s">
        <v>2051</v>
      </c>
      <c r="B175" s="89">
        <v>7221</v>
      </c>
      <c r="C175" s="89">
        <v>11.01</v>
      </c>
      <c r="D175" s="88" t="s">
        <v>2060</v>
      </c>
      <c r="E175" s="88" t="str">
        <f t="shared" si="10"/>
        <v>7221-11,01</v>
      </c>
      <c r="F175" s="102" t="str">
        <f t="shared" si="11"/>
        <v>AG -5--AC -5</v>
      </c>
      <c r="G175" s="89" t="s">
        <v>2036</v>
      </c>
      <c r="H175" s="89" t="s">
        <v>2036</v>
      </c>
      <c r="I175" s="98" t="str">
        <f t="shared" si="12"/>
        <v xml:space="preserve">CT- - M- </v>
      </c>
      <c r="J175" s="89" t="s">
        <v>1343</v>
      </c>
      <c r="K175" s="89"/>
      <c r="L175" s="89" t="s">
        <v>1345</v>
      </c>
      <c r="M175" s="89"/>
      <c r="N175" s="98" t="str">
        <f t="shared" si="13"/>
        <v xml:space="preserve">O  </v>
      </c>
      <c r="O175" s="89" t="s">
        <v>1347</v>
      </c>
      <c r="P175" s="89"/>
      <c r="Q175" s="98" t="str">
        <f t="shared" si="14"/>
        <v xml:space="preserve">F   </v>
      </c>
      <c r="R175" s="89" t="s">
        <v>1844</v>
      </c>
      <c r="S175" s="89"/>
    </row>
    <row r="176" spans="1:19">
      <c r="A176" s="88" t="s">
        <v>2051</v>
      </c>
      <c r="B176" s="89">
        <v>7221</v>
      </c>
      <c r="C176" s="89">
        <v>11.01</v>
      </c>
      <c r="D176" s="88" t="s">
        <v>2061</v>
      </c>
      <c r="E176" s="88" t="str">
        <f t="shared" si="10"/>
        <v>7221-11,01</v>
      </c>
      <c r="F176" s="102" t="str">
        <f t="shared" si="11"/>
        <v>AG -5--AC -5</v>
      </c>
      <c r="G176" s="89" t="s">
        <v>2036</v>
      </c>
      <c r="H176" s="89" t="s">
        <v>2036</v>
      </c>
      <c r="I176" s="98" t="str">
        <f t="shared" si="12"/>
        <v xml:space="preserve">CT- - M- </v>
      </c>
      <c r="J176" s="89" t="s">
        <v>1343</v>
      </c>
      <c r="K176" s="89"/>
      <c r="L176" s="89" t="s">
        <v>1345</v>
      </c>
      <c r="M176" s="89"/>
      <c r="N176" s="98" t="str">
        <f t="shared" si="13"/>
        <v xml:space="preserve">O  </v>
      </c>
      <c r="O176" s="89" t="s">
        <v>1347</v>
      </c>
      <c r="P176" s="89"/>
      <c r="Q176" s="98" t="str">
        <f t="shared" si="14"/>
        <v xml:space="preserve">F   </v>
      </c>
      <c r="R176" s="89" t="s">
        <v>1844</v>
      </c>
      <c r="S176" s="89"/>
    </row>
    <row r="177" spans="1:19">
      <c r="A177" s="88" t="s">
        <v>2051</v>
      </c>
      <c r="B177" s="89">
        <v>7221</v>
      </c>
      <c r="C177" s="89">
        <v>11.01</v>
      </c>
      <c r="D177" s="88" t="s">
        <v>2062</v>
      </c>
      <c r="E177" s="88" t="str">
        <f t="shared" si="10"/>
        <v>7221-11,01</v>
      </c>
      <c r="F177" s="102" t="str">
        <f t="shared" si="11"/>
        <v>AG -5--AC -5</v>
      </c>
      <c r="G177" s="89" t="s">
        <v>2036</v>
      </c>
      <c r="H177" s="89" t="s">
        <v>2036</v>
      </c>
      <c r="I177" s="98" t="str">
        <f t="shared" si="12"/>
        <v xml:space="preserve">CT- - M- </v>
      </c>
      <c r="J177" s="89" t="s">
        <v>1343</v>
      </c>
      <c r="K177" s="89"/>
      <c r="L177" s="89" t="s">
        <v>1345</v>
      </c>
      <c r="M177" s="89"/>
      <c r="N177" s="98" t="str">
        <f t="shared" si="13"/>
        <v xml:space="preserve">O  </v>
      </c>
      <c r="O177" s="89" t="s">
        <v>1347</v>
      </c>
      <c r="P177" s="89"/>
      <c r="Q177" s="98" t="str">
        <f t="shared" si="14"/>
        <v xml:space="preserve">F   </v>
      </c>
      <c r="R177" s="89" t="s">
        <v>1844</v>
      </c>
      <c r="S177" s="89"/>
    </row>
    <row r="178" spans="1:19">
      <c r="A178" s="88" t="s">
        <v>2051</v>
      </c>
      <c r="B178" s="89">
        <v>7221</v>
      </c>
      <c r="C178" s="89">
        <v>11.01</v>
      </c>
      <c r="D178" s="88" t="s">
        <v>2063</v>
      </c>
      <c r="E178" s="88" t="str">
        <f t="shared" si="10"/>
        <v>7221-11,01</v>
      </c>
      <c r="F178" s="102" t="str">
        <f t="shared" si="11"/>
        <v>AG -5--AC -5</v>
      </c>
      <c r="G178" s="89" t="s">
        <v>2036</v>
      </c>
      <c r="H178" s="89" t="s">
        <v>2036</v>
      </c>
      <c r="I178" s="98" t="str">
        <f t="shared" si="12"/>
        <v xml:space="preserve">CT- - M- </v>
      </c>
      <c r="J178" s="89" t="s">
        <v>1343</v>
      </c>
      <c r="K178" s="89"/>
      <c r="L178" s="89" t="s">
        <v>1345</v>
      </c>
      <c r="M178" s="89"/>
      <c r="N178" s="98" t="str">
        <f t="shared" si="13"/>
        <v xml:space="preserve">O  </v>
      </c>
      <c r="O178" s="89" t="s">
        <v>1347</v>
      </c>
      <c r="P178" s="89"/>
      <c r="Q178" s="98" t="str">
        <f t="shared" si="14"/>
        <v xml:space="preserve">F   </v>
      </c>
      <c r="R178" s="89" t="s">
        <v>1844</v>
      </c>
      <c r="S178" s="89"/>
    </row>
    <row r="179" spans="1:19">
      <c r="A179" s="88" t="s">
        <v>2051</v>
      </c>
      <c r="B179" s="89">
        <v>7221</v>
      </c>
      <c r="C179" s="89">
        <v>11.01</v>
      </c>
      <c r="D179" s="88" t="s">
        <v>2064</v>
      </c>
      <c r="E179" s="88" t="str">
        <f t="shared" si="10"/>
        <v>7221-11,01</v>
      </c>
      <c r="F179" s="102" t="str">
        <f t="shared" si="11"/>
        <v>AG -5--AC -5</v>
      </c>
      <c r="G179" s="89" t="s">
        <v>2036</v>
      </c>
      <c r="H179" s="89" t="s">
        <v>2036</v>
      </c>
      <c r="I179" s="98" t="str">
        <f t="shared" si="12"/>
        <v xml:space="preserve">CT- - M- </v>
      </c>
      <c r="J179" s="89" t="s">
        <v>1343</v>
      </c>
      <c r="K179" s="89"/>
      <c r="L179" s="89" t="s">
        <v>1345</v>
      </c>
      <c r="M179" s="89"/>
      <c r="N179" s="98" t="str">
        <f t="shared" si="13"/>
        <v xml:space="preserve">O  </v>
      </c>
      <c r="O179" s="89" t="s">
        <v>1347</v>
      </c>
      <c r="P179" s="89"/>
      <c r="Q179" s="98" t="str">
        <f t="shared" si="14"/>
        <v xml:space="preserve">F   </v>
      </c>
      <c r="R179" s="89" t="s">
        <v>1844</v>
      </c>
      <c r="S179" s="89"/>
    </row>
    <row r="180" spans="1:19">
      <c r="A180" s="88" t="s">
        <v>2051</v>
      </c>
      <c r="B180" s="89">
        <v>7221</v>
      </c>
      <c r="C180" s="89">
        <v>11.01</v>
      </c>
      <c r="D180" s="88" t="s">
        <v>2065</v>
      </c>
      <c r="E180" s="88" t="str">
        <f t="shared" si="10"/>
        <v>7221-11,01</v>
      </c>
      <c r="F180" s="102" t="str">
        <f t="shared" si="11"/>
        <v>AG -5--AC -5</v>
      </c>
      <c r="G180" s="89" t="s">
        <v>2036</v>
      </c>
      <c r="H180" s="89" t="s">
        <v>2036</v>
      </c>
      <c r="I180" s="98" t="str">
        <f t="shared" si="12"/>
        <v xml:space="preserve">CT- - M- </v>
      </c>
      <c r="J180" s="89" t="s">
        <v>1343</v>
      </c>
      <c r="K180" s="89"/>
      <c r="L180" s="89" t="s">
        <v>1345</v>
      </c>
      <c r="M180" s="89"/>
      <c r="N180" s="98" t="str">
        <f t="shared" si="13"/>
        <v xml:space="preserve">O  </v>
      </c>
      <c r="O180" s="89" t="s">
        <v>1347</v>
      </c>
      <c r="P180" s="89"/>
      <c r="Q180" s="98" t="str">
        <f t="shared" si="14"/>
        <v xml:space="preserve">F   </v>
      </c>
      <c r="R180" s="89" t="s">
        <v>1844</v>
      </c>
      <c r="S180" s="89"/>
    </row>
    <row r="181" spans="1:19">
      <c r="A181" s="88" t="s">
        <v>2051</v>
      </c>
      <c r="B181" s="89">
        <v>7221</v>
      </c>
      <c r="C181" s="89">
        <v>11.01</v>
      </c>
      <c r="D181" s="88" t="s">
        <v>2066</v>
      </c>
      <c r="E181" s="88" t="str">
        <f t="shared" si="10"/>
        <v>7221-11,01</v>
      </c>
      <c r="F181" s="102" t="str">
        <f t="shared" si="11"/>
        <v>AG -5--AC -5</v>
      </c>
      <c r="G181" s="89" t="s">
        <v>2036</v>
      </c>
      <c r="H181" s="89" t="s">
        <v>2036</v>
      </c>
      <c r="I181" s="98" t="str">
        <f t="shared" si="12"/>
        <v xml:space="preserve">CT- - M- </v>
      </c>
      <c r="J181" s="89" t="s">
        <v>1343</v>
      </c>
      <c r="K181" s="89"/>
      <c r="L181" s="89" t="s">
        <v>1345</v>
      </c>
      <c r="M181" s="89"/>
      <c r="N181" s="98" t="str">
        <f t="shared" si="13"/>
        <v xml:space="preserve">O  </v>
      </c>
      <c r="O181" s="89" t="s">
        <v>1347</v>
      </c>
      <c r="P181" s="89"/>
      <c r="Q181" s="98" t="str">
        <f t="shared" si="14"/>
        <v xml:space="preserve">F   </v>
      </c>
      <c r="R181" s="89" t="s">
        <v>1844</v>
      </c>
      <c r="S181" s="89"/>
    </row>
    <row r="182" spans="1:19">
      <c r="A182" s="88" t="s">
        <v>2051</v>
      </c>
      <c r="B182" s="89">
        <v>7221</v>
      </c>
      <c r="C182" s="89">
        <v>11.01</v>
      </c>
      <c r="D182" s="88" t="s">
        <v>2067</v>
      </c>
      <c r="E182" s="88" t="str">
        <f t="shared" si="10"/>
        <v>7221-11,01</v>
      </c>
      <c r="F182" s="102" t="str">
        <f t="shared" si="11"/>
        <v>AG -5--AC -5</v>
      </c>
      <c r="G182" s="89" t="s">
        <v>2036</v>
      </c>
      <c r="H182" s="89" t="s">
        <v>2036</v>
      </c>
      <c r="I182" s="98" t="str">
        <f t="shared" si="12"/>
        <v xml:space="preserve">CT- - M- </v>
      </c>
      <c r="J182" s="89" t="s">
        <v>1343</v>
      </c>
      <c r="K182" s="89"/>
      <c r="L182" s="89" t="s">
        <v>1345</v>
      </c>
      <c r="M182" s="89"/>
      <c r="N182" s="98" t="str">
        <f t="shared" si="13"/>
        <v xml:space="preserve">O  </v>
      </c>
      <c r="O182" s="89" t="s">
        <v>1347</v>
      </c>
      <c r="P182" s="89"/>
      <c r="Q182" s="98" t="str">
        <f t="shared" si="14"/>
        <v xml:space="preserve">F   </v>
      </c>
      <c r="R182" s="89" t="s">
        <v>1844</v>
      </c>
      <c r="S182" s="89"/>
    </row>
    <row r="183" spans="1:19">
      <c r="A183" s="88" t="s">
        <v>2051</v>
      </c>
      <c r="B183" s="89">
        <v>7221</v>
      </c>
      <c r="C183" s="89">
        <v>23</v>
      </c>
      <c r="D183" s="88" t="s">
        <v>159</v>
      </c>
      <c r="E183" s="88" t="str">
        <f t="shared" si="10"/>
        <v>7221-23</v>
      </c>
      <c r="F183" s="102" t="str">
        <f t="shared" si="11"/>
        <v>AG -3--AC -18</v>
      </c>
      <c r="G183" s="89" t="s">
        <v>1847</v>
      </c>
      <c r="H183" s="89" t="s">
        <v>1870</v>
      </c>
      <c r="I183" s="98" t="str">
        <f t="shared" si="12"/>
        <v>- - M- S</v>
      </c>
      <c r="J183" s="89"/>
      <c r="K183" s="89"/>
      <c r="L183" s="89" t="s">
        <v>1345</v>
      </c>
      <c r="M183" s="89" t="s">
        <v>1346</v>
      </c>
      <c r="N183" s="98" t="str">
        <f t="shared" si="13"/>
        <v xml:space="preserve">O  </v>
      </c>
      <c r="O183" s="89" t="s">
        <v>1347</v>
      </c>
      <c r="P183" s="89"/>
      <c r="Q183" s="98" t="str">
        <f t="shared" si="14"/>
        <v xml:space="preserve">F   </v>
      </c>
      <c r="R183" s="89" t="s">
        <v>1844</v>
      </c>
      <c r="S183" s="89"/>
    </row>
    <row r="184" spans="1:19">
      <c r="A184" s="88" t="s">
        <v>2051</v>
      </c>
      <c r="B184" s="89">
        <v>7221</v>
      </c>
      <c r="C184" s="89" t="s">
        <v>2032</v>
      </c>
      <c r="D184" s="88" t="s">
        <v>2033</v>
      </c>
      <c r="E184" s="88" t="str">
        <f t="shared" si="10"/>
        <v>7221-26</v>
      </c>
      <c r="F184" s="102" t="str">
        <f t="shared" si="11"/>
        <v>AG ---AC -</v>
      </c>
      <c r="G184" s="89"/>
      <c r="H184" s="89"/>
      <c r="I184" s="98" t="str">
        <f t="shared" si="12"/>
        <v xml:space="preserve">- - - </v>
      </c>
      <c r="J184" s="89"/>
      <c r="K184" s="89"/>
      <c r="L184" s="89"/>
      <c r="M184" s="89"/>
      <c r="N184" s="98" t="str">
        <f t="shared" si="13"/>
        <v xml:space="preserve">  </v>
      </c>
      <c r="O184" s="89"/>
      <c r="P184" s="89"/>
      <c r="Q184" s="98" t="str">
        <f t="shared" si="14"/>
        <v xml:space="preserve">   </v>
      </c>
      <c r="R184" s="89"/>
      <c r="S184" s="89"/>
    </row>
    <row r="185" spans="1:19">
      <c r="A185" s="88" t="s">
        <v>2051</v>
      </c>
      <c r="B185" s="89">
        <v>7221</v>
      </c>
      <c r="C185" s="89" t="s">
        <v>2068</v>
      </c>
      <c r="D185" s="88" t="s">
        <v>2069</v>
      </c>
      <c r="E185" s="88" t="str">
        <f t="shared" si="10"/>
        <v>7221-26.04</v>
      </c>
      <c r="F185" s="102" t="str">
        <f t="shared" si="11"/>
        <v>AG -3--AC -5</v>
      </c>
      <c r="G185" s="89" t="s">
        <v>1847</v>
      </c>
      <c r="H185" s="89" t="s">
        <v>2036</v>
      </c>
      <c r="I185" s="98" t="str">
        <f t="shared" si="12"/>
        <v xml:space="preserve">CT- - M- </v>
      </c>
      <c r="J185" s="89" t="s">
        <v>1343</v>
      </c>
      <c r="K185" s="89"/>
      <c r="L185" s="89" t="s">
        <v>1345</v>
      </c>
      <c r="M185" s="89"/>
      <c r="N185" s="98" t="str">
        <f t="shared" si="13"/>
        <v xml:space="preserve">O  </v>
      </c>
      <c r="O185" s="89" t="s">
        <v>1347</v>
      </c>
      <c r="P185" s="89"/>
      <c r="Q185" s="98" t="str">
        <f t="shared" si="14"/>
        <v xml:space="preserve">F   </v>
      </c>
      <c r="R185" s="89" t="s">
        <v>1844</v>
      </c>
      <c r="S185" s="89"/>
    </row>
    <row r="186" spans="1:19">
      <c r="A186" s="88" t="s">
        <v>2051</v>
      </c>
      <c r="B186" s="89">
        <v>7221</v>
      </c>
      <c r="C186" s="89" t="s">
        <v>1855</v>
      </c>
      <c r="D186" s="88" t="s">
        <v>1850</v>
      </c>
      <c r="E186" s="88" t="str">
        <f t="shared" si="10"/>
        <v>7221-34</v>
      </c>
      <c r="F186" s="102" t="str">
        <f t="shared" si="11"/>
        <v>AG ---AC -</v>
      </c>
      <c r="G186" s="89"/>
      <c r="H186" s="89"/>
      <c r="I186" s="98" t="str">
        <f t="shared" si="12"/>
        <v xml:space="preserve">- - - </v>
      </c>
      <c r="J186" s="89"/>
      <c r="K186" s="89"/>
      <c r="L186" s="89"/>
      <c r="M186" s="89"/>
      <c r="N186" s="98" t="str">
        <f t="shared" si="13"/>
        <v xml:space="preserve">  </v>
      </c>
      <c r="O186" s="89"/>
      <c r="P186" s="89"/>
      <c r="Q186" s="98" t="str">
        <f t="shared" si="14"/>
        <v xml:space="preserve">   </v>
      </c>
      <c r="R186" s="89"/>
      <c r="S186" s="89"/>
    </row>
    <row r="187" spans="1:19">
      <c r="A187" s="88" t="s">
        <v>2051</v>
      </c>
      <c r="B187" s="89">
        <v>7221</v>
      </c>
      <c r="C187" s="89" t="s">
        <v>1932</v>
      </c>
      <c r="D187" s="88" t="s">
        <v>1851</v>
      </c>
      <c r="E187" s="88" t="str">
        <f t="shared" si="10"/>
        <v>7221-34.01</v>
      </c>
      <c r="F187" s="102" t="str">
        <f t="shared" si="11"/>
        <v>AG -3--AC -8</v>
      </c>
      <c r="G187" s="89" t="s">
        <v>1847</v>
      </c>
      <c r="H187" s="89" t="s">
        <v>1848</v>
      </c>
      <c r="I187" s="98" t="str">
        <f t="shared" si="12"/>
        <v xml:space="preserve">CT- - M- </v>
      </c>
      <c r="J187" s="89" t="s">
        <v>1343</v>
      </c>
      <c r="K187" s="89"/>
      <c r="L187" s="89" t="s">
        <v>1345</v>
      </c>
      <c r="M187" s="89"/>
      <c r="N187" s="98" t="str">
        <f t="shared" si="13"/>
        <v xml:space="preserve">O  </v>
      </c>
      <c r="O187" s="89" t="s">
        <v>1347</v>
      </c>
      <c r="P187" s="89"/>
      <c r="Q187" s="98" t="str">
        <f t="shared" si="14"/>
        <v xml:space="preserve">F   </v>
      </c>
      <c r="R187" s="89" t="s">
        <v>1844</v>
      </c>
      <c r="S187" s="89"/>
    </row>
    <row r="188" spans="1:19">
      <c r="A188" s="88" t="s">
        <v>2051</v>
      </c>
      <c r="B188" s="89">
        <v>7221</v>
      </c>
      <c r="C188" s="89" t="s">
        <v>1894</v>
      </c>
      <c r="D188" s="88" t="s">
        <v>1968</v>
      </c>
      <c r="E188" s="88" t="str">
        <f t="shared" si="10"/>
        <v>7221-34.03</v>
      </c>
      <c r="F188" s="102" t="str">
        <f t="shared" si="11"/>
        <v>AG -3--AC -</v>
      </c>
      <c r="G188" s="89" t="s">
        <v>1847</v>
      </c>
      <c r="H188" s="89"/>
      <c r="I188" s="98" t="str">
        <f t="shared" si="12"/>
        <v xml:space="preserve">- E- - </v>
      </c>
      <c r="J188" s="89"/>
      <c r="K188" s="89" t="s">
        <v>1344</v>
      </c>
      <c r="L188" s="89"/>
      <c r="M188" s="89"/>
      <c r="N188" s="98" t="str">
        <f t="shared" si="13"/>
        <v xml:space="preserve">O  </v>
      </c>
      <c r="O188" s="89" t="s">
        <v>1347</v>
      </c>
      <c r="P188" s="89"/>
      <c r="Q188" s="98" t="str">
        <f t="shared" si="14"/>
        <v xml:space="preserve">F   </v>
      </c>
      <c r="R188" s="89" t="s">
        <v>1844</v>
      </c>
      <c r="S188" s="89"/>
    </row>
    <row r="189" spans="1:19">
      <c r="A189" s="88" t="s">
        <v>2051</v>
      </c>
      <c r="B189" s="89">
        <v>7221</v>
      </c>
      <c r="C189" s="89" t="s">
        <v>2070</v>
      </c>
      <c r="D189" s="88" t="s">
        <v>2071</v>
      </c>
      <c r="E189" s="88" t="str">
        <f t="shared" si="10"/>
        <v>7221-41</v>
      </c>
      <c r="F189" s="102" t="str">
        <f t="shared" si="11"/>
        <v>AG ---AC -</v>
      </c>
      <c r="G189" s="89"/>
      <c r="H189" s="89"/>
      <c r="I189" s="98" t="str">
        <f t="shared" si="12"/>
        <v xml:space="preserve">- - - </v>
      </c>
      <c r="J189" s="89"/>
      <c r="K189" s="89"/>
      <c r="L189" s="89"/>
      <c r="M189" s="89"/>
      <c r="N189" s="98" t="str">
        <f t="shared" si="13"/>
        <v xml:space="preserve">  </v>
      </c>
      <c r="O189" s="89"/>
      <c r="P189" s="89"/>
      <c r="Q189" s="98" t="str">
        <f t="shared" si="14"/>
        <v xml:space="preserve">   </v>
      </c>
      <c r="R189" s="89"/>
      <c r="S189" s="89"/>
    </row>
    <row r="190" spans="1:19">
      <c r="A190" s="88" t="s">
        <v>2051</v>
      </c>
      <c r="B190" s="89">
        <v>7221</v>
      </c>
      <c r="C190" s="89" t="s">
        <v>2072</v>
      </c>
      <c r="D190" s="88" t="s">
        <v>2073</v>
      </c>
      <c r="E190" s="88" t="str">
        <f t="shared" si="10"/>
        <v>7221-41.01</v>
      </c>
      <c r="F190" s="102" t="str">
        <f t="shared" si="11"/>
        <v>AG -5--AC -10</v>
      </c>
      <c r="G190" s="89" t="s">
        <v>2036</v>
      </c>
      <c r="H190" s="89" t="s">
        <v>2074</v>
      </c>
      <c r="I190" s="98" t="str">
        <f t="shared" si="12"/>
        <v xml:space="preserve">CT- - M- </v>
      </c>
      <c r="J190" s="89" t="s">
        <v>1343</v>
      </c>
      <c r="K190" s="89"/>
      <c r="L190" s="89" t="s">
        <v>1345</v>
      </c>
      <c r="M190" s="89"/>
      <c r="N190" s="98" t="str">
        <f t="shared" si="13"/>
        <v xml:space="preserve">O  </v>
      </c>
      <c r="O190" s="89" t="s">
        <v>1347</v>
      </c>
      <c r="P190" s="89"/>
      <c r="Q190" s="98" t="str">
        <f t="shared" si="14"/>
        <v xml:space="preserve">F   </v>
      </c>
      <c r="R190" s="89" t="s">
        <v>1844</v>
      </c>
      <c r="S190" s="89"/>
    </row>
    <row r="191" spans="1:19">
      <c r="A191" s="88" t="s">
        <v>2051</v>
      </c>
      <c r="B191" s="89">
        <v>7221</v>
      </c>
      <c r="C191" s="89" t="s">
        <v>2075</v>
      </c>
      <c r="D191" s="88" t="s">
        <v>2076</v>
      </c>
      <c r="E191" s="88" t="str">
        <f t="shared" si="10"/>
        <v>7221-41.02</v>
      </c>
      <c r="F191" s="102" t="str">
        <f t="shared" si="11"/>
        <v>AG -5--AC -10</v>
      </c>
      <c r="G191" s="89" t="s">
        <v>2036</v>
      </c>
      <c r="H191" s="89" t="s">
        <v>2074</v>
      </c>
      <c r="I191" s="98" t="str">
        <f t="shared" si="12"/>
        <v xml:space="preserve">CT- - M- </v>
      </c>
      <c r="J191" s="89" t="s">
        <v>1343</v>
      </c>
      <c r="K191" s="89"/>
      <c r="L191" s="89" t="s">
        <v>1345</v>
      </c>
      <c r="M191" s="89"/>
      <c r="N191" s="98" t="str">
        <f t="shared" si="13"/>
        <v xml:space="preserve">O  </v>
      </c>
      <c r="O191" s="89" t="s">
        <v>1347</v>
      </c>
      <c r="P191" s="89"/>
      <c r="Q191" s="98" t="str">
        <f t="shared" si="14"/>
        <v xml:space="preserve">F   </v>
      </c>
      <c r="R191" s="89" t="s">
        <v>1844</v>
      </c>
      <c r="S191" s="89"/>
    </row>
    <row r="192" spans="1:19">
      <c r="A192" s="88" t="s">
        <v>2051</v>
      </c>
      <c r="B192" s="89">
        <v>7221</v>
      </c>
      <c r="C192" s="89" t="s">
        <v>1944</v>
      </c>
      <c r="D192" s="88" t="s">
        <v>1852</v>
      </c>
      <c r="E192" s="88" t="str">
        <f t="shared" si="10"/>
        <v>7221-51</v>
      </c>
      <c r="F192" s="102" t="str">
        <f t="shared" si="11"/>
        <v>AG ---AC -</v>
      </c>
      <c r="G192" s="89"/>
      <c r="H192" s="89"/>
      <c r="I192" s="98" t="str">
        <f t="shared" si="12"/>
        <v xml:space="preserve">- - - </v>
      </c>
      <c r="J192" s="89"/>
      <c r="K192" s="89"/>
      <c r="L192" s="89"/>
      <c r="M192" s="89"/>
      <c r="N192" s="98" t="str">
        <f t="shared" si="13"/>
        <v xml:space="preserve">  </v>
      </c>
      <c r="O192" s="89"/>
      <c r="P192" s="89"/>
      <c r="Q192" s="98" t="str">
        <f t="shared" si="14"/>
        <v xml:space="preserve">   </v>
      </c>
      <c r="R192" s="89"/>
      <c r="S192" s="89"/>
    </row>
    <row r="193" spans="1:19">
      <c r="A193" s="88" t="s">
        <v>2051</v>
      </c>
      <c r="B193" s="89">
        <v>7221</v>
      </c>
      <c r="C193" s="89" t="s">
        <v>2030</v>
      </c>
      <c r="D193" s="88" t="s">
        <v>1853</v>
      </c>
      <c r="E193" s="88" t="str">
        <f t="shared" si="10"/>
        <v>7221-51.13</v>
      </c>
      <c r="F193" s="102" t="str">
        <f t="shared" si="11"/>
        <v>AG -3--AC -8</v>
      </c>
      <c r="G193" s="89">
        <v>3</v>
      </c>
      <c r="H193" s="89">
        <v>8</v>
      </c>
      <c r="I193" s="98" t="str">
        <f t="shared" si="12"/>
        <v xml:space="preserve">CT- - M- </v>
      </c>
      <c r="J193" s="89" t="s">
        <v>1343</v>
      </c>
      <c r="K193" s="89"/>
      <c r="L193" s="89" t="s">
        <v>1345</v>
      </c>
      <c r="M193" s="89"/>
      <c r="N193" s="98" t="str">
        <f t="shared" si="13"/>
        <v xml:space="preserve">O  </v>
      </c>
      <c r="O193" s="89" t="s">
        <v>1347</v>
      </c>
      <c r="P193" s="89"/>
      <c r="Q193" s="98" t="str">
        <f t="shared" si="14"/>
        <v xml:space="preserve">F   </v>
      </c>
      <c r="R193" s="89" t="s">
        <v>1844</v>
      </c>
      <c r="S193" s="89"/>
    </row>
    <row r="194" spans="1:19">
      <c r="A194" s="88" t="s">
        <v>2051</v>
      </c>
      <c r="B194" s="89">
        <v>7221</v>
      </c>
      <c r="C194" s="89" t="s">
        <v>2077</v>
      </c>
      <c r="D194" s="88" t="s">
        <v>2078</v>
      </c>
      <c r="E194" s="88" t="str">
        <f t="shared" si="10"/>
        <v>7221-57</v>
      </c>
      <c r="F194" s="102" t="str">
        <f t="shared" si="11"/>
        <v>AG ---AC -</v>
      </c>
      <c r="G194" s="89"/>
      <c r="H194" s="89"/>
      <c r="I194" s="98" t="str">
        <f t="shared" si="12"/>
        <v xml:space="preserve">- - - </v>
      </c>
      <c r="J194" s="89"/>
      <c r="K194" s="89"/>
      <c r="L194" s="89"/>
      <c r="M194" s="89"/>
      <c r="N194" s="98" t="str">
        <f t="shared" si="13"/>
        <v xml:space="preserve">  </v>
      </c>
      <c r="O194" s="89"/>
      <c r="P194" s="89"/>
      <c r="Q194" s="98" t="str">
        <f t="shared" si="14"/>
        <v xml:space="preserve">   </v>
      </c>
      <c r="R194" s="89"/>
      <c r="S194" s="89"/>
    </row>
    <row r="195" spans="1:19">
      <c r="A195" s="88" t="s">
        <v>2051</v>
      </c>
      <c r="B195" s="89">
        <v>7221</v>
      </c>
      <c r="C195" s="89" t="s">
        <v>2079</v>
      </c>
      <c r="D195" s="88" t="s">
        <v>2080</v>
      </c>
      <c r="E195" s="88" t="str">
        <f t="shared" si="10"/>
        <v>7221-57.01</v>
      </c>
      <c r="F195" s="102" t="str">
        <f t="shared" si="11"/>
        <v>AG -4--AC -16</v>
      </c>
      <c r="G195" s="89" t="s">
        <v>2081</v>
      </c>
      <c r="H195" s="89" t="s">
        <v>2082</v>
      </c>
      <c r="I195" s="98" t="str">
        <f t="shared" si="12"/>
        <v xml:space="preserve">CT- - D- </v>
      </c>
      <c r="J195" s="89" t="s">
        <v>1343</v>
      </c>
      <c r="K195" s="89"/>
      <c r="L195" s="89" t="s">
        <v>1859</v>
      </c>
      <c r="M195" s="89"/>
      <c r="N195" s="98" t="str">
        <f t="shared" si="13"/>
        <v xml:space="preserve">O  </v>
      </c>
      <c r="O195" s="89" t="s">
        <v>1347</v>
      </c>
      <c r="P195" s="89"/>
      <c r="Q195" s="98" t="str">
        <f t="shared" si="14"/>
        <v xml:space="preserve">   D</v>
      </c>
      <c r="R195" s="89"/>
      <c r="S195" s="89" t="s">
        <v>1859</v>
      </c>
    </row>
    <row r="196" spans="1:19">
      <c r="A196" s="88" t="s">
        <v>2051</v>
      </c>
      <c r="B196" s="89">
        <v>7221</v>
      </c>
      <c r="C196" s="89" t="s">
        <v>2083</v>
      </c>
      <c r="D196" s="88" t="s">
        <v>2084</v>
      </c>
      <c r="E196" s="88" t="str">
        <f t="shared" si="10"/>
        <v>7221-57.02</v>
      </c>
      <c r="F196" s="102" t="str">
        <f t="shared" si="11"/>
        <v>AG -4--AC -16</v>
      </c>
      <c r="G196" s="89" t="s">
        <v>2081</v>
      </c>
      <c r="H196" s="89" t="s">
        <v>2082</v>
      </c>
      <c r="I196" s="98" t="str">
        <f t="shared" si="12"/>
        <v xml:space="preserve">CT- - D- </v>
      </c>
      <c r="J196" s="89" t="s">
        <v>1343</v>
      </c>
      <c r="K196" s="89"/>
      <c r="L196" s="89" t="s">
        <v>1859</v>
      </c>
      <c r="M196" s="89"/>
      <c r="N196" s="98" t="str">
        <f t="shared" si="13"/>
        <v xml:space="preserve">O  </v>
      </c>
      <c r="O196" s="89" t="s">
        <v>1347</v>
      </c>
      <c r="P196" s="89"/>
      <c r="Q196" s="98" t="str">
        <f t="shared" si="14"/>
        <v xml:space="preserve">   D</v>
      </c>
      <c r="R196" s="89"/>
      <c r="S196" s="89" t="s">
        <v>1859</v>
      </c>
    </row>
    <row r="197" spans="1:19">
      <c r="A197" s="88"/>
      <c r="B197" s="89"/>
      <c r="C197" s="89"/>
      <c r="D197" s="88"/>
      <c r="E197" s="88" t="str">
        <f t="shared" si="10"/>
        <v>-</v>
      </c>
      <c r="F197" s="102" t="str">
        <f t="shared" si="11"/>
        <v>AG ---AC -</v>
      </c>
      <c r="G197" s="89"/>
      <c r="H197" s="89"/>
      <c r="I197" s="98" t="str">
        <f t="shared" si="12"/>
        <v xml:space="preserve">- - - </v>
      </c>
      <c r="J197" s="89"/>
      <c r="K197" s="89"/>
      <c r="L197" s="89"/>
      <c r="M197" s="89"/>
      <c r="N197" s="98" t="str">
        <f t="shared" si="13"/>
        <v xml:space="preserve">  </v>
      </c>
      <c r="O197" s="89"/>
      <c r="P197" s="89"/>
      <c r="Q197" s="98" t="str">
        <f t="shared" si="14"/>
        <v xml:space="preserve">   </v>
      </c>
      <c r="R197" s="89"/>
      <c r="S197" s="89"/>
    </row>
    <row r="198" spans="1:19">
      <c r="A198" s="88" t="s">
        <v>723</v>
      </c>
      <c r="B198" s="89">
        <v>7222</v>
      </c>
      <c r="C198" s="89" t="s">
        <v>2085</v>
      </c>
      <c r="D198" s="88" t="s">
        <v>1996</v>
      </c>
      <c r="E198" s="88" t="str">
        <f t="shared" ref="E198:E261" si="15">CONCATENATE(B198,"-",C198)</f>
        <v>7222-7222-13</v>
      </c>
      <c r="F198" s="102" t="str">
        <f t="shared" ref="F198:F261" si="16">CONCATENATE("AG"," -", G198,"--","AC -", H198)</f>
        <v>AG ---AC -</v>
      </c>
      <c r="G198" s="89"/>
      <c r="H198" s="89"/>
      <c r="I198" s="98" t="str">
        <f t="shared" ref="I198:I261" si="17">CONCATENATE(J198,"- ",K198,"- ",L198,"- ",M198,)</f>
        <v xml:space="preserve">- - - </v>
      </c>
      <c r="J198" s="89"/>
      <c r="K198" s="89"/>
      <c r="L198" s="89"/>
      <c r="M198" s="89"/>
      <c r="N198" s="98" t="str">
        <f t="shared" ref="N198:N261" si="18">CONCATENATE(O198,"  ",P198)</f>
        <v xml:space="preserve">  </v>
      </c>
      <c r="O198" s="89"/>
      <c r="P198" s="89"/>
      <c r="Q198" s="98" t="str">
        <f t="shared" ref="Q198:Q261" si="19">CONCATENATE(R198,"   ",S198)</f>
        <v xml:space="preserve">   </v>
      </c>
      <c r="R198" s="89"/>
      <c r="S198" s="89"/>
    </row>
    <row r="199" spans="1:19">
      <c r="A199" s="88" t="s">
        <v>723</v>
      </c>
      <c r="B199" s="89">
        <v>7222</v>
      </c>
      <c r="C199" s="89" t="s">
        <v>2086</v>
      </c>
      <c r="D199" s="88" t="s">
        <v>1998</v>
      </c>
      <c r="E199" s="88" t="str">
        <f t="shared" si="15"/>
        <v>7222-7222-13.01</v>
      </c>
      <c r="F199" s="102" t="str">
        <f t="shared" si="16"/>
        <v>AG -3--AC -</v>
      </c>
      <c r="G199" s="89" t="s">
        <v>1847</v>
      </c>
      <c r="H199" s="89"/>
      <c r="I199" s="98" t="str">
        <f t="shared" si="17"/>
        <v xml:space="preserve">- E- - </v>
      </c>
      <c r="J199" s="89"/>
      <c r="K199" s="89" t="s">
        <v>1344</v>
      </c>
      <c r="L199" s="89"/>
      <c r="M199" s="89"/>
      <c r="N199" s="98" t="str">
        <f t="shared" si="18"/>
        <v xml:space="preserve">O  </v>
      </c>
      <c r="O199" s="89" t="s">
        <v>1347</v>
      </c>
      <c r="P199" s="89"/>
      <c r="Q199" s="98" t="str">
        <f t="shared" si="19"/>
        <v xml:space="preserve">F   </v>
      </c>
      <c r="R199" s="89" t="s">
        <v>1844</v>
      </c>
      <c r="S199" s="89"/>
    </row>
    <row r="200" spans="1:19">
      <c r="A200" s="88" t="s">
        <v>723</v>
      </c>
      <c r="B200" s="89">
        <v>7222</v>
      </c>
      <c r="C200" s="89" t="s">
        <v>2087</v>
      </c>
      <c r="D200" s="88" t="s">
        <v>159</v>
      </c>
      <c r="E200" s="88" t="str">
        <f t="shared" si="15"/>
        <v>7222-7222-23</v>
      </c>
      <c r="F200" s="102" t="str">
        <f t="shared" si="16"/>
        <v>AG -3--AC -18</v>
      </c>
      <c r="G200" s="89" t="s">
        <v>1847</v>
      </c>
      <c r="H200" s="89" t="s">
        <v>1870</v>
      </c>
      <c r="I200" s="98" t="str">
        <f t="shared" si="17"/>
        <v>- - M- S</v>
      </c>
      <c r="J200" s="89"/>
      <c r="K200" s="89"/>
      <c r="L200" s="89" t="s">
        <v>1345</v>
      </c>
      <c r="M200" s="89" t="s">
        <v>1346</v>
      </c>
      <c r="N200" s="98" t="str">
        <f t="shared" si="18"/>
        <v xml:space="preserve">O  </v>
      </c>
      <c r="O200" s="89" t="s">
        <v>1347</v>
      </c>
      <c r="P200" s="89"/>
      <c r="Q200" s="98" t="str">
        <f t="shared" si="19"/>
        <v xml:space="preserve">F   </v>
      </c>
      <c r="R200" s="89" t="s">
        <v>1844</v>
      </c>
      <c r="S200" s="89"/>
    </row>
    <row r="201" spans="1:19">
      <c r="A201" s="88" t="s">
        <v>723</v>
      </c>
      <c r="B201" s="89">
        <v>7222</v>
      </c>
      <c r="C201" s="89" t="s">
        <v>2088</v>
      </c>
      <c r="D201" s="88" t="s">
        <v>1850</v>
      </c>
      <c r="E201" s="88" t="str">
        <f t="shared" si="15"/>
        <v>7222-7222-34</v>
      </c>
      <c r="F201" s="102" t="str">
        <f t="shared" si="16"/>
        <v>AG ---AC -</v>
      </c>
      <c r="G201" s="89"/>
      <c r="H201" s="89"/>
      <c r="I201" s="98" t="str">
        <f t="shared" si="17"/>
        <v xml:space="preserve">- - - </v>
      </c>
      <c r="J201" s="89"/>
      <c r="K201" s="89"/>
      <c r="L201" s="89"/>
      <c r="M201" s="89"/>
      <c r="N201" s="98" t="str">
        <f t="shared" si="18"/>
        <v xml:space="preserve">  </v>
      </c>
      <c r="O201" s="89"/>
      <c r="P201" s="89"/>
      <c r="Q201" s="98" t="str">
        <f t="shared" si="19"/>
        <v xml:space="preserve">   </v>
      </c>
      <c r="R201" s="89"/>
      <c r="S201" s="89"/>
    </row>
    <row r="202" spans="1:19">
      <c r="A202" s="88" t="s">
        <v>723</v>
      </c>
      <c r="B202" s="89">
        <v>7222</v>
      </c>
      <c r="C202" s="89" t="s">
        <v>2089</v>
      </c>
      <c r="D202" s="88" t="s">
        <v>1851</v>
      </c>
      <c r="E202" s="88" t="str">
        <f t="shared" si="15"/>
        <v>7222-7222-34.01</v>
      </c>
      <c r="F202" s="102" t="str">
        <f t="shared" si="16"/>
        <v>AG -3--AC -8</v>
      </c>
      <c r="G202" s="89" t="s">
        <v>1847</v>
      </c>
      <c r="H202" s="89" t="s">
        <v>1848</v>
      </c>
      <c r="I202" s="98" t="str">
        <f t="shared" si="17"/>
        <v xml:space="preserve">CT- - M- </v>
      </c>
      <c r="J202" s="89" t="s">
        <v>1343</v>
      </c>
      <c r="K202" s="89"/>
      <c r="L202" s="89" t="s">
        <v>1345</v>
      </c>
      <c r="M202" s="89"/>
      <c r="N202" s="98" t="str">
        <f t="shared" si="18"/>
        <v xml:space="preserve">O  </v>
      </c>
      <c r="O202" s="89" t="s">
        <v>1347</v>
      </c>
      <c r="P202" s="89"/>
      <c r="Q202" s="98" t="str">
        <f t="shared" si="19"/>
        <v xml:space="preserve">F   </v>
      </c>
      <c r="R202" s="89" t="s">
        <v>1844</v>
      </c>
      <c r="S202" s="89"/>
    </row>
    <row r="203" spans="1:19">
      <c r="A203" s="88" t="s">
        <v>723</v>
      </c>
      <c r="B203" s="89">
        <v>7222</v>
      </c>
      <c r="C203" s="89" t="s">
        <v>2090</v>
      </c>
      <c r="D203" s="88" t="s">
        <v>1968</v>
      </c>
      <c r="E203" s="88" t="str">
        <f t="shared" si="15"/>
        <v>7222-7222-34.03</v>
      </c>
      <c r="F203" s="102" t="str">
        <f t="shared" si="16"/>
        <v>AG -3--AC -</v>
      </c>
      <c r="G203" s="89" t="s">
        <v>1847</v>
      </c>
      <c r="H203" s="89"/>
      <c r="I203" s="98" t="str">
        <f t="shared" si="17"/>
        <v xml:space="preserve">- E- - </v>
      </c>
      <c r="J203" s="89"/>
      <c r="K203" s="89" t="s">
        <v>1344</v>
      </c>
      <c r="L203" s="89"/>
      <c r="M203" s="89"/>
      <c r="N203" s="98" t="str">
        <f t="shared" si="18"/>
        <v xml:space="preserve">O  </v>
      </c>
      <c r="O203" s="89" t="s">
        <v>1347</v>
      </c>
      <c r="P203" s="89"/>
      <c r="Q203" s="98" t="str">
        <f t="shared" si="19"/>
        <v xml:space="preserve">F   </v>
      </c>
      <c r="R203" s="89" t="s">
        <v>1844</v>
      </c>
      <c r="S203" s="89"/>
    </row>
    <row r="204" spans="1:19">
      <c r="A204" s="88" t="s">
        <v>723</v>
      </c>
      <c r="B204" s="89">
        <v>7222</v>
      </c>
      <c r="C204" s="89" t="s">
        <v>2091</v>
      </c>
      <c r="D204" s="88" t="s">
        <v>1852</v>
      </c>
      <c r="E204" s="88" t="str">
        <f t="shared" si="15"/>
        <v>7222-7222-51</v>
      </c>
      <c r="F204" s="102" t="str">
        <f t="shared" si="16"/>
        <v>AG ---AC -</v>
      </c>
      <c r="G204" s="89"/>
      <c r="H204" s="89"/>
      <c r="I204" s="98" t="str">
        <f t="shared" si="17"/>
        <v xml:space="preserve">- - - </v>
      </c>
      <c r="J204" s="89"/>
      <c r="K204" s="89"/>
      <c r="L204" s="89"/>
      <c r="M204" s="89"/>
      <c r="N204" s="98" t="str">
        <f t="shared" si="18"/>
        <v xml:space="preserve">  </v>
      </c>
      <c r="O204" s="89"/>
      <c r="P204" s="89"/>
      <c r="Q204" s="98" t="str">
        <f t="shared" si="19"/>
        <v xml:space="preserve">   </v>
      </c>
      <c r="R204" s="89"/>
      <c r="S204" s="89"/>
    </row>
    <row r="205" spans="1:19">
      <c r="A205" s="88" t="s">
        <v>723</v>
      </c>
      <c r="B205" s="89">
        <v>7222</v>
      </c>
      <c r="C205" s="89" t="s">
        <v>2092</v>
      </c>
      <c r="D205" s="88" t="s">
        <v>2093</v>
      </c>
      <c r="E205" s="88" t="str">
        <f t="shared" si="15"/>
        <v>7222-7222-51.16</v>
      </c>
      <c r="F205" s="102" t="str">
        <f t="shared" si="16"/>
        <v>AG -5--AC -8</v>
      </c>
      <c r="G205" s="89" t="s">
        <v>2036</v>
      </c>
      <c r="H205" s="89" t="s">
        <v>1848</v>
      </c>
      <c r="I205" s="98" t="str">
        <f t="shared" si="17"/>
        <v xml:space="preserve">CT- - M- </v>
      </c>
      <c r="J205" s="89" t="s">
        <v>1343</v>
      </c>
      <c r="K205" s="89"/>
      <c r="L205" s="89" t="s">
        <v>1345</v>
      </c>
      <c r="M205" s="89"/>
      <c r="N205" s="98" t="str">
        <f t="shared" si="18"/>
        <v xml:space="preserve">O  </v>
      </c>
      <c r="O205" s="89" t="s">
        <v>1347</v>
      </c>
      <c r="P205" s="89"/>
      <c r="Q205" s="98" t="str">
        <f t="shared" si="19"/>
        <v xml:space="preserve">F   </v>
      </c>
      <c r="R205" s="89" t="s">
        <v>1844</v>
      </c>
      <c r="S205" s="89"/>
    </row>
    <row r="206" spans="1:19">
      <c r="A206" s="88" t="s">
        <v>723</v>
      </c>
      <c r="B206" s="89">
        <v>7222</v>
      </c>
      <c r="C206" s="89" t="s">
        <v>2094</v>
      </c>
      <c r="D206" s="88" t="s">
        <v>2095</v>
      </c>
      <c r="E206" s="88" t="str">
        <f t="shared" si="15"/>
        <v>7222-7222-51.20</v>
      </c>
      <c r="F206" s="102" t="str">
        <f t="shared" si="16"/>
        <v>AG -5--AC -8</v>
      </c>
      <c r="G206" s="89" t="s">
        <v>2036</v>
      </c>
      <c r="H206" s="89" t="s">
        <v>1848</v>
      </c>
      <c r="I206" s="98" t="str">
        <f t="shared" si="17"/>
        <v xml:space="preserve">CT- - M- </v>
      </c>
      <c r="J206" s="89" t="s">
        <v>1343</v>
      </c>
      <c r="K206" s="89"/>
      <c r="L206" s="89" t="s">
        <v>1345</v>
      </c>
      <c r="M206" s="89"/>
      <c r="N206" s="98" t="str">
        <f t="shared" si="18"/>
        <v xml:space="preserve">O  </v>
      </c>
      <c r="O206" s="89" t="s">
        <v>1347</v>
      </c>
      <c r="P206" s="89"/>
      <c r="Q206" s="98" t="str">
        <f t="shared" si="19"/>
        <v xml:space="preserve">F   </v>
      </c>
      <c r="R206" s="89" t="s">
        <v>1844</v>
      </c>
      <c r="S206" s="89"/>
    </row>
    <row r="207" spans="1:19">
      <c r="A207" s="88" t="s">
        <v>723</v>
      </c>
      <c r="B207" s="89">
        <v>7222</v>
      </c>
      <c r="C207" s="89" t="s">
        <v>2096</v>
      </c>
      <c r="D207" s="88" t="s">
        <v>2097</v>
      </c>
      <c r="E207" s="88" t="str">
        <f t="shared" si="15"/>
        <v>7222-7222-51.22</v>
      </c>
      <c r="F207" s="102" t="str">
        <f t="shared" si="16"/>
        <v>AG -5--AC -8</v>
      </c>
      <c r="G207" s="89" t="s">
        <v>2036</v>
      </c>
      <c r="H207" s="89" t="s">
        <v>1848</v>
      </c>
      <c r="I207" s="98" t="str">
        <f t="shared" si="17"/>
        <v xml:space="preserve">CT- - M- </v>
      </c>
      <c r="J207" s="89" t="s">
        <v>1343</v>
      </c>
      <c r="K207" s="89"/>
      <c r="L207" s="89" t="s">
        <v>1345</v>
      </c>
      <c r="M207" s="89"/>
      <c r="N207" s="98" t="str">
        <f t="shared" si="18"/>
        <v xml:space="preserve">O  </v>
      </c>
      <c r="O207" s="89" t="s">
        <v>1347</v>
      </c>
      <c r="P207" s="89"/>
      <c r="Q207" s="98" t="str">
        <f t="shared" si="19"/>
        <v xml:space="preserve">F   </v>
      </c>
      <c r="R207" s="89" t="s">
        <v>1844</v>
      </c>
      <c r="S207" s="89"/>
    </row>
    <row r="208" spans="1:19">
      <c r="A208" s="88" t="s">
        <v>723</v>
      </c>
      <c r="B208" s="89">
        <v>7222</v>
      </c>
      <c r="C208" s="89" t="s">
        <v>2098</v>
      </c>
      <c r="D208" s="88" t="s">
        <v>2099</v>
      </c>
      <c r="E208" s="88" t="str">
        <f t="shared" si="15"/>
        <v>7222-7222-51.23</v>
      </c>
      <c r="F208" s="102" t="str">
        <f t="shared" si="16"/>
        <v>AG -5--AC -8</v>
      </c>
      <c r="G208" s="89" t="s">
        <v>2036</v>
      </c>
      <c r="H208" s="89" t="s">
        <v>1848</v>
      </c>
      <c r="I208" s="98" t="str">
        <f t="shared" si="17"/>
        <v xml:space="preserve">CT- - M- </v>
      </c>
      <c r="J208" s="89" t="s">
        <v>1343</v>
      </c>
      <c r="K208" s="89"/>
      <c r="L208" s="89" t="s">
        <v>1345</v>
      </c>
      <c r="M208" s="89"/>
      <c r="N208" s="98" t="str">
        <f t="shared" si="18"/>
        <v xml:space="preserve">O  </v>
      </c>
      <c r="O208" s="89" t="s">
        <v>1347</v>
      </c>
      <c r="P208" s="89"/>
      <c r="Q208" s="98" t="str">
        <f t="shared" si="19"/>
        <v xml:space="preserve">F   </v>
      </c>
      <c r="R208" s="89" t="s">
        <v>1844</v>
      </c>
      <c r="S208" s="89"/>
    </row>
    <row r="209" spans="1:19">
      <c r="A209" s="88" t="s">
        <v>723</v>
      </c>
      <c r="B209" s="89">
        <v>7222</v>
      </c>
      <c r="C209" s="89" t="s">
        <v>2100</v>
      </c>
      <c r="D209" s="88" t="s">
        <v>2101</v>
      </c>
      <c r="E209" s="88" t="str">
        <f t="shared" si="15"/>
        <v>7222-7222-51.24</v>
      </c>
      <c r="F209" s="102" t="str">
        <f t="shared" si="16"/>
        <v>AG -5--AC -8</v>
      </c>
      <c r="G209" s="89" t="s">
        <v>2036</v>
      </c>
      <c r="H209" s="89" t="s">
        <v>1848</v>
      </c>
      <c r="I209" s="98" t="str">
        <f t="shared" si="17"/>
        <v xml:space="preserve">CT- - M- </v>
      </c>
      <c r="J209" s="89" t="s">
        <v>1343</v>
      </c>
      <c r="K209" s="89"/>
      <c r="L209" s="89" t="s">
        <v>1345</v>
      </c>
      <c r="M209" s="89"/>
      <c r="N209" s="98" t="str">
        <f t="shared" si="18"/>
        <v xml:space="preserve">O  </v>
      </c>
      <c r="O209" s="89" t="s">
        <v>1347</v>
      </c>
      <c r="P209" s="89"/>
      <c r="Q209" s="98" t="str">
        <f t="shared" si="19"/>
        <v xml:space="preserve">F   </v>
      </c>
      <c r="R209" s="89" t="s">
        <v>1844</v>
      </c>
      <c r="S209" s="89"/>
    </row>
    <row r="210" spans="1:19">
      <c r="A210" s="88" t="s">
        <v>723</v>
      </c>
      <c r="B210" s="89">
        <v>7222</v>
      </c>
      <c r="C210" s="89" t="s">
        <v>2102</v>
      </c>
      <c r="D210" s="88" t="s">
        <v>1860</v>
      </c>
      <c r="E210" s="88" t="str">
        <f t="shared" si="15"/>
        <v>7222-7222-53</v>
      </c>
      <c r="F210" s="102" t="str">
        <f t="shared" si="16"/>
        <v>AG ---AC -</v>
      </c>
      <c r="G210" s="89"/>
      <c r="H210" s="89"/>
      <c r="I210" s="98" t="str">
        <f t="shared" si="17"/>
        <v xml:space="preserve">- - - </v>
      </c>
      <c r="J210" s="89"/>
      <c r="K210" s="89"/>
      <c r="L210" s="89"/>
      <c r="M210" s="89"/>
      <c r="N210" s="98" t="str">
        <f t="shared" si="18"/>
        <v xml:space="preserve">  </v>
      </c>
      <c r="O210" s="89"/>
      <c r="P210" s="89"/>
      <c r="Q210" s="98" t="str">
        <f t="shared" si="19"/>
        <v xml:space="preserve">   </v>
      </c>
      <c r="R210" s="89"/>
      <c r="S210" s="89"/>
    </row>
    <row r="211" spans="1:19">
      <c r="A211" s="88" t="s">
        <v>723</v>
      </c>
      <c r="B211" s="89">
        <v>7222</v>
      </c>
      <c r="C211" s="89" t="s">
        <v>2103</v>
      </c>
      <c r="D211" s="88" t="s">
        <v>2104</v>
      </c>
      <c r="E211" s="88" t="str">
        <f t="shared" si="15"/>
        <v>7222-7222-53.01</v>
      </c>
      <c r="F211" s="102" t="str">
        <f t="shared" si="16"/>
        <v>AG -3--AC -18</v>
      </c>
      <c r="G211" s="89" t="s">
        <v>1847</v>
      </c>
      <c r="H211" s="89" t="s">
        <v>1870</v>
      </c>
      <c r="I211" s="98" t="str">
        <f t="shared" si="17"/>
        <v>- - M- S</v>
      </c>
      <c r="J211" s="89"/>
      <c r="K211" s="89"/>
      <c r="L211" s="89" t="s">
        <v>1345</v>
      </c>
      <c r="M211" s="89" t="s">
        <v>1346</v>
      </c>
      <c r="N211" s="98" t="str">
        <f t="shared" si="18"/>
        <v xml:space="preserve">O  </v>
      </c>
      <c r="O211" s="89" t="s">
        <v>1347</v>
      </c>
      <c r="P211" s="89"/>
      <c r="Q211" s="98" t="str">
        <f t="shared" si="19"/>
        <v xml:space="preserve">F   </v>
      </c>
      <c r="R211" s="89" t="s">
        <v>1844</v>
      </c>
      <c r="S211" s="89"/>
    </row>
    <row r="212" spans="1:19">
      <c r="A212" s="88"/>
      <c r="B212" s="89"/>
      <c r="C212" s="89"/>
      <c r="D212" s="88"/>
      <c r="E212" s="88" t="str">
        <f t="shared" si="15"/>
        <v>-</v>
      </c>
      <c r="F212" s="102" t="str">
        <f t="shared" si="16"/>
        <v>AG ---AC -</v>
      </c>
      <c r="G212" s="89"/>
      <c r="H212" s="89"/>
      <c r="I212" s="98" t="str">
        <f t="shared" si="17"/>
        <v xml:space="preserve">- - - </v>
      </c>
      <c r="J212" s="89"/>
      <c r="K212" s="89"/>
      <c r="L212" s="89"/>
      <c r="M212" s="89"/>
      <c r="N212" s="98" t="str">
        <f t="shared" si="18"/>
        <v xml:space="preserve">  </v>
      </c>
      <c r="O212" s="89"/>
      <c r="P212" s="89"/>
      <c r="Q212" s="98" t="str">
        <f t="shared" si="19"/>
        <v xml:space="preserve">   </v>
      </c>
      <c r="R212" s="89"/>
      <c r="S212" s="89"/>
    </row>
    <row r="213" spans="1:19">
      <c r="A213" s="88" t="s">
        <v>1113</v>
      </c>
      <c r="B213" s="89">
        <v>7230</v>
      </c>
      <c r="C213" s="89" t="s">
        <v>1855</v>
      </c>
      <c r="D213" s="88" t="s">
        <v>1850</v>
      </c>
      <c r="E213" s="88" t="str">
        <f t="shared" si="15"/>
        <v>7230-34</v>
      </c>
      <c r="F213" s="102" t="str">
        <f t="shared" si="16"/>
        <v>AG ---AC -</v>
      </c>
      <c r="G213" s="89"/>
      <c r="H213" s="89"/>
      <c r="I213" s="98" t="str">
        <f t="shared" si="17"/>
        <v xml:space="preserve">- - - </v>
      </c>
      <c r="J213" s="89"/>
      <c r="K213" s="89"/>
      <c r="L213" s="89"/>
      <c r="M213" s="89"/>
      <c r="N213" s="98" t="str">
        <f t="shared" si="18"/>
        <v xml:space="preserve">  </v>
      </c>
      <c r="O213" s="89"/>
      <c r="P213" s="89"/>
      <c r="Q213" s="98" t="str">
        <f t="shared" si="19"/>
        <v xml:space="preserve">   </v>
      </c>
      <c r="R213" s="89"/>
      <c r="S213" s="89"/>
    </row>
    <row r="214" spans="1:19">
      <c r="A214" s="88" t="s">
        <v>1113</v>
      </c>
      <c r="B214" s="89">
        <v>7230</v>
      </c>
      <c r="C214" s="89" t="s">
        <v>1894</v>
      </c>
      <c r="D214" s="88" t="s">
        <v>1968</v>
      </c>
      <c r="E214" s="88" t="str">
        <f t="shared" si="15"/>
        <v>7230-34.03</v>
      </c>
      <c r="F214" s="102" t="str">
        <f t="shared" si="16"/>
        <v>AG -3--AC -</v>
      </c>
      <c r="G214" s="89" t="s">
        <v>1847</v>
      </c>
      <c r="H214" s="89"/>
      <c r="I214" s="98" t="str">
        <f t="shared" si="17"/>
        <v xml:space="preserve">- E- - </v>
      </c>
      <c r="J214" s="89"/>
      <c r="K214" s="89" t="s">
        <v>1344</v>
      </c>
      <c r="L214" s="89"/>
      <c r="M214" s="89"/>
      <c r="N214" s="98" t="str">
        <f t="shared" si="18"/>
        <v xml:space="preserve">O  </v>
      </c>
      <c r="O214" s="89" t="s">
        <v>1347</v>
      </c>
      <c r="P214" s="89"/>
      <c r="Q214" s="98" t="str">
        <f t="shared" si="19"/>
        <v xml:space="preserve">F   </v>
      </c>
      <c r="R214" s="89" t="s">
        <v>1844</v>
      </c>
      <c r="S214" s="89"/>
    </row>
    <row r="215" spans="1:19">
      <c r="A215" s="88" t="s">
        <v>1113</v>
      </c>
      <c r="B215" s="89">
        <v>7230</v>
      </c>
      <c r="C215" s="89" t="s">
        <v>1920</v>
      </c>
      <c r="D215" s="88" t="s">
        <v>1921</v>
      </c>
      <c r="E215" s="88" t="str">
        <f t="shared" si="15"/>
        <v>7230-45</v>
      </c>
      <c r="F215" s="102" t="str">
        <f t="shared" si="16"/>
        <v>AG ---AC -</v>
      </c>
      <c r="G215" s="89"/>
      <c r="H215" s="89"/>
      <c r="I215" s="98" t="str">
        <f t="shared" si="17"/>
        <v xml:space="preserve">- - - </v>
      </c>
      <c r="J215" s="89"/>
      <c r="K215" s="89"/>
      <c r="L215" s="89"/>
      <c r="M215" s="89"/>
      <c r="N215" s="98" t="str">
        <f t="shared" si="18"/>
        <v xml:space="preserve">  </v>
      </c>
      <c r="O215" s="89"/>
      <c r="P215" s="89"/>
      <c r="Q215" s="98" t="str">
        <f t="shared" si="19"/>
        <v xml:space="preserve">   </v>
      </c>
      <c r="R215" s="89"/>
      <c r="S215" s="89"/>
    </row>
    <row r="216" spans="1:19">
      <c r="A216" s="88" t="s">
        <v>1113</v>
      </c>
      <c r="B216" s="89">
        <v>7230</v>
      </c>
      <c r="C216" s="89" t="s">
        <v>1972</v>
      </c>
      <c r="D216" s="88" t="s">
        <v>411</v>
      </c>
      <c r="E216" s="88" t="str">
        <f t="shared" si="15"/>
        <v>7230-45.01</v>
      </c>
      <c r="F216" s="102" t="str">
        <f t="shared" si="16"/>
        <v>AG -3--AC -2</v>
      </c>
      <c r="G216" s="89" t="s">
        <v>1847</v>
      </c>
      <c r="H216" s="89" t="s">
        <v>1999</v>
      </c>
      <c r="I216" s="98" t="str">
        <f t="shared" si="17"/>
        <v xml:space="preserve">- E- - </v>
      </c>
      <c r="J216" s="89"/>
      <c r="K216" s="89" t="s">
        <v>1344</v>
      </c>
      <c r="L216" s="89"/>
      <c r="M216" s="89"/>
      <c r="N216" s="98" t="str">
        <f t="shared" si="18"/>
        <v xml:space="preserve">O  </v>
      </c>
      <c r="O216" s="89" t="s">
        <v>1347</v>
      </c>
      <c r="P216" s="89"/>
      <c r="Q216" s="98" t="str">
        <f t="shared" si="19"/>
        <v xml:space="preserve">F   </v>
      </c>
      <c r="R216" s="89" t="s">
        <v>1844</v>
      </c>
      <c r="S216" s="89"/>
    </row>
    <row r="217" spans="1:19">
      <c r="A217" s="88" t="s">
        <v>1113</v>
      </c>
      <c r="B217" s="89">
        <v>7230</v>
      </c>
      <c r="C217" s="89" t="s">
        <v>2105</v>
      </c>
      <c r="D217" s="88" t="s">
        <v>1925</v>
      </c>
      <c r="E217" s="88" t="str">
        <f t="shared" si="15"/>
        <v>7230-45.06</v>
      </c>
      <c r="F217" s="102" t="str">
        <f t="shared" si="16"/>
        <v>AG -3--AC -2</v>
      </c>
      <c r="G217" s="89" t="s">
        <v>1847</v>
      </c>
      <c r="H217" s="89" t="s">
        <v>1999</v>
      </c>
      <c r="I217" s="98" t="str">
        <f t="shared" si="17"/>
        <v xml:space="preserve">- E- - </v>
      </c>
      <c r="J217" s="89"/>
      <c r="K217" s="89" t="s">
        <v>1344</v>
      </c>
      <c r="L217" s="89"/>
      <c r="M217" s="89"/>
      <c r="N217" s="98" t="str">
        <f t="shared" si="18"/>
        <v xml:space="preserve">O  </v>
      </c>
      <c r="O217" s="89" t="s">
        <v>1347</v>
      </c>
      <c r="P217" s="89"/>
      <c r="Q217" s="98" t="str">
        <f t="shared" si="19"/>
        <v xml:space="preserve">F   </v>
      </c>
      <c r="R217" s="89" t="s">
        <v>1844</v>
      </c>
      <c r="S217" s="89"/>
    </row>
    <row r="218" spans="1:19">
      <c r="A218" s="88" t="s">
        <v>1113</v>
      </c>
      <c r="B218" s="89">
        <v>7230</v>
      </c>
      <c r="C218" s="89" t="s">
        <v>1982</v>
      </c>
      <c r="D218" s="88" t="s">
        <v>1983</v>
      </c>
      <c r="E218" s="88" t="str">
        <f t="shared" si="15"/>
        <v>7230-49</v>
      </c>
      <c r="F218" s="102" t="str">
        <f t="shared" si="16"/>
        <v>AG ---AC -</v>
      </c>
      <c r="G218" s="89"/>
      <c r="H218" s="89"/>
      <c r="I218" s="98" t="str">
        <f t="shared" si="17"/>
        <v xml:space="preserve">- - - </v>
      </c>
      <c r="J218" s="89"/>
      <c r="K218" s="89"/>
      <c r="L218" s="89"/>
      <c r="M218" s="89"/>
      <c r="N218" s="98" t="str">
        <f t="shared" si="18"/>
        <v xml:space="preserve">  </v>
      </c>
      <c r="O218" s="89"/>
      <c r="P218" s="89"/>
      <c r="Q218" s="98" t="str">
        <f t="shared" si="19"/>
        <v xml:space="preserve">   </v>
      </c>
      <c r="R218" s="89"/>
      <c r="S218" s="89"/>
    </row>
    <row r="219" spans="1:19">
      <c r="A219" s="88" t="s">
        <v>1113</v>
      </c>
      <c r="B219" s="89">
        <v>7230</v>
      </c>
      <c r="C219" s="89" t="s">
        <v>2106</v>
      </c>
      <c r="D219" s="88" t="s">
        <v>2107</v>
      </c>
      <c r="E219" s="88" t="str">
        <f t="shared" si="15"/>
        <v>7230-49.20</v>
      </c>
      <c r="F219" s="102" t="str">
        <f t="shared" si="16"/>
        <v>AG -3--AC -8</v>
      </c>
      <c r="G219" s="89" t="s">
        <v>1847</v>
      </c>
      <c r="H219" s="89" t="s">
        <v>1848</v>
      </c>
      <c r="I219" s="98" t="str">
        <f t="shared" si="17"/>
        <v xml:space="preserve">CT- - M- </v>
      </c>
      <c r="J219" s="89" t="s">
        <v>1343</v>
      </c>
      <c r="K219" s="89"/>
      <c r="L219" s="89" t="s">
        <v>1345</v>
      </c>
      <c r="M219" s="89"/>
      <c r="N219" s="98" t="str">
        <f t="shared" si="18"/>
        <v xml:space="preserve">O  </v>
      </c>
      <c r="O219" s="89" t="s">
        <v>1347</v>
      </c>
      <c r="P219" s="89"/>
      <c r="Q219" s="98" t="str">
        <f t="shared" si="19"/>
        <v xml:space="preserve">F   </v>
      </c>
      <c r="R219" s="89" t="s">
        <v>1844</v>
      </c>
      <c r="S219" s="89"/>
    </row>
    <row r="220" spans="1:19">
      <c r="A220" s="88" t="s">
        <v>1113</v>
      </c>
      <c r="B220" s="89">
        <v>7230</v>
      </c>
      <c r="C220" s="89" t="s">
        <v>1944</v>
      </c>
      <c r="D220" s="88" t="s">
        <v>1852</v>
      </c>
      <c r="E220" s="88" t="str">
        <f t="shared" si="15"/>
        <v>7230-51</v>
      </c>
      <c r="F220" s="102" t="str">
        <f t="shared" si="16"/>
        <v>AG ---AC -</v>
      </c>
      <c r="G220" s="89"/>
      <c r="H220" s="89"/>
      <c r="I220" s="98" t="str">
        <f t="shared" si="17"/>
        <v xml:space="preserve">- - - </v>
      </c>
      <c r="J220" s="89"/>
      <c r="K220" s="89"/>
      <c r="L220" s="89"/>
      <c r="M220" s="89"/>
      <c r="N220" s="98" t="str">
        <f t="shared" si="18"/>
        <v xml:space="preserve">  </v>
      </c>
      <c r="O220" s="89"/>
      <c r="P220" s="89"/>
      <c r="Q220" s="98" t="str">
        <f t="shared" si="19"/>
        <v xml:space="preserve">   </v>
      </c>
      <c r="R220" s="89"/>
      <c r="S220" s="89"/>
    </row>
    <row r="221" spans="1:19">
      <c r="A221" s="88" t="s">
        <v>1113</v>
      </c>
      <c r="B221" s="89">
        <v>7230</v>
      </c>
      <c r="C221" s="89" t="s">
        <v>2108</v>
      </c>
      <c r="D221" s="88" t="s">
        <v>2109</v>
      </c>
      <c r="E221" s="88" t="str">
        <f t="shared" si="15"/>
        <v>7230-51.17</v>
      </c>
      <c r="F221" s="102" t="str">
        <f t="shared" si="16"/>
        <v>AG -3--AC -8</v>
      </c>
      <c r="G221" s="89" t="s">
        <v>1847</v>
      </c>
      <c r="H221" s="89" t="s">
        <v>1848</v>
      </c>
      <c r="I221" s="98" t="str">
        <f t="shared" si="17"/>
        <v xml:space="preserve">CT- - M- </v>
      </c>
      <c r="J221" s="89" t="s">
        <v>1343</v>
      </c>
      <c r="K221" s="89"/>
      <c r="L221" s="89" t="s">
        <v>1345</v>
      </c>
      <c r="M221" s="89"/>
      <c r="N221" s="98" t="str">
        <f t="shared" si="18"/>
        <v xml:space="preserve">O  </v>
      </c>
      <c r="O221" s="89" t="s">
        <v>1347</v>
      </c>
      <c r="P221" s="89"/>
      <c r="Q221" s="98" t="str">
        <f t="shared" si="19"/>
        <v xml:space="preserve">F   </v>
      </c>
      <c r="R221" s="89" t="s">
        <v>1844</v>
      </c>
      <c r="S221" s="89"/>
    </row>
    <row r="222" spans="1:19">
      <c r="A222" s="88" t="s">
        <v>1113</v>
      </c>
      <c r="B222" s="89">
        <v>7230</v>
      </c>
      <c r="C222" s="89" t="s">
        <v>2110</v>
      </c>
      <c r="D222" s="88" t="s">
        <v>2111</v>
      </c>
      <c r="E222" s="88" t="str">
        <f t="shared" si="15"/>
        <v>7230-51.18</v>
      </c>
      <c r="F222" s="102" t="str">
        <f t="shared" si="16"/>
        <v>AG -3--AC -8</v>
      </c>
      <c r="G222" s="89" t="s">
        <v>1847</v>
      </c>
      <c r="H222" s="89" t="s">
        <v>1848</v>
      </c>
      <c r="I222" s="98" t="str">
        <f t="shared" si="17"/>
        <v xml:space="preserve">CT- - M- </v>
      </c>
      <c r="J222" s="89" t="s">
        <v>1343</v>
      </c>
      <c r="K222" s="89"/>
      <c r="L222" s="89" t="s">
        <v>1345</v>
      </c>
      <c r="M222" s="89"/>
      <c r="N222" s="98" t="str">
        <f t="shared" si="18"/>
        <v xml:space="preserve">O  </v>
      </c>
      <c r="O222" s="89" t="s">
        <v>1347</v>
      </c>
      <c r="P222" s="89"/>
      <c r="Q222" s="98" t="str">
        <f t="shared" si="19"/>
        <v xml:space="preserve">F   </v>
      </c>
      <c r="R222" s="89" t="s">
        <v>1844</v>
      </c>
      <c r="S222" s="89"/>
    </row>
    <row r="223" spans="1:19">
      <c r="A223" s="88" t="s">
        <v>1113</v>
      </c>
      <c r="B223" s="89">
        <v>7230</v>
      </c>
      <c r="C223" s="89" t="s">
        <v>2112</v>
      </c>
      <c r="D223" s="88" t="s">
        <v>2113</v>
      </c>
      <c r="E223" s="88" t="str">
        <f t="shared" si="15"/>
        <v>7230-51.19</v>
      </c>
      <c r="F223" s="102" t="str">
        <f t="shared" si="16"/>
        <v>AG -3--AC -8</v>
      </c>
      <c r="G223" s="89" t="s">
        <v>1847</v>
      </c>
      <c r="H223" s="89" t="s">
        <v>1848</v>
      </c>
      <c r="I223" s="98" t="str">
        <f t="shared" si="17"/>
        <v xml:space="preserve">CT- - M- </v>
      </c>
      <c r="J223" s="89" t="s">
        <v>1343</v>
      </c>
      <c r="K223" s="89"/>
      <c r="L223" s="89" t="s">
        <v>1345</v>
      </c>
      <c r="M223" s="89"/>
      <c r="N223" s="98" t="str">
        <f t="shared" si="18"/>
        <v xml:space="preserve">O  </v>
      </c>
      <c r="O223" s="89" t="s">
        <v>1347</v>
      </c>
      <c r="P223" s="89"/>
      <c r="Q223" s="98" t="str">
        <f t="shared" si="19"/>
        <v xml:space="preserve">F   </v>
      </c>
      <c r="R223" s="89" t="s">
        <v>1844</v>
      </c>
      <c r="S223" s="89"/>
    </row>
    <row r="224" spans="1:19">
      <c r="A224" s="88"/>
      <c r="B224" s="89"/>
      <c r="C224" s="89"/>
      <c r="D224" s="88"/>
      <c r="E224" s="88" t="str">
        <f t="shared" si="15"/>
        <v>-</v>
      </c>
      <c r="F224" s="102" t="str">
        <f t="shared" si="16"/>
        <v>AG ---AC -</v>
      </c>
      <c r="G224" s="89"/>
      <c r="H224" s="89"/>
      <c r="I224" s="98" t="str">
        <f t="shared" si="17"/>
        <v xml:space="preserve">- - - </v>
      </c>
      <c r="J224" s="89"/>
      <c r="K224" s="89"/>
      <c r="L224" s="89"/>
      <c r="M224" s="89"/>
      <c r="N224" s="98" t="str">
        <f t="shared" si="18"/>
        <v xml:space="preserve">  </v>
      </c>
      <c r="O224" s="89"/>
      <c r="P224" s="89"/>
      <c r="Q224" s="98" t="str">
        <f t="shared" si="19"/>
        <v xml:space="preserve">   </v>
      </c>
      <c r="R224" s="89"/>
      <c r="S224" s="89"/>
    </row>
    <row r="225" spans="1:19">
      <c r="A225" s="88" t="s">
        <v>2114</v>
      </c>
      <c r="B225" s="89">
        <v>7231</v>
      </c>
      <c r="C225" s="89">
        <v>23</v>
      </c>
      <c r="D225" s="88" t="s">
        <v>159</v>
      </c>
      <c r="E225" s="88" t="str">
        <f t="shared" si="15"/>
        <v>7231-23</v>
      </c>
      <c r="F225" s="102" t="str">
        <f t="shared" si="16"/>
        <v>AG -3--AC -18</v>
      </c>
      <c r="G225" s="89" t="s">
        <v>1847</v>
      </c>
      <c r="H225" s="89" t="s">
        <v>1870</v>
      </c>
      <c r="I225" s="98" t="str">
        <f t="shared" si="17"/>
        <v>- - M- S</v>
      </c>
      <c r="J225" s="89"/>
      <c r="K225" s="89"/>
      <c r="L225" s="89" t="s">
        <v>1345</v>
      </c>
      <c r="M225" s="89" t="s">
        <v>1346</v>
      </c>
      <c r="N225" s="98" t="str">
        <f t="shared" si="18"/>
        <v xml:space="preserve">O  </v>
      </c>
      <c r="O225" s="89" t="s">
        <v>1347</v>
      </c>
      <c r="P225" s="89"/>
      <c r="Q225" s="98" t="str">
        <f t="shared" si="19"/>
        <v xml:space="preserve">F   </v>
      </c>
      <c r="R225" s="89" t="s">
        <v>1844</v>
      </c>
      <c r="S225" s="89"/>
    </row>
    <row r="226" spans="1:19">
      <c r="A226" s="88" t="s">
        <v>2114</v>
      </c>
      <c r="B226" s="89">
        <v>7231</v>
      </c>
      <c r="C226" s="89">
        <v>34</v>
      </c>
      <c r="D226" s="88" t="s">
        <v>1850</v>
      </c>
      <c r="E226" s="88" t="str">
        <f t="shared" si="15"/>
        <v>7231-34</v>
      </c>
      <c r="F226" s="102" t="str">
        <f t="shared" si="16"/>
        <v>AG ---AC -</v>
      </c>
      <c r="G226" s="89"/>
      <c r="H226" s="89"/>
      <c r="I226" s="98" t="str">
        <f t="shared" si="17"/>
        <v xml:space="preserve">- - - </v>
      </c>
      <c r="J226" s="89"/>
      <c r="K226" s="89"/>
      <c r="L226" s="89"/>
      <c r="M226" s="89"/>
      <c r="N226" s="98" t="str">
        <f t="shared" si="18"/>
        <v xml:space="preserve">  </v>
      </c>
      <c r="O226" s="89"/>
      <c r="P226" s="89"/>
      <c r="Q226" s="98" t="str">
        <f t="shared" si="19"/>
        <v xml:space="preserve">   </v>
      </c>
      <c r="R226" s="89"/>
      <c r="S226" s="89"/>
    </row>
    <row r="227" spans="1:19">
      <c r="A227" s="88" t="s">
        <v>2114</v>
      </c>
      <c r="B227" s="89">
        <v>7231</v>
      </c>
      <c r="C227" s="89">
        <v>34.03</v>
      </c>
      <c r="D227" s="88" t="s">
        <v>1917</v>
      </c>
      <c r="E227" s="88" t="str">
        <f t="shared" si="15"/>
        <v>7231-34,03</v>
      </c>
      <c r="F227" s="102" t="str">
        <f t="shared" si="16"/>
        <v>AG -3--AC -</v>
      </c>
      <c r="G227" s="89" t="s">
        <v>1847</v>
      </c>
      <c r="H227" s="89"/>
      <c r="I227" s="98" t="str">
        <f t="shared" si="17"/>
        <v xml:space="preserve">- E- - </v>
      </c>
      <c r="J227" s="89"/>
      <c r="K227" s="89" t="s">
        <v>1344</v>
      </c>
      <c r="L227" s="89"/>
      <c r="M227" s="89"/>
      <c r="N227" s="98" t="str">
        <f t="shared" si="18"/>
        <v xml:space="preserve">O  </v>
      </c>
      <c r="O227" s="89" t="s">
        <v>1347</v>
      </c>
      <c r="P227" s="89"/>
      <c r="Q227" s="98" t="str">
        <f t="shared" si="19"/>
        <v xml:space="preserve">F   </v>
      </c>
      <c r="R227" s="89" t="s">
        <v>1844</v>
      </c>
      <c r="S227" s="89"/>
    </row>
    <row r="228" spans="1:19">
      <c r="A228" s="88" t="s">
        <v>2114</v>
      </c>
      <c r="B228" s="89">
        <v>7231</v>
      </c>
      <c r="C228" s="89">
        <v>46</v>
      </c>
      <c r="D228" s="88" t="s">
        <v>1979</v>
      </c>
      <c r="E228" s="88" t="str">
        <f t="shared" si="15"/>
        <v>7231-46</v>
      </c>
      <c r="F228" s="102" t="str">
        <f t="shared" si="16"/>
        <v>AG ---AC -</v>
      </c>
      <c r="G228" s="89"/>
      <c r="H228" s="89"/>
      <c r="I228" s="98" t="str">
        <f t="shared" si="17"/>
        <v xml:space="preserve">- - - </v>
      </c>
      <c r="J228" s="89"/>
      <c r="K228" s="89"/>
      <c r="L228" s="89"/>
      <c r="M228" s="89"/>
      <c r="N228" s="98" t="str">
        <f t="shared" si="18"/>
        <v xml:space="preserve">  </v>
      </c>
      <c r="O228" s="89"/>
      <c r="P228" s="89"/>
      <c r="Q228" s="98" t="str">
        <f t="shared" si="19"/>
        <v xml:space="preserve">   </v>
      </c>
      <c r="R228" s="89"/>
      <c r="S228" s="89"/>
    </row>
    <row r="229" spans="1:19">
      <c r="A229" s="88" t="s">
        <v>2114</v>
      </c>
      <c r="B229" s="89">
        <v>7231</v>
      </c>
      <c r="C229" s="89">
        <v>46.07</v>
      </c>
      <c r="D229" s="88" t="s">
        <v>2115</v>
      </c>
      <c r="E229" s="88" t="str">
        <f t="shared" si="15"/>
        <v>7231-46,07</v>
      </c>
      <c r="F229" s="102" t="str">
        <f t="shared" si="16"/>
        <v>AG -3--AC -8</v>
      </c>
      <c r="G229" s="89" t="s">
        <v>1847</v>
      </c>
      <c r="H229" s="89" t="s">
        <v>1848</v>
      </c>
      <c r="I229" s="98" t="str">
        <f t="shared" si="17"/>
        <v xml:space="preserve">CT- - M- </v>
      </c>
      <c r="J229" s="89" t="s">
        <v>1343</v>
      </c>
      <c r="K229" s="89"/>
      <c r="L229" s="89" t="s">
        <v>1345</v>
      </c>
      <c r="M229" s="89"/>
      <c r="N229" s="98" t="str">
        <f t="shared" si="18"/>
        <v xml:space="preserve">O  </v>
      </c>
      <c r="O229" s="89" t="s">
        <v>1347</v>
      </c>
      <c r="P229" s="89"/>
      <c r="Q229" s="98" t="str">
        <f t="shared" si="19"/>
        <v xml:space="preserve">F   </v>
      </c>
      <c r="R229" s="89" t="s">
        <v>1844</v>
      </c>
      <c r="S229" s="89"/>
    </row>
    <row r="230" spans="1:19">
      <c r="A230" s="88" t="s">
        <v>2114</v>
      </c>
      <c r="B230" s="89">
        <v>7231</v>
      </c>
      <c r="C230" s="89">
        <v>51</v>
      </c>
      <c r="D230" s="88" t="s">
        <v>1852</v>
      </c>
      <c r="E230" s="88" t="str">
        <f t="shared" si="15"/>
        <v>7231-51</v>
      </c>
      <c r="F230" s="102" t="str">
        <f t="shared" si="16"/>
        <v>AG ---AC -</v>
      </c>
      <c r="G230" s="89"/>
      <c r="H230" s="89"/>
      <c r="I230" s="98" t="str">
        <f t="shared" si="17"/>
        <v xml:space="preserve">- - - </v>
      </c>
      <c r="J230" s="89"/>
      <c r="K230" s="89"/>
      <c r="L230" s="89"/>
      <c r="M230" s="89"/>
      <c r="N230" s="98" t="str">
        <f t="shared" si="18"/>
        <v xml:space="preserve">  </v>
      </c>
      <c r="O230" s="89"/>
      <c r="P230" s="89"/>
      <c r="Q230" s="98" t="str">
        <f t="shared" si="19"/>
        <v xml:space="preserve">   </v>
      </c>
      <c r="R230" s="89"/>
      <c r="S230" s="89"/>
    </row>
    <row r="231" spans="1:19">
      <c r="A231" s="88" t="s">
        <v>2114</v>
      </c>
      <c r="B231" s="89">
        <v>7231</v>
      </c>
      <c r="C231" s="89">
        <v>51.13</v>
      </c>
      <c r="D231" s="88" t="s">
        <v>1853</v>
      </c>
      <c r="E231" s="88" t="str">
        <f t="shared" si="15"/>
        <v>7231-51,13</v>
      </c>
      <c r="F231" s="102" t="str">
        <f t="shared" si="16"/>
        <v>AG -3--AC -8</v>
      </c>
      <c r="G231" s="89">
        <v>3</v>
      </c>
      <c r="H231" s="89">
        <v>8</v>
      </c>
      <c r="I231" s="98" t="str">
        <f t="shared" si="17"/>
        <v xml:space="preserve">CT- - M- </v>
      </c>
      <c r="J231" s="89" t="s">
        <v>1343</v>
      </c>
      <c r="K231" s="89"/>
      <c r="L231" s="89" t="s">
        <v>1345</v>
      </c>
      <c r="M231" s="89"/>
      <c r="N231" s="98" t="str">
        <f t="shared" si="18"/>
        <v xml:space="preserve">O  </v>
      </c>
      <c r="O231" s="89" t="s">
        <v>1347</v>
      </c>
      <c r="P231" s="89"/>
      <c r="Q231" s="98" t="str">
        <f t="shared" si="19"/>
        <v xml:space="preserve">F   </v>
      </c>
      <c r="R231" s="89" t="s">
        <v>1844</v>
      </c>
      <c r="S231" s="89"/>
    </row>
    <row r="232" spans="1:19">
      <c r="A232" s="88"/>
      <c r="B232" s="89"/>
      <c r="C232" s="89"/>
      <c r="D232" s="88"/>
      <c r="E232" s="88" t="str">
        <f t="shared" si="15"/>
        <v>-</v>
      </c>
      <c r="F232" s="102" t="str">
        <f t="shared" si="16"/>
        <v>AG ---AC -</v>
      </c>
      <c r="G232" s="89"/>
      <c r="H232" s="89"/>
      <c r="I232" s="98" t="str">
        <f t="shared" si="17"/>
        <v xml:space="preserve">- - - </v>
      </c>
      <c r="J232" s="89"/>
      <c r="K232" s="89"/>
      <c r="L232" s="89"/>
      <c r="M232" s="89"/>
      <c r="N232" s="98" t="str">
        <f t="shared" si="18"/>
        <v xml:space="preserve">  </v>
      </c>
      <c r="O232" s="89"/>
      <c r="P232" s="89"/>
      <c r="Q232" s="98" t="str">
        <f t="shared" si="19"/>
        <v xml:space="preserve">   </v>
      </c>
      <c r="R232" s="89"/>
      <c r="S232" s="89"/>
    </row>
    <row r="233" spans="1:19">
      <c r="A233" s="88" t="s">
        <v>2116</v>
      </c>
      <c r="B233" s="89">
        <v>7232</v>
      </c>
      <c r="C233" s="89" t="s">
        <v>2117</v>
      </c>
      <c r="D233" s="88" t="s">
        <v>2118</v>
      </c>
      <c r="E233" s="88" t="str">
        <f t="shared" si="15"/>
        <v>7232-7232-05</v>
      </c>
      <c r="F233" s="102" t="str">
        <f t="shared" si="16"/>
        <v>AG -4--AC -10</v>
      </c>
      <c r="G233" s="89" t="s">
        <v>2081</v>
      </c>
      <c r="H233" s="89" t="s">
        <v>2074</v>
      </c>
      <c r="I233" s="98" t="str">
        <f t="shared" si="17"/>
        <v xml:space="preserve">CT- - M- </v>
      </c>
      <c r="J233" s="89" t="s">
        <v>1343</v>
      </c>
      <c r="K233" s="89"/>
      <c r="L233" s="89" t="s">
        <v>1345</v>
      </c>
      <c r="M233" s="89"/>
      <c r="N233" s="98" t="str">
        <f t="shared" si="18"/>
        <v xml:space="preserve">O  </v>
      </c>
      <c r="O233" s="89" t="s">
        <v>1347</v>
      </c>
      <c r="P233" s="89"/>
      <c r="Q233" s="98" t="str">
        <f t="shared" si="19"/>
        <v xml:space="preserve">F   </v>
      </c>
      <c r="R233" s="89" t="s">
        <v>1844</v>
      </c>
      <c r="S233" s="89"/>
    </row>
    <row r="234" spans="1:19">
      <c r="A234" s="88" t="s">
        <v>2116</v>
      </c>
      <c r="B234" s="89">
        <v>7232</v>
      </c>
      <c r="C234" s="89" t="s">
        <v>2119</v>
      </c>
      <c r="D234" s="88" t="s">
        <v>1850</v>
      </c>
      <c r="E234" s="88" t="str">
        <f t="shared" si="15"/>
        <v>7232-7232-34</v>
      </c>
      <c r="F234" s="102" t="str">
        <f t="shared" si="16"/>
        <v>AG ---AC -</v>
      </c>
      <c r="G234" s="89"/>
      <c r="H234" s="89"/>
      <c r="I234" s="98" t="str">
        <f t="shared" si="17"/>
        <v xml:space="preserve">- - - </v>
      </c>
      <c r="J234" s="89"/>
      <c r="K234" s="89"/>
      <c r="L234" s="89"/>
      <c r="M234" s="89"/>
      <c r="N234" s="98" t="str">
        <f t="shared" si="18"/>
        <v xml:space="preserve">  </v>
      </c>
      <c r="O234" s="89"/>
      <c r="P234" s="89"/>
      <c r="Q234" s="98" t="str">
        <f t="shared" si="19"/>
        <v xml:space="preserve">   </v>
      </c>
      <c r="R234" s="89"/>
      <c r="S234" s="89"/>
    </row>
    <row r="235" spans="1:19">
      <c r="A235" s="88" t="s">
        <v>2116</v>
      </c>
      <c r="B235" s="89">
        <v>7232</v>
      </c>
      <c r="C235" s="89" t="s">
        <v>2120</v>
      </c>
      <c r="D235" s="88" t="s">
        <v>1968</v>
      </c>
      <c r="E235" s="88" t="str">
        <f t="shared" si="15"/>
        <v>7232-7232-34.03</v>
      </c>
      <c r="F235" s="102" t="str">
        <f t="shared" si="16"/>
        <v>AG -3--AC -</v>
      </c>
      <c r="G235" s="89" t="s">
        <v>1847</v>
      </c>
      <c r="H235" s="89"/>
      <c r="I235" s="98" t="str">
        <f t="shared" si="17"/>
        <v xml:space="preserve">- E- - </v>
      </c>
      <c r="J235" s="89"/>
      <c r="K235" s="89" t="s">
        <v>1344</v>
      </c>
      <c r="L235" s="89"/>
      <c r="M235" s="89"/>
      <c r="N235" s="98" t="str">
        <f t="shared" si="18"/>
        <v xml:space="preserve">O  </v>
      </c>
      <c r="O235" s="89" t="s">
        <v>1347</v>
      </c>
      <c r="P235" s="89"/>
      <c r="Q235" s="98" t="str">
        <f t="shared" si="19"/>
        <v xml:space="preserve">F   </v>
      </c>
      <c r="R235" s="89" t="s">
        <v>1844</v>
      </c>
      <c r="S235" s="89"/>
    </row>
    <row r="236" spans="1:19">
      <c r="A236" s="88" t="s">
        <v>2116</v>
      </c>
      <c r="B236" s="89">
        <v>7232</v>
      </c>
      <c r="C236" s="89" t="s">
        <v>2121</v>
      </c>
      <c r="D236" s="88" t="s">
        <v>1971</v>
      </c>
      <c r="E236" s="88" t="str">
        <f t="shared" si="15"/>
        <v>7232-7232-45</v>
      </c>
      <c r="F236" s="102" t="str">
        <f t="shared" si="16"/>
        <v>AG ---AC -</v>
      </c>
      <c r="G236" s="89"/>
      <c r="H236" s="89"/>
      <c r="I236" s="98" t="str">
        <f t="shared" si="17"/>
        <v xml:space="preserve">- - - </v>
      </c>
      <c r="J236" s="89"/>
      <c r="K236" s="89"/>
      <c r="L236" s="89"/>
      <c r="M236" s="89"/>
      <c r="N236" s="98" t="str">
        <f t="shared" si="18"/>
        <v xml:space="preserve">  </v>
      </c>
      <c r="O236" s="89"/>
      <c r="P236" s="89"/>
      <c r="Q236" s="98" t="str">
        <f t="shared" si="19"/>
        <v xml:space="preserve">   </v>
      </c>
      <c r="R236" s="89"/>
      <c r="S236" s="89"/>
    </row>
    <row r="237" spans="1:19">
      <c r="A237" s="88" t="s">
        <v>2116</v>
      </c>
      <c r="B237" s="89">
        <v>7232</v>
      </c>
      <c r="C237" s="89" t="s">
        <v>2122</v>
      </c>
      <c r="D237" s="88" t="s">
        <v>2123</v>
      </c>
      <c r="E237" s="88" t="str">
        <f t="shared" si="15"/>
        <v>7232-7232-45.07</v>
      </c>
      <c r="F237" s="102" t="str">
        <f t="shared" si="16"/>
        <v>AG -4--AC -10</v>
      </c>
      <c r="G237" s="89" t="s">
        <v>2081</v>
      </c>
      <c r="H237" s="89" t="s">
        <v>2074</v>
      </c>
      <c r="I237" s="98" t="str">
        <f t="shared" si="17"/>
        <v xml:space="preserve">CT- - M- </v>
      </c>
      <c r="J237" s="89" t="s">
        <v>1343</v>
      </c>
      <c r="K237" s="89"/>
      <c r="L237" s="89" t="s">
        <v>1345</v>
      </c>
      <c r="M237" s="89"/>
      <c r="N237" s="98" t="str">
        <f t="shared" si="18"/>
        <v xml:space="preserve">O  </v>
      </c>
      <c r="O237" s="89" t="s">
        <v>1347</v>
      </c>
      <c r="P237" s="89"/>
      <c r="Q237" s="98" t="str">
        <f t="shared" si="19"/>
        <v xml:space="preserve">F   </v>
      </c>
      <c r="R237" s="89" t="s">
        <v>1844</v>
      </c>
      <c r="S237" s="89"/>
    </row>
    <row r="238" spans="1:19">
      <c r="A238" s="88" t="s">
        <v>2116</v>
      </c>
      <c r="B238" s="89">
        <v>7232</v>
      </c>
      <c r="C238" s="89" t="s">
        <v>2124</v>
      </c>
      <c r="D238" s="88" t="s">
        <v>1852</v>
      </c>
      <c r="E238" s="88" t="str">
        <f t="shared" si="15"/>
        <v>7232-7232-51</v>
      </c>
      <c r="F238" s="102" t="str">
        <f t="shared" si="16"/>
        <v>AG ---AC -</v>
      </c>
      <c r="G238" s="89"/>
      <c r="H238" s="89"/>
      <c r="I238" s="98" t="str">
        <f t="shared" si="17"/>
        <v xml:space="preserve">- - - </v>
      </c>
      <c r="J238" s="89"/>
      <c r="K238" s="89"/>
      <c r="L238" s="89"/>
      <c r="M238" s="89"/>
      <c r="N238" s="98" t="str">
        <f t="shared" si="18"/>
        <v xml:space="preserve">  </v>
      </c>
      <c r="O238" s="89"/>
      <c r="P238" s="89"/>
      <c r="Q238" s="98" t="str">
        <f t="shared" si="19"/>
        <v xml:space="preserve">   </v>
      </c>
      <c r="R238" s="89"/>
      <c r="S238" s="89"/>
    </row>
    <row r="239" spans="1:19">
      <c r="A239" s="88" t="s">
        <v>2116</v>
      </c>
      <c r="B239" s="89">
        <v>7232</v>
      </c>
      <c r="C239" s="89" t="s">
        <v>2125</v>
      </c>
      <c r="D239" s="88" t="s">
        <v>2126</v>
      </c>
      <c r="E239" s="88" t="str">
        <f t="shared" si="15"/>
        <v>7232-7232-51.15</v>
      </c>
      <c r="F239" s="102" t="str">
        <f t="shared" si="16"/>
        <v>AG -4--AC -10</v>
      </c>
      <c r="G239" s="89" t="s">
        <v>2081</v>
      </c>
      <c r="H239" s="89" t="s">
        <v>2074</v>
      </c>
      <c r="I239" s="98" t="str">
        <f t="shared" si="17"/>
        <v xml:space="preserve">CT- - M- </v>
      </c>
      <c r="J239" s="89" t="s">
        <v>1343</v>
      </c>
      <c r="K239" s="89"/>
      <c r="L239" s="89" t="s">
        <v>1345</v>
      </c>
      <c r="M239" s="89"/>
      <c r="N239" s="98" t="str">
        <f t="shared" si="18"/>
        <v xml:space="preserve">O  </v>
      </c>
      <c r="O239" s="89" t="s">
        <v>1347</v>
      </c>
      <c r="P239" s="89"/>
      <c r="Q239" s="98" t="str">
        <f t="shared" si="19"/>
        <v xml:space="preserve">F   </v>
      </c>
      <c r="R239" s="89" t="s">
        <v>1844</v>
      </c>
      <c r="S239" s="89"/>
    </row>
    <row r="240" spans="1:19">
      <c r="A240" s="88"/>
      <c r="B240" s="89"/>
      <c r="C240" s="89"/>
      <c r="D240" s="88"/>
      <c r="E240" s="88" t="str">
        <f t="shared" si="15"/>
        <v>-</v>
      </c>
      <c r="F240" s="102" t="str">
        <f t="shared" si="16"/>
        <v>AG ---AC -</v>
      </c>
      <c r="G240" s="89"/>
      <c r="H240" s="89"/>
      <c r="I240" s="98" t="str">
        <f t="shared" si="17"/>
        <v xml:space="preserve">- - - </v>
      </c>
      <c r="J240" s="89"/>
      <c r="K240" s="89"/>
      <c r="L240" s="89"/>
      <c r="M240" s="89"/>
      <c r="N240" s="98" t="str">
        <f t="shared" si="18"/>
        <v xml:space="preserve">  </v>
      </c>
      <c r="O240" s="89"/>
      <c r="P240" s="89"/>
      <c r="Q240" s="98" t="str">
        <f t="shared" si="19"/>
        <v xml:space="preserve">   </v>
      </c>
      <c r="R240" s="89"/>
      <c r="S240" s="89"/>
    </row>
    <row r="241" spans="1:19">
      <c r="A241" s="88" t="s">
        <v>1596</v>
      </c>
      <c r="B241" s="89">
        <v>7300</v>
      </c>
      <c r="C241" s="89">
        <v>13</v>
      </c>
      <c r="D241" s="88" t="s">
        <v>1996</v>
      </c>
      <c r="E241" s="88" t="str">
        <f t="shared" si="15"/>
        <v>7300-13</v>
      </c>
      <c r="F241" s="102" t="str">
        <f t="shared" si="16"/>
        <v>AG ---AC -</v>
      </c>
      <c r="G241" s="89"/>
      <c r="H241" s="89"/>
      <c r="I241" s="98" t="str">
        <f t="shared" si="17"/>
        <v xml:space="preserve">- - - </v>
      </c>
      <c r="J241" s="89"/>
      <c r="K241" s="89"/>
      <c r="L241" s="89"/>
      <c r="M241" s="89"/>
      <c r="N241" s="98" t="str">
        <f t="shared" si="18"/>
        <v xml:space="preserve">  </v>
      </c>
      <c r="O241" s="89"/>
      <c r="P241" s="89"/>
      <c r="Q241" s="98" t="str">
        <f t="shared" si="19"/>
        <v xml:space="preserve">   </v>
      </c>
      <c r="R241" s="89"/>
      <c r="S241" s="89"/>
    </row>
    <row r="242" spans="1:19">
      <c r="A242" s="88" t="s">
        <v>1596</v>
      </c>
      <c r="B242" s="89">
        <v>7300</v>
      </c>
      <c r="C242" s="89">
        <v>13.01</v>
      </c>
      <c r="D242" s="88" t="s">
        <v>2127</v>
      </c>
      <c r="E242" s="88" t="str">
        <f t="shared" si="15"/>
        <v>7300-13,01</v>
      </c>
      <c r="F242" s="102" t="str">
        <f t="shared" si="16"/>
        <v>AG -3--AC -</v>
      </c>
      <c r="G242" s="89" t="s">
        <v>1847</v>
      </c>
      <c r="H242" s="89"/>
      <c r="I242" s="98" t="str">
        <f t="shared" si="17"/>
        <v xml:space="preserve">- E- - </v>
      </c>
      <c r="J242" s="89"/>
      <c r="K242" s="89" t="s">
        <v>1344</v>
      </c>
      <c r="L242" s="89"/>
      <c r="M242" s="89"/>
      <c r="N242" s="98" t="str">
        <f t="shared" si="18"/>
        <v xml:space="preserve">O  </v>
      </c>
      <c r="O242" s="89" t="s">
        <v>1347</v>
      </c>
      <c r="P242" s="89"/>
      <c r="Q242" s="98" t="str">
        <f t="shared" si="19"/>
        <v xml:space="preserve">F   </v>
      </c>
      <c r="R242" s="89" t="s">
        <v>1844</v>
      </c>
      <c r="S242" s="89"/>
    </row>
    <row r="243" spans="1:19">
      <c r="A243" s="88" t="s">
        <v>1596</v>
      </c>
      <c r="B243" s="89">
        <v>7300</v>
      </c>
      <c r="C243" s="89" t="s">
        <v>1855</v>
      </c>
      <c r="D243" s="88" t="s">
        <v>1850</v>
      </c>
      <c r="E243" s="88" t="str">
        <f t="shared" si="15"/>
        <v>7300-34</v>
      </c>
      <c r="F243" s="102" t="str">
        <f t="shared" si="16"/>
        <v>AG ---AC -</v>
      </c>
      <c r="G243" s="89"/>
      <c r="H243" s="89"/>
      <c r="I243" s="98" t="str">
        <f t="shared" si="17"/>
        <v xml:space="preserve">- - - </v>
      </c>
      <c r="J243" s="89"/>
      <c r="K243" s="89"/>
      <c r="L243" s="89"/>
      <c r="M243" s="89"/>
      <c r="N243" s="98" t="str">
        <f t="shared" si="18"/>
        <v xml:space="preserve">  </v>
      </c>
      <c r="O243" s="89"/>
      <c r="P243" s="89"/>
      <c r="Q243" s="98" t="str">
        <f t="shared" si="19"/>
        <v xml:space="preserve">   </v>
      </c>
      <c r="R243" s="89"/>
      <c r="S243" s="89"/>
    </row>
    <row r="244" spans="1:19">
      <c r="A244" s="88" t="s">
        <v>1596</v>
      </c>
      <c r="B244" s="89">
        <v>7300</v>
      </c>
      <c r="C244" s="89" t="s">
        <v>1894</v>
      </c>
      <c r="D244" s="88" t="s">
        <v>1917</v>
      </c>
      <c r="E244" s="88" t="str">
        <f t="shared" si="15"/>
        <v>7300-34.03</v>
      </c>
      <c r="F244" s="102" t="str">
        <f t="shared" si="16"/>
        <v>AG -3--AC -</v>
      </c>
      <c r="G244" s="89" t="s">
        <v>1847</v>
      </c>
      <c r="H244" s="89"/>
      <c r="I244" s="98" t="str">
        <f t="shared" si="17"/>
        <v xml:space="preserve">- E- - </v>
      </c>
      <c r="J244" s="89"/>
      <c r="K244" s="89" t="s">
        <v>1344</v>
      </c>
      <c r="L244" s="89"/>
      <c r="M244" s="89"/>
      <c r="N244" s="98" t="str">
        <f t="shared" si="18"/>
        <v xml:space="preserve">O  </v>
      </c>
      <c r="O244" s="89" t="s">
        <v>1347</v>
      </c>
      <c r="P244" s="89"/>
      <c r="Q244" s="98" t="str">
        <f t="shared" si="19"/>
        <v xml:space="preserve">F   </v>
      </c>
      <c r="R244" s="89" t="s">
        <v>1844</v>
      </c>
      <c r="S244" s="89"/>
    </row>
    <row r="245" spans="1:19">
      <c r="A245" s="88"/>
      <c r="B245" s="89"/>
      <c r="C245" s="89"/>
      <c r="D245" s="88"/>
      <c r="E245" s="88" t="str">
        <f t="shared" si="15"/>
        <v>-</v>
      </c>
      <c r="F245" s="102" t="str">
        <f t="shared" si="16"/>
        <v>AG ---AC -</v>
      </c>
      <c r="G245" s="89"/>
      <c r="H245" s="89"/>
      <c r="I245" s="98" t="str">
        <f t="shared" si="17"/>
        <v xml:space="preserve">- - - </v>
      </c>
      <c r="J245" s="89"/>
      <c r="K245" s="89"/>
      <c r="L245" s="89"/>
      <c r="M245" s="89"/>
      <c r="N245" s="98" t="str">
        <f t="shared" si="18"/>
        <v xml:space="preserve">  </v>
      </c>
      <c r="O245" s="89"/>
      <c r="P245" s="89"/>
      <c r="Q245" s="98" t="str">
        <f t="shared" si="19"/>
        <v xml:space="preserve">   </v>
      </c>
      <c r="R245" s="89"/>
      <c r="S245" s="89"/>
    </row>
    <row r="246" spans="1:19">
      <c r="A246" s="88" t="s">
        <v>2128</v>
      </c>
      <c r="B246" s="89">
        <v>7310</v>
      </c>
      <c r="C246" s="89">
        <v>23</v>
      </c>
      <c r="D246" s="88" t="s">
        <v>159</v>
      </c>
      <c r="E246" s="88" t="str">
        <f t="shared" si="15"/>
        <v>7310-23</v>
      </c>
      <c r="F246" s="102" t="str">
        <f t="shared" si="16"/>
        <v>AG -3--AC -18</v>
      </c>
      <c r="G246" s="89" t="s">
        <v>1847</v>
      </c>
      <c r="H246" s="89" t="s">
        <v>1870</v>
      </c>
      <c r="I246" s="98" t="str">
        <f t="shared" si="17"/>
        <v>- - M- S</v>
      </c>
      <c r="J246" s="89"/>
      <c r="K246" s="89"/>
      <c r="L246" s="89" t="s">
        <v>1345</v>
      </c>
      <c r="M246" s="89" t="s">
        <v>1346</v>
      </c>
      <c r="N246" s="98" t="str">
        <f t="shared" si="18"/>
        <v xml:space="preserve">O  </v>
      </c>
      <c r="O246" s="89" t="s">
        <v>1347</v>
      </c>
      <c r="P246" s="89"/>
      <c r="Q246" s="98" t="str">
        <f t="shared" si="19"/>
        <v xml:space="preserve">F   </v>
      </c>
      <c r="R246" s="89" t="s">
        <v>1844</v>
      </c>
      <c r="S246" s="89"/>
    </row>
    <row r="247" spans="1:19">
      <c r="A247" s="88" t="s">
        <v>2128</v>
      </c>
      <c r="B247" s="89">
        <v>7310</v>
      </c>
      <c r="C247" s="89">
        <v>34</v>
      </c>
      <c r="D247" s="88" t="s">
        <v>1850</v>
      </c>
      <c r="E247" s="88" t="str">
        <f t="shared" si="15"/>
        <v>7310-34</v>
      </c>
      <c r="F247" s="102" t="str">
        <f t="shared" si="16"/>
        <v>AG ---AC -</v>
      </c>
      <c r="G247" s="89"/>
      <c r="H247" s="89"/>
      <c r="I247" s="98" t="str">
        <f t="shared" si="17"/>
        <v xml:space="preserve">- - - </v>
      </c>
      <c r="J247" s="89"/>
      <c r="K247" s="89"/>
      <c r="L247" s="89"/>
      <c r="M247" s="89"/>
      <c r="N247" s="98" t="str">
        <f t="shared" si="18"/>
        <v xml:space="preserve">  </v>
      </c>
      <c r="O247" s="89"/>
      <c r="P247" s="89"/>
      <c r="Q247" s="98" t="str">
        <f t="shared" si="19"/>
        <v xml:space="preserve">   </v>
      </c>
      <c r="R247" s="89"/>
      <c r="S247" s="89"/>
    </row>
    <row r="248" spans="1:19">
      <c r="A248" s="88" t="s">
        <v>2128</v>
      </c>
      <c r="B248" s="89">
        <v>7310</v>
      </c>
      <c r="C248" s="89">
        <v>34.01</v>
      </c>
      <c r="D248" s="88" t="s">
        <v>1916</v>
      </c>
      <c r="E248" s="88" t="str">
        <f t="shared" si="15"/>
        <v>7310-34,01</v>
      </c>
      <c r="F248" s="102" t="str">
        <f t="shared" si="16"/>
        <v>AG -3--AC -8</v>
      </c>
      <c r="G248" s="89" t="s">
        <v>1847</v>
      </c>
      <c r="H248" s="89" t="s">
        <v>1848</v>
      </c>
      <c r="I248" s="98" t="str">
        <f t="shared" si="17"/>
        <v xml:space="preserve">CT- - M- </v>
      </c>
      <c r="J248" s="89" t="s">
        <v>1343</v>
      </c>
      <c r="K248" s="89"/>
      <c r="L248" s="89" t="s">
        <v>1345</v>
      </c>
      <c r="M248" s="89"/>
      <c r="N248" s="98" t="str">
        <f t="shared" si="18"/>
        <v xml:space="preserve">O  </v>
      </c>
      <c r="O248" s="89" t="s">
        <v>1347</v>
      </c>
      <c r="P248" s="89"/>
      <c r="Q248" s="98" t="str">
        <f t="shared" si="19"/>
        <v xml:space="preserve">F   </v>
      </c>
      <c r="R248" s="89" t="s">
        <v>1844</v>
      </c>
      <c r="S248" s="89"/>
    </row>
    <row r="249" spans="1:19">
      <c r="A249" s="88" t="s">
        <v>2128</v>
      </c>
      <c r="B249" s="89">
        <v>7310</v>
      </c>
      <c r="C249" s="89">
        <v>34.03</v>
      </c>
      <c r="D249" s="88" t="s">
        <v>1917</v>
      </c>
      <c r="E249" s="88" t="str">
        <f t="shared" si="15"/>
        <v>7310-34,03</v>
      </c>
      <c r="F249" s="102" t="str">
        <f t="shared" si="16"/>
        <v>AG -3--AC -</v>
      </c>
      <c r="G249" s="89" t="s">
        <v>1847</v>
      </c>
      <c r="H249" s="89"/>
      <c r="I249" s="98" t="str">
        <f t="shared" si="17"/>
        <v xml:space="preserve">- E- - </v>
      </c>
      <c r="J249" s="89"/>
      <c r="K249" s="89" t="s">
        <v>1344</v>
      </c>
      <c r="L249" s="89"/>
      <c r="M249" s="89"/>
      <c r="N249" s="98" t="str">
        <f t="shared" si="18"/>
        <v xml:space="preserve">O  </v>
      </c>
      <c r="O249" s="89" t="s">
        <v>1347</v>
      </c>
      <c r="P249" s="89"/>
      <c r="Q249" s="98" t="str">
        <f t="shared" si="19"/>
        <v xml:space="preserve">F   </v>
      </c>
      <c r="R249" s="89" t="s">
        <v>1844</v>
      </c>
      <c r="S249" s="89"/>
    </row>
    <row r="250" spans="1:19">
      <c r="A250" s="88"/>
      <c r="B250" s="89"/>
      <c r="C250" s="89"/>
      <c r="D250" s="88"/>
      <c r="E250" s="88" t="str">
        <f t="shared" si="15"/>
        <v>-</v>
      </c>
      <c r="F250" s="102" t="str">
        <f t="shared" si="16"/>
        <v>AG ---AC -</v>
      </c>
      <c r="G250" s="89"/>
      <c r="H250" s="89"/>
      <c r="I250" s="98" t="str">
        <f t="shared" si="17"/>
        <v xml:space="preserve">- - - </v>
      </c>
      <c r="J250" s="89"/>
      <c r="K250" s="89"/>
      <c r="L250" s="89"/>
      <c r="M250" s="89"/>
      <c r="N250" s="98" t="str">
        <f t="shared" si="18"/>
        <v xml:space="preserve">  </v>
      </c>
      <c r="O250" s="89"/>
      <c r="P250" s="89"/>
      <c r="Q250" s="98" t="str">
        <f t="shared" si="19"/>
        <v xml:space="preserve">   </v>
      </c>
      <c r="R250" s="89"/>
      <c r="S250" s="89"/>
    </row>
    <row r="251" spans="1:19">
      <c r="A251" s="88" t="s">
        <v>2129</v>
      </c>
      <c r="B251" s="89">
        <v>7311</v>
      </c>
      <c r="C251" s="89">
        <v>13</v>
      </c>
      <c r="D251" s="88" t="s">
        <v>1996</v>
      </c>
      <c r="E251" s="88" t="str">
        <f t="shared" si="15"/>
        <v>7311-13</v>
      </c>
      <c r="F251" s="102" t="str">
        <f t="shared" si="16"/>
        <v>AG ---AC -</v>
      </c>
      <c r="G251" s="89"/>
      <c r="H251" s="89"/>
      <c r="I251" s="98" t="str">
        <f t="shared" si="17"/>
        <v xml:space="preserve">- - - </v>
      </c>
      <c r="J251" s="89"/>
      <c r="K251" s="89"/>
      <c r="L251" s="89"/>
      <c r="M251" s="89"/>
      <c r="N251" s="98" t="str">
        <f t="shared" si="18"/>
        <v xml:space="preserve">  </v>
      </c>
      <c r="O251" s="89"/>
      <c r="P251" s="89"/>
      <c r="Q251" s="98" t="str">
        <f t="shared" si="19"/>
        <v xml:space="preserve">   </v>
      </c>
      <c r="R251" s="89"/>
      <c r="S251" s="89"/>
    </row>
    <row r="252" spans="1:19">
      <c r="A252" s="88" t="s">
        <v>2129</v>
      </c>
      <c r="B252" s="89">
        <v>7311</v>
      </c>
      <c r="C252" s="89">
        <v>13.01</v>
      </c>
      <c r="D252" s="88" t="s">
        <v>2127</v>
      </c>
      <c r="E252" s="88" t="str">
        <f t="shared" si="15"/>
        <v>7311-13,01</v>
      </c>
      <c r="F252" s="102" t="str">
        <f t="shared" si="16"/>
        <v>AG -3--AC -</v>
      </c>
      <c r="G252" s="89" t="s">
        <v>1847</v>
      </c>
      <c r="H252" s="89"/>
      <c r="I252" s="98" t="str">
        <f t="shared" si="17"/>
        <v xml:space="preserve">- E- - </v>
      </c>
      <c r="J252" s="89"/>
      <c r="K252" s="89" t="s">
        <v>1344</v>
      </c>
      <c r="L252" s="89"/>
      <c r="M252" s="89"/>
      <c r="N252" s="98" t="str">
        <f t="shared" si="18"/>
        <v xml:space="preserve">O  </v>
      </c>
      <c r="O252" s="89" t="s">
        <v>1347</v>
      </c>
      <c r="P252" s="89"/>
      <c r="Q252" s="98" t="str">
        <f t="shared" si="19"/>
        <v xml:space="preserve">F   </v>
      </c>
      <c r="R252" s="89" t="s">
        <v>1844</v>
      </c>
      <c r="S252" s="89"/>
    </row>
    <row r="253" spans="1:19">
      <c r="A253" s="88" t="s">
        <v>2129</v>
      </c>
      <c r="B253" s="89">
        <v>7311</v>
      </c>
      <c r="C253" s="89">
        <v>23</v>
      </c>
      <c r="D253" s="88" t="s">
        <v>159</v>
      </c>
      <c r="E253" s="88" t="str">
        <f t="shared" si="15"/>
        <v>7311-23</v>
      </c>
      <c r="F253" s="102" t="str">
        <f t="shared" si="16"/>
        <v>AG -3--AC -18</v>
      </c>
      <c r="G253" s="89" t="s">
        <v>1847</v>
      </c>
      <c r="H253" s="89" t="s">
        <v>1870</v>
      </c>
      <c r="I253" s="98" t="str">
        <f t="shared" si="17"/>
        <v>- - M- S</v>
      </c>
      <c r="J253" s="89"/>
      <c r="K253" s="89"/>
      <c r="L253" s="89" t="s">
        <v>1345</v>
      </c>
      <c r="M253" s="89" t="s">
        <v>1346</v>
      </c>
      <c r="N253" s="98" t="str">
        <f t="shared" si="18"/>
        <v xml:space="preserve">O  </v>
      </c>
      <c r="O253" s="89" t="s">
        <v>1347</v>
      </c>
      <c r="P253" s="89"/>
      <c r="Q253" s="98" t="str">
        <f t="shared" si="19"/>
        <v xml:space="preserve">F   </v>
      </c>
      <c r="R253" s="89" t="s">
        <v>1844</v>
      </c>
      <c r="S253" s="89"/>
    </row>
    <row r="254" spans="1:19">
      <c r="A254" s="88" t="s">
        <v>2129</v>
      </c>
      <c r="B254" s="89">
        <v>7311</v>
      </c>
      <c r="C254" s="89">
        <v>34</v>
      </c>
      <c r="D254" s="88" t="s">
        <v>1850</v>
      </c>
      <c r="E254" s="88" t="str">
        <f t="shared" si="15"/>
        <v>7311-34</v>
      </c>
      <c r="F254" s="102" t="str">
        <f t="shared" si="16"/>
        <v>AG ---AC -</v>
      </c>
      <c r="G254" s="89"/>
      <c r="H254" s="89"/>
      <c r="I254" s="98" t="str">
        <f t="shared" si="17"/>
        <v xml:space="preserve">- - - </v>
      </c>
      <c r="J254" s="89"/>
      <c r="K254" s="89"/>
      <c r="L254" s="89"/>
      <c r="M254" s="89"/>
      <c r="N254" s="98" t="str">
        <f t="shared" si="18"/>
        <v xml:space="preserve">  </v>
      </c>
      <c r="O254" s="89"/>
      <c r="P254" s="89"/>
      <c r="Q254" s="98" t="str">
        <f t="shared" si="19"/>
        <v xml:space="preserve">   </v>
      </c>
      <c r="R254" s="89"/>
      <c r="S254" s="89"/>
    </row>
    <row r="255" spans="1:19">
      <c r="A255" s="88" t="s">
        <v>2129</v>
      </c>
      <c r="B255" s="89">
        <v>7311</v>
      </c>
      <c r="C255" s="89">
        <v>34.03</v>
      </c>
      <c r="D255" s="88" t="s">
        <v>1917</v>
      </c>
      <c r="E255" s="88" t="str">
        <f t="shared" si="15"/>
        <v>7311-34,03</v>
      </c>
      <c r="F255" s="102" t="str">
        <f t="shared" si="16"/>
        <v>AG -3--AC -</v>
      </c>
      <c r="G255" s="89" t="s">
        <v>1847</v>
      </c>
      <c r="H255" s="89"/>
      <c r="I255" s="98" t="str">
        <f t="shared" si="17"/>
        <v xml:space="preserve">- E- - </v>
      </c>
      <c r="J255" s="89"/>
      <c r="K255" s="89" t="s">
        <v>1344</v>
      </c>
      <c r="L255" s="89"/>
      <c r="M255" s="89"/>
      <c r="N255" s="98" t="str">
        <f t="shared" si="18"/>
        <v xml:space="preserve">O  </v>
      </c>
      <c r="O255" s="89" t="s">
        <v>1347</v>
      </c>
      <c r="P255" s="89"/>
      <c r="Q255" s="98" t="str">
        <f t="shared" si="19"/>
        <v xml:space="preserve">F   </v>
      </c>
      <c r="R255" s="89" t="s">
        <v>1844</v>
      </c>
      <c r="S255" s="89"/>
    </row>
    <row r="256" spans="1:19">
      <c r="A256" s="88" t="s">
        <v>2129</v>
      </c>
      <c r="B256" s="89">
        <v>7311</v>
      </c>
      <c r="C256" s="89">
        <v>45</v>
      </c>
      <c r="D256" s="88" t="s">
        <v>1971</v>
      </c>
      <c r="E256" s="88" t="str">
        <f t="shared" si="15"/>
        <v>7311-45</v>
      </c>
      <c r="F256" s="102" t="str">
        <f t="shared" si="16"/>
        <v>AG ---AC -</v>
      </c>
      <c r="G256" s="89"/>
      <c r="H256" s="89"/>
      <c r="I256" s="98" t="str">
        <f t="shared" si="17"/>
        <v xml:space="preserve">- - - </v>
      </c>
      <c r="J256" s="89"/>
      <c r="K256" s="89"/>
      <c r="L256" s="89"/>
      <c r="M256" s="89"/>
      <c r="N256" s="98" t="str">
        <f t="shared" si="18"/>
        <v xml:space="preserve">  </v>
      </c>
      <c r="O256" s="89"/>
      <c r="P256" s="89"/>
      <c r="Q256" s="98" t="str">
        <f t="shared" si="19"/>
        <v xml:space="preserve">   </v>
      </c>
      <c r="R256" s="89"/>
      <c r="S256" s="89"/>
    </row>
    <row r="257" spans="1:19">
      <c r="A257" s="88" t="s">
        <v>2129</v>
      </c>
      <c r="B257" s="89">
        <v>7311</v>
      </c>
      <c r="C257" s="89">
        <v>45.01</v>
      </c>
      <c r="D257" s="88" t="s">
        <v>411</v>
      </c>
      <c r="E257" s="88" t="str">
        <f t="shared" si="15"/>
        <v>7311-45,01</v>
      </c>
      <c r="F257" s="102" t="str">
        <f t="shared" si="16"/>
        <v>AG -3--AC -2</v>
      </c>
      <c r="G257" s="89" t="s">
        <v>1847</v>
      </c>
      <c r="H257" s="89" t="s">
        <v>1999</v>
      </c>
      <c r="I257" s="98" t="str">
        <f t="shared" si="17"/>
        <v xml:space="preserve">- E- - </v>
      </c>
      <c r="J257" s="89"/>
      <c r="K257" s="89" t="s">
        <v>1344</v>
      </c>
      <c r="L257" s="89"/>
      <c r="M257" s="89"/>
      <c r="N257" s="98" t="str">
        <f t="shared" si="18"/>
        <v xml:space="preserve">O  </v>
      </c>
      <c r="O257" s="89" t="s">
        <v>1347</v>
      </c>
      <c r="P257" s="89"/>
      <c r="Q257" s="98" t="str">
        <f t="shared" si="19"/>
        <v xml:space="preserve">F   </v>
      </c>
      <c r="R257" s="89" t="s">
        <v>1844</v>
      </c>
      <c r="S257" s="89"/>
    </row>
    <row r="258" spans="1:19">
      <c r="A258" s="88" t="s">
        <v>2129</v>
      </c>
      <c r="B258" s="89">
        <v>7311</v>
      </c>
      <c r="C258" s="89">
        <v>46</v>
      </c>
      <c r="D258" s="88" t="s">
        <v>1979</v>
      </c>
      <c r="E258" s="88" t="str">
        <f t="shared" si="15"/>
        <v>7311-46</v>
      </c>
      <c r="F258" s="102" t="str">
        <f t="shared" si="16"/>
        <v>AG ---AC -</v>
      </c>
      <c r="G258" s="89"/>
      <c r="H258" s="89"/>
      <c r="I258" s="98" t="str">
        <f t="shared" si="17"/>
        <v xml:space="preserve">- - - </v>
      </c>
      <c r="J258" s="89"/>
      <c r="K258" s="89"/>
      <c r="L258" s="89"/>
      <c r="M258" s="89"/>
      <c r="N258" s="98" t="str">
        <f t="shared" si="18"/>
        <v xml:space="preserve">  </v>
      </c>
      <c r="O258" s="89"/>
      <c r="P258" s="89"/>
      <c r="Q258" s="98" t="str">
        <f t="shared" si="19"/>
        <v xml:space="preserve">   </v>
      </c>
      <c r="R258" s="89"/>
      <c r="S258" s="89"/>
    </row>
    <row r="259" spans="1:19">
      <c r="A259" s="88" t="s">
        <v>2129</v>
      </c>
      <c r="B259" s="89">
        <v>7311</v>
      </c>
      <c r="C259" s="89">
        <v>46.06</v>
      </c>
      <c r="D259" s="88" t="s">
        <v>2130</v>
      </c>
      <c r="E259" s="88" t="str">
        <f t="shared" si="15"/>
        <v>7311-46,06</v>
      </c>
      <c r="F259" s="102" t="str">
        <f t="shared" si="16"/>
        <v>AG -3--AC -8</v>
      </c>
      <c r="G259" s="89" t="s">
        <v>1847</v>
      </c>
      <c r="H259" s="89" t="s">
        <v>1848</v>
      </c>
      <c r="I259" s="98" t="str">
        <f t="shared" si="17"/>
        <v xml:space="preserve">CT- - M- </v>
      </c>
      <c r="J259" s="89" t="s">
        <v>1343</v>
      </c>
      <c r="K259" s="89"/>
      <c r="L259" s="89" t="s">
        <v>1345</v>
      </c>
      <c r="M259" s="89"/>
      <c r="N259" s="98" t="str">
        <f t="shared" si="18"/>
        <v xml:space="preserve">O  </v>
      </c>
      <c r="O259" s="89" t="s">
        <v>1347</v>
      </c>
      <c r="P259" s="89"/>
      <c r="Q259" s="98" t="str">
        <f t="shared" si="19"/>
        <v xml:space="preserve">F   </v>
      </c>
      <c r="R259" s="89" t="s">
        <v>1844</v>
      </c>
      <c r="S259" s="89"/>
    </row>
    <row r="260" spans="1:19">
      <c r="A260" s="88" t="s">
        <v>2129</v>
      </c>
      <c r="B260" s="89">
        <v>7311</v>
      </c>
      <c r="C260" s="89">
        <v>51</v>
      </c>
      <c r="D260" s="88" t="s">
        <v>1852</v>
      </c>
      <c r="E260" s="88" t="str">
        <f t="shared" si="15"/>
        <v>7311-51</v>
      </c>
      <c r="F260" s="102" t="str">
        <f t="shared" si="16"/>
        <v>AG ---AC -</v>
      </c>
      <c r="G260" s="89"/>
      <c r="H260" s="89"/>
      <c r="I260" s="98" t="str">
        <f t="shared" si="17"/>
        <v xml:space="preserve">- - - </v>
      </c>
      <c r="J260" s="89"/>
      <c r="K260" s="89"/>
      <c r="L260" s="89"/>
      <c r="M260" s="89"/>
      <c r="N260" s="98" t="str">
        <f t="shared" si="18"/>
        <v xml:space="preserve">  </v>
      </c>
      <c r="O260" s="89"/>
      <c r="P260" s="89"/>
      <c r="Q260" s="98" t="str">
        <f t="shared" si="19"/>
        <v xml:space="preserve">   </v>
      </c>
      <c r="R260" s="89"/>
      <c r="S260" s="89"/>
    </row>
    <row r="261" spans="1:19">
      <c r="A261" s="88" t="s">
        <v>2129</v>
      </c>
      <c r="B261" s="89">
        <v>7311</v>
      </c>
      <c r="C261" s="89">
        <v>51.13</v>
      </c>
      <c r="D261" s="88" t="s">
        <v>1853</v>
      </c>
      <c r="E261" s="88" t="str">
        <f t="shared" si="15"/>
        <v>7311-51,13</v>
      </c>
      <c r="F261" s="102" t="str">
        <f t="shared" si="16"/>
        <v>AG -3--AC -8</v>
      </c>
      <c r="G261" s="89" t="s">
        <v>1847</v>
      </c>
      <c r="H261" s="89" t="s">
        <v>1848</v>
      </c>
      <c r="I261" s="98" t="str">
        <f t="shared" si="17"/>
        <v xml:space="preserve">CT- - M- </v>
      </c>
      <c r="J261" s="89" t="s">
        <v>1343</v>
      </c>
      <c r="K261" s="89"/>
      <c r="L261" s="89" t="s">
        <v>1345</v>
      </c>
      <c r="M261" s="89"/>
      <c r="N261" s="98" t="str">
        <f t="shared" si="18"/>
        <v xml:space="preserve">O  </v>
      </c>
      <c r="O261" s="89" t="s">
        <v>1347</v>
      </c>
      <c r="P261" s="89"/>
      <c r="Q261" s="98" t="str">
        <f t="shared" si="19"/>
        <v xml:space="preserve">F   </v>
      </c>
      <c r="R261" s="89" t="s">
        <v>1844</v>
      </c>
      <c r="S261" s="89"/>
    </row>
    <row r="262" spans="1:19">
      <c r="A262" s="88" t="s">
        <v>2129</v>
      </c>
      <c r="B262" s="89">
        <v>7311</v>
      </c>
      <c r="C262" s="89">
        <v>54</v>
      </c>
      <c r="D262" s="88" t="s">
        <v>2131</v>
      </c>
      <c r="E262" s="88" t="str">
        <f t="shared" ref="E262:E325" si="20">CONCATENATE(B262,"-",C262)</f>
        <v>7311-54</v>
      </c>
      <c r="F262" s="102" t="str">
        <f t="shared" ref="F262:F325" si="21">CONCATENATE("AG"," -", G262,"--","AC -", H262)</f>
        <v>AG ---AC -</v>
      </c>
      <c r="G262" s="89"/>
      <c r="H262" s="89"/>
      <c r="I262" s="98" t="str">
        <f t="shared" ref="I262:I325" si="22">CONCATENATE(J262,"- ",K262,"- ",L262,"- ",M262,)</f>
        <v xml:space="preserve">- - - </v>
      </c>
      <c r="J262" s="89"/>
      <c r="K262" s="89"/>
      <c r="L262" s="89"/>
      <c r="M262" s="89"/>
      <c r="N262" s="98" t="str">
        <f t="shared" ref="N262:N325" si="23">CONCATENATE(O262,"  ",P262)</f>
        <v xml:space="preserve">  </v>
      </c>
      <c r="O262" s="89"/>
      <c r="P262" s="89"/>
      <c r="Q262" s="98" t="str">
        <f t="shared" ref="Q262:Q325" si="24">CONCATENATE(R262,"   ",S262)</f>
        <v xml:space="preserve">   </v>
      </c>
      <c r="R262" s="89"/>
      <c r="S262" s="89"/>
    </row>
    <row r="263" spans="1:19">
      <c r="A263" s="88" t="s">
        <v>2129</v>
      </c>
      <c r="B263" s="89">
        <v>7311</v>
      </c>
      <c r="C263" s="89">
        <v>54.01</v>
      </c>
      <c r="D263" s="88" t="s">
        <v>2132</v>
      </c>
      <c r="E263" s="88" t="str">
        <f t="shared" si="20"/>
        <v>7311-54,01</v>
      </c>
      <c r="F263" s="102" t="str">
        <f t="shared" si="21"/>
        <v>AG -3--AC -8</v>
      </c>
      <c r="G263" s="89">
        <v>3</v>
      </c>
      <c r="H263" s="89">
        <v>8</v>
      </c>
      <c r="I263" s="98" t="str">
        <f t="shared" si="22"/>
        <v xml:space="preserve">CT- - M- </v>
      </c>
      <c r="J263" s="89" t="s">
        <v>1343</v>
      </c>
      <c r="K263" s="89"/>
      <c r="L263" s="89" t="s">
        <v>1345</v>
      </c>
      <c r="M263" s="89"/>
      <c r="N263" s="98" t="str">
        <f t="shared" si="23"/>
        <v xml:space="preserve">O  </v>
      </c>
      <c r="O263" s="89" t="s">
        <v>1347</v>
      </c>
      <c r="P263" s="89"/>
      <c r="Q263" s="98" t="str">
        <f t="shared" si="24"/>
        <v xml:space="preserve">F   </v>
      </c>
      <c r="R263" s="89" t="s">
        <v>1844</v>
      </c>
      <c r="S263" s="89"/>
    </row>
    <row r="264" spans="1:19">
      <c r="A264" s="88"/>
      <c r="B264" s="89"/>
      <c r="C264" s="89"/>
      <c r="D264" s="88"/>
      <c r="E264" s="88" t="str">
        <f t="shared" si="20"/>
        <v>-</v>
      </c>
      <c r="F264" s="102" t="str">
        <f t="shared" si="21"/>
        <v>AG ---AC -</v>
      </c>
      <c r="G264" s="89"/>
      <c r="H264" s="89"/>
      <c r="I264" s="98" t="str">
        <f t="shared" si="22"/>
        <v xml:space="preserve">- - - </v>
      </c>
      <c r="J264" s="89"/>
      <c r="K264" s="89"/>
      <c r="L264" s="89"/>
      <c r="M264" s="89"/>
      <c r="N264" s="98" t="str">
        <f t="shared" si="23"/>
        <v xml:space="preserve">  </v>
      </c>
      <c r="O264" s="89"/>
      <c r="P264" s="89"/>
      <c r="Q264" s="98" t="str">
        <f t="shared" si="24"/>
        <v xml:space="preserve">   </v>
      </c>
      <c r="R264" s="89"/>
      <c r="S264" s="89"/>
    </row>
    <row r="265" spans="1:19">
      <c r="A265" s="88" t="s">
        <v>2133</v>
      </c>
      <c r="B265" s="89">
        <v>7312</v>
      </c>
      <c r="C265" s="89">
        <v>23</v>
      </c>
      <c r="D265" s="88" t="s">
        <v>159</v>
      </c>
      <c r="E265" s="88" t="str">
        <f t="shared" si="20"/>
        <v>7312-23</v>
      </c>
      <c r="F265" s="102" t="str">
        <f t="shared" si="21"/>
        <v>AG -3--AC -18</v>
      </c>
      <c r="G265" s="89" t="s">
        <v>1847</v>
      </c>
      <c r="H265" s="89" t="s">
        <v>1870</v>
      </c>
      <c r="I265" s="98" t="str">
        <f t="shared" si="22"/>
        <v>- - M- S</v>
      </c>
      <c r="J265" s="89"/>
      <c r="K265" s="89"/>
      <c r="L265" s="89" t="s">
        <v>1345</v>
      </c>
      <c r="M265" s="89" t="s">
        <v>1346</v>
      </c>
      <c r="N265" s="98" t="str">
        <f t="shared" si="23"/>
        <v xml:space="preserve">O  </v>
      </c>
      <c r="O265" s="89" t="s">
        <v>1347</v>
      </c>
      <c r="P265" s="89"/>
      <c r="Q265" s="98" t="str">
        <f t="shared" si="24"/>
        <v xml:space="preserve">F   </v>
      </c>
      <c r="R265" s="89" t="s">
        <v>1844</v>
      </c>
      <c r="S265" s="89"/>
    </row>
    <row r="266" spans="1:19">
      <c r="A266" s="88" t="s">
        <v>2133</v>
      </c>
      <c r="B266" s="89">
        <v>7312</v>
      </c>
      <c r="C266" s="89" t="s">
        <v>1855</v>
      </c>
      <c r="D266" s="88" t="s">
        <v>1850</v>
      </c>
      <c r="E266" s="88" t="str">
        <f t="shared" si="20"/>
        <v>7312-34</v>
      </c>
      <c r="F266" s="102" t="str">
        <f t="shared" si="21"/>
        <v>AG ---AC -</v>
      </c>
      <c r="G266" s="89"/>
      <c r="H266" s="89"/>
      <c r="I266" s="98" t="str">
        <f t="shared" si="22"/>
        <v xml:space="preserve">- - - </v>
      </c>
      <c r="J266" s="89"/>
      <c r="K266" s="89"/>
      <c r="L266" s="89"/>
      <c r="M266" s="89"/>
      <c r="N266" s="98" t="str">
        <f t="shared" si="23"/>
        <v xml:space="preserve">  </v>
      </c>
      <c r="O266" s="89"/>
      <c r="P266" s="89"/>
      <c r="Q266" s="98" t="str">
        <f t="shared" si="24"/>
        <v xml:space="preserve">   </v>
      </c>
      <c r="R266" s="89"/>
      <c r="S266" s="89"/>
    </row>
    <row r="267" spans="1:19">
      <c r="A267" s="88" t="s">
        <v>2133</v>
      </c>
      <c r="B267" s="89">
        <v>7312</v>
      </c>
      <c r="C267" s="89" t="s">
        <v>1932</v>
      </c>
      <c r="D267" s="88" t="s">
        <v>1916</v>
      </c>
      <c r="E267" s="88" t="str">
        <f t="shared" si="20"/>
        <v>7312-34.01</v>
      </c>
      <c r="F267" s="102" t="str">
        <f t="shared" si="21"/>
        <v>AG -3--AC -8</v>
      </c>
      <c r="G267" s="89" t="s">
        <v>1847</v>
      </c>
      <c r="H267" s="89" t="s">
        <v>1848</v>
      </c>
      <c r="I267" s="98" t="str">
        <f t="shared" si="22"/>
        <v xml:space="preserve">CT- - M- </v>
      </c>
      <c r="J267" s="89" t="s">
        <v>1343</v>
      </c>
      <c r="K267" s="89"/>
      <c r="L267" s="89" t="s">
        <v>1345</v>
      </c>
      <c r="M267" s="89"/>
      <c r="N267" s="98" t="str">
        <f t="shared" si="23"/>
        <v xml:space="preserve">O  </v>
      </c>
      <c r="O267" s="89" t="s">
        <v>1347</v>
      </c>
      <c r="P267" s="89"/>
      <c r="Q267" s="98" t="str">
        <f t="shared" si="24"/>
        <v xml:space="preserve">F   </v>
      </c>
      <c r="R267" s="89" t="s">
        <v>1844</v>
      </c>
      <c r="S267" s="89"/>
    </row>
    <row r="268" spans="1:19">
      <c r="A268" s="88" t="s">
        <v>2133</v>
      </c>
      <c r="B268" s="89">
        <v>7312</v>
      </c>
      <c r="C268" s="89" t="s">
        <v>1894</v>
      </c>
      <c r="D268" s="88" t="s">
        <v>1917</v>
      </c>
      <c r="E268" s="88" t="str">
        <f t="shared" si="20"/>
        <v>7312-34.03</v>
      </c>
      <c r="F268" s="102" t="str">
        <f t="shared" si="21"/>
        <v>AG -3--AC -</v>
      </c>
      <c r="G268" s="89" t="s">
        <v>1847</v>
      </c>
      <c r="H268" s="89"/>
      <c r="I268" s="98" t="str">
        <f t="shared" si="22"/>
        <v xml:space="preserve">- E- - </v>
      </c>
      <c r="J268" s="89"/>
      <c r="K268" s="89" t="s">
        <v>1344</v>
      </c>
      <c r="L268" s="89"/>
      <c r="M268" s="89"/>
      <c r="N268" s="98" t="str">
        <f t="shared" si="23"/>
        <v xml:space="preserve">O  </v>
      </c>
      <c r="O268" s="89" t="s">
        <v>1347</v>
      </c>
      <c r="P268" s="89"/>
      <c r="Q268" s="98" t="str">
        <f t="shared" si="24"/>
        <v xml:space="preserve">F   </v>
      </c>
      <c r="R268" s="89" t="s">
        <v>1844</v>
      </c>
      <c r="S268" s="89"/>
    </row>
    <row r="269" spans="1:19">
      <c r="A269" s="88" t="s">
        <v>2133</v>
      </c>
      <c r="B269" s="89">
        <v>7312</v>
      </c>
      <c r="C269" s="89" t="s">
        <v>1982</v>
      </c>
      <c r="D269" s="88" t="s">
        <v>1983</v>
      </c>
      <c r="E269" s="88" t="str">
        <f t="shared" si="20"/>
        <v>7312-49</v>
      </c>
      <c r="F269" s="102" t="str">
        <f t="shared" si="21"/>
        <v>AG ---AC -</v>
      </c>
      <c r="G269" s="89"/>
      <c r="H269" s="89"/>
      <c r="I269" s="98" t="str">
        <f t="shared" si="22"/>
        <v xml:space="preserve">- - - </v>
      </c>
      <c r="J269" s="89"/>
      <c r="K269" s="89"/>
      <c r="L269" s="89"/>
      <c r="M269" s="89"/>
      <c r="N269" s="98" t="str">
        <f t="shared" si="23"/>
        <v xml:space="preserve">  </v>
      </c>
      <c r="O269" s="89"/>
      <c r="P269" s="89"/>
      <c r="Q269" s="98" t="str">
        <f t="shared" si="24"/>
        <v xml:space="preserve">   </v>
      </c>
      <c r="R269" s="89"/>
      <c r="S269" s="89"/>
    </row>
    <row r="270" spans="1:19">
      <c r="A270" s="88" t="s">
        <v>2133</v>
      </c>
      <c r="B270" s="89">
        <v>7312</v>
      </c>
      <c r="C270" s="89" t="s">
        <v>2134</v>
      </c>
      <c r="D270" s="88" t="s">
        <v>2135</v>
      </c>
      <c r="E270" s="88" t="str">
        <f t="shared" si="20"/>
        <v>7312-49.10</v>
      </c>
      <c r="F270" s="102" t="str">
        <f t="shared" si="21"/>
        <v>AG -3--AC -8</v>
      </c>
      <c r="G270" s="89" t="s">
        <v>1847</v>
      </c>
      <c r="H270" s="89" t="s">
        <v>1848</v>
      </c>
      <c r="I270" s="98" t="str">
        <f t="shared" si="22"/>
        <v xml:space="preserve">CT- - M- </v>
      </c>
      <c r="J270" s="89" t="s">
        <v>1343</v>
      </c>
      <c r="K270" s="89"/>
      <c r="L270" s="89" t="s">
        <v>1345</v>
      </c>
      <c r="M270" s="89"/>
      <c r="N270" s="98" t="str">
        <f t="shared" si="23"/>
        <v xml:space="preserve">O  </v>
      </c>
      <c r="O270" s="89" t="s">
        <v>1347</v>
      </c>
      <c r="P270" s="89"/>
      <c r="Q270" s="98" t="str">
        <f t="shared" si="24"/>
        <v xml:space="preserve">F   </v>
      </c>
      <c r="R270" s="89" t="s">
        <v>1844</v>
      </c>
      <c r="S270" s="89"/>
    </row>
    <row r="271" spans="1:19">
      <c r="A271" s="88" t="s">
        <v>2133</v>
      </c>
      <c r="B271" s="89">
        <v>7312</v>
      </c>
      <c r="C271" s="89" t="s">
        <v>1944</v>
      </c>
      <c r="D271" s="88" t="s">
        <v>1852</v>
      </c>
      <c r="E271" s="88" t="str">
        <f t="shared" si="20"/>
        <v>7312-51</v>
      </c>
      <c r="F271" s="102" t="str">
        <f t="shared" si="21"/>
        <v>AG ---AC -</v>
      </c>
      <c r="G271" s="89"/>
      <c r="H271" s="89"/>
      <c r="I271" s="98" t="str">
        <f t="shared" si="22"/>
        <v xml:space="preserve">- - - </v>
      </c>
      <c r="J271" s="89"/>
      <c r="K271" s="89"/>
      <c r="L271" s="89"/>
      <c r="M271" s="89"/>
      <c r="N271" s="98" t="str">
        <f t="shared" si="23"/>
        <v xml:space="preserve">  </v>
      </c>
      <c r="O271" s="89"/>
      <c r="P271" s="89"/>
      <c r="Q271" s="98" t="str">
        <f t="shared" si="24"/>
        <v xml:space="preserve">   </v>
      </c>
      <c r="R271" s="89"/>
      <c r="S271" s="89"/>
    </row>
    <row r="272" spans="1:19">
      <c r="A272" s="88" t="s">
        <v>2133</v>
      </c>
      <c r="B272" s="89">
        <v>7312</v>
      </c>
      <c r="C272" s="89" t="s">
        <v>2030</v>
      </c>
      <c r="D272" s="88" t="s">
        <v>2136</v>
      </c>
      <c r="E272" s="88" t="str">
        <f t="shared" si="20"/>
        <v>7312-51.13</v>
      </c>
      <c r="F272" s="102" t="str">
        <f t="shared" si="21"/>
        <v>AG -3--AC -8</v>
      </c>
      <c r="G272" s="89" t="s">
        <v>1847</v>
      </c>
      <c r="H272" s="89" t="s">
        <v>1848</v>
      </c>
      <c r="I272" s="98" t="str">
        <f t="shared" si="22"/>
        <v xml:space="preserve">CT- - M- </v>
      </c>
      <c r="J272" s="89" t="s">
        <v>1343</v>
      </c>
      <c r="K272" s="89"/>
      <c r="L272" s="89" t="s">
        <v>1345</v>
      </c>
      <c r="M272" s="89"/>
      <c r="N272" s="98" t="str">
        <f t="shared" si="23"/>
        <v xml:space="preserve">O  </v>
      </c>
      <c r="O272" s="89" t="s">
        <v>1347</v>
      </c>
      <c r="P272" s="89"/>
      <c r="Q272" s="98" t="str">
        <f t="shared" si="24"/>
        <v xml:space="preserve">F   </v>
      </c>
      <c r="R272" s="89" t="s">
        <v>1844</v>
      </c>
      <c r="S272" s="89"/>
    </row>
    <row r="273" spans="1:19">
      <c r="A273" s="88" t="s">
        <v>2133</v>
      </c>
      <c r="B273" s="89">
        <v>7312</v>
      </c>
      <c r="C273" s="89" t="s">
        <v>2137</v>
      </c>
      <c r="D273" s="88" t="s">
        <v>2138</v>
      </c>
      <c r="E273" s="88" t="str">
        <f t="shared" si="20"/>
        <v>7312-51.14</v>
      </c>
      <c r="F273" s="102" t="str">
        <f t="shared" si="21"/>
        <v>AG -3--AC -8</v>
      </c>
      <c r="G273" s="89" t="s">
        <v>1847</v>
      </c>
      <c r="H273" s="89" t="s">
        <v>1848</v>
      </c>
      <c r="I273" s="98" t="str">
        <f t="shared" si="22"/>
        <v>- - M- S</v>
      </c>
      <c r="J273" s="89"/>
      <c r="K273" s="89"/>
      <c r="L273" s="89" t="s">
        <v>1345</v>
      </c>
      <c r="M273" s="89" t="s">
        <v>1346</v>
      </c>
      <c r="N273" s="98" t="str">
        <f t="shared" si="23"/>
        <v xml:space="preserve">O  </v>
      </c>
      <c r="O273" s="89" t="s">
        <v>1347</v>
      </c>
      <c r="P273" s="89"/>
      <c r="Q273" s="98" t="str">
        <f t="shared" si="24"/>
        <v xml:space="preserve">F   </v>
      </c>
      <c r="R273" s="89" t="s">
        <v>1844</v>
      </c>
      <c r="S273" s="89"/>
    </row>
    <row r="274" spans="1:19">
      <c r="A274" s="88" t="s">
        <v>2133</v>
      </c>
      <c r="B274" s="89">
        <v>7312</v>
      </c>
      <c r="C274" s="89"/>
      <c r="D274" s="88" t="s">
        <v>2139</v>
      </c>
      <c r="E274" s="88" t="str">
        <f t="shared" si="20"/>
        <v>7312-</v>
      </c>
      <c r="F274" s="102" t="str">
        <f t="shared" si="21"/>
        <v>AG -3--AC -8</v>
      </c>
      <c r="G274" s="89" t="s">
        <v>1847</v>
      </c>
      <c r="H274" s="89" t="s">
        <v>1848</v>
      </c>
      <c r="I274" s="98" t="str">
        <f t="shared" si="22"/>
        <v xml:space="preserve">CT- - M- </v>
      </c>
      <c r="J274" s="89" t="s">
        <v>1343</v>
      </c>
      <c r="K274" s="89"/>
      <c r="L274" s="89" t="s">
        <v>1345</v>
      </c>
      <c r="M274" s="89"/>
      <c r="N274" s="98" t="str">
        <f t="shared" si="23"/>
        <v xml:space="preserve">O  </v>
      </c>
      <c r="O274" s="89" t="s">
        <v>1347</v>
      </c>
      <c r="P274" s="89"/>
      <c r="Q274" s="98" t="str">
        <f t="shared" si="24"/>
        <v xml:space="preserve">F   </v>
      </c>
      <c r="R274" s="89" t="s">
        <v>1844</v>
      </c>
      <c r="S274" s="89"/>
    </row>
    <row r="275" spans="1:19">
      <c r="A275" s="88"/>
      <c r="B275" s="89"/>
      <c r="C275" s="89"/>
      <c r="D275" s="88"/>
      <c r="E275" s="88" t="str">
        <f t="shared" si="20"/>
        <v>-</v>
      </c>
      <c r="F275" s="102" t="str">
        <f t="shared" si="21"/>
        <v>AG ---AC -</v>
      </c>
      <c r="G275" s="89"/>
      <c r="H275" s="89"/>
      <c r="I275" s="98" t="str">
        <f t="shared" si="22"/>
        <v xml:space="preserve">- - - </v>
      </c>
      <c r="J275" s="89"/>
      <c r="K275" s="89"/>
      <c r="L275" s="89"/>
      <c r="M275" s="89"/>
      <c r="N275" s="98" t="str">
        <f t="shared" si="23"/>
        <v xml:space="preserve">  </v>
      </c>
      <c r="O275" s="89"/>
      <c r="P275" s="89"/>
      <c r="Q275" s="98" t="str">
        <f t="shared" si="24"/>
        <v xml:space="preserve">   </v>
      </c>
      <c r="R275" s="89"/>
      <c r="S275" s="89"/>
    </row>
    <row r="276" spans="1:19">
      <c r="A276" s="88" t="s">
        <v>2140</v>
      </c>
      <c r="B276" s="89">
        <v>7313</v>
      </c>
      <c r="C276" s="89">
        <v>23</v>
      </c>
      <c r="D276" s="88" t="s">
        <v>159</v>
      </c>
      <c r="E276" s="88" t="str">
        <f t="shared" si="20"/>
        <v>7313-23</v>
      </c>
      <c r="F276" s="102" t="str">
        <f t="shared" si="21"/>
        <v>AG -3--AC -18</v>
      </c>
      <c r="G276" s="89" t="s">
        <v>1847</v>
      </c>
      <c r="H276" s="89" t="s">
        <v>1870</v>
      </c>
      <c r="I276" s="98" t="str">
        <f t="shared" si="22"/>
        <v>- - M- S</v>
      </c>
      <c r="J276" s="89"/>
      <c r="K276" s="89"/>
      <c r="L276" s="89" t="s">
        <v>1345</v>
      </c>
      <c r="M276" s="89" t="s">
        <v>1346</v>
      </c>
      <c r="N276" s="98" t="str">
        <f t="shared" si="23"/>
        <v xml:space="preserve">O  </v>
      </c>
      <c r="O276" s="89" t="s">
        <v>1347</v>
      </c>
      <c r="P276" s="89"/>
      <c r="Q276" s="98" t="str">
        <f t="shared" si="24"/>
        <v xml:space="preserve">F   </v>
      </c>
      <c r="R276" s="89" t="s">
        <v>1844</v>
      </c>
      <c r="S276" s="89"/>
    </row>
    <row r="277" spans="1:19">
      <c r="A277" s="88" t="s">
        <v>2140</v>
      </c>
      <c r="B277" s="89">
        <v>7313</v>
      </c>
      <c r="C277" s="89">
        <v>34</v>
      </c>
      <c r="D277" s="88" t="s">
        <v>1850</v>
      </c>
      <c r="E277" s="88" t="str">
        <f t="shared" si="20"/>
        <v>7313-34</v>
      </c>
      <c r="F277" s="102" t="str">
        <f t="shared" si="21"/>
        <v>AG ---AC -</v>
      </c>
      <c r="G277" s="89"/>
      <c r="H277" s="89"/>
      <c r="I277" s="98" t="str">
        <f t="shared" si="22"/>
        <v xml:space="preserve">- - - </v>
      </c>
      <c r="J277" s="89"/>
      <c r="K277" s="89"/>
      <c r="L277" s="89"/>
      <c r="M277" s="89"/>
      <c r="N277" s="98" t="str">
        <f t="shared" si="23"/>
        <v xml:space="preserve">  </v>
      </c>
      <c r="O277" s="89"/>
      <c r="P277" s="89"/>
      <c r="Q277" s="98" t="str">
        <f t="shared" si="24"/>
        <v xml:space="preserve">   </v>
      </c>
      <c r="R277" s="89"/>
      <c r="S277" s="89"/>
    </row>
    <row r="278" spans="1:19">
      <c r="A278" s="88" t="s">
        <v>2140</v>
      </c>
      <c r="B278" s="89">
        <v>7313</v>
      </c>
      <c r="C278" s="89">
        <v>34.03</v>
      </c>
      <c r="D278" s="88" t="s">
        <v>1917</v>
      </c>
      <c r="E278" s="88" t="str">
        <f t="shared" si="20"/>
        <v>7313-34,03</v>
      </c>
      <c r="F278" s="102" t="str">
        <f t="shared" si="21"/>
        <v>AG -3--AC -</v>
      </c>
      <c r="G278" s="89" t="s">
        <v>1847</v>
      </c>
      <c r="H278" s="89"/>
      <c r="I278" s="98" t="str">
        <f t="shared" si="22"/>
        <v xml:space="preserve">- E- - </v>
      </c>
      <c r="J278" s="89"/>
      <c r="K278" s="89" t="s">
        <v>1344</v>
      </c>
      <c r="L278" s="89"/>
      <c r="M278" s="89"/>
      <c r="N278" s="98" t="str">
        <f t="shared" si="23"/>
        <v xml:space="preserve">O  </v>
      </c>
      <c r="O278" s="89" t="s">
        <v>1347</v>
      </c>
      <c r="P278" s="89"/>
      <c r="Q278" s="98" t="str">
        <f t="shared" si="24"/>
        <v xml:space="preserve">F   </v>
      </c>
      <c r="R278" s="89" t="s">
        <v>1844</v>
      </c>
      <c r="S278" s="89"/>
    </row>
    <row r="279" spans="1:19">
      <c r="A279" s="88" t="s">
        <v>2140</v>
      </c>
      <c r="B279" s="89">
        <v>7313</v>
      </c>
      <c r="C279" s="89">
        <v>49</v>
      </c>
      <c r="D279" s="88" t="s">
        <v>1983</v>
      </c>
      <c r="E279" s="88" t="str">
        <f t="shared" si="20"/>
        <v>7313-49</v>
      </c>
      <c r="F279" s="102" t="str">
        <f t="shared" si="21"/>
        <v>AG ---AC -</v>
      </c>
      <c r="G279" s="89"/>
      <c r="H279" s="89"/>
      <c r="I279" s="98" t="str">
        <f t="shared" si="22"/>
        <v xml:space="preserve">- - - </v>
      </c>
      <c r="J279" s="89"/>
      <c r="K279" s="89"/>
      <c r="L279" s="89"/>
      <c r="M279" s="89"/>
      <c r="N279" s="98" t="str">
        <f t="shared" si="23"/>
        <v xml:space="preserve">  </v>
      </c>
      <c r="O279" s="89"/>
      <c r="P279" s="89"/>
      <c r="Q279" s="98" t="str">
        <f t="shared" si="24"/>
        <v xml:space="preserve">   </v>
      </c>
      <c r="R279" s="89"/>
      <c r="S279" s="89"/>
    </row>
    <row r="280" spans="1:19">
      <c r="A280" s="88" t="s">
        <v>2140</v>
      </c>
      <c r="B280" s="89">
        <v>7313</v>
      </c>
      <c r="C280" s="89">
        <v>49.04</v>
      </c>
      <c r="D280" s="88" t="s">
        <v>2141</v>
      </c>
      <c r="E280" s="88" t="str">
        <f t="shared" si="20"/>
        <v>7313-49,04</v>
      </c>
      <c r="F280" s="102" t="str">
        <f t="shared" si="21"/>
        <v>AG -4--AC -8</v>
      </c>
      <c r="G280" s="89" t="s">
        <v>2081</v>
      </c>
      <c r="H280" s="89" t="s">
        <v>1848</v>
      </c>
      <c r="I280" s="98" t="str">
        <f t="shared" si="22"/>
        <v xml:space="preserve">CT- - M- </v>
      </c>
      <c r="J280" s="89" t="s">
        <v>1343</v>
      </c>
      <c r="K280" s="89"/>
      <c r="L280" s="89" t="s">
        <v>1345</v>
      </c>
      <c r="M280" s="89"/>
      <c r="N280" s="98" t="str">
        <f t="shared" si="23"/>
        <v xml:space="preserve">O  </v>
      </c>
      <c r="O280" s="89" t="s">
        <v>1347</v>
      </c>
      <c r="P280" s="89"/>
      <c r="Q280" s="98" t="str">
        <f t="shared" si="24"/>
        <v xml:space="preserve">F   </v>
      </c>
      <c r="R280" s="89" t="s">
        <v>1844</v>
      </c>
      <c r="S280" s="89"/>
    </row>
    <row r="281" spans="1:19">
      <c r="A281" s="88" t="s">
        <v>2140</v>
      </c>
      <c r="B281" s="89">
        <v>7313</v>
      </c>
      <c r="C281" s="89">
        <v>49.05</v>
      </c>
      <c r="D281" s="88" t="s">
        <v>2142</v>
      </c>
      <c r="E281" s="88" t="str">
        <f t="shared" si="20"/>
        <v>7313-49,05</v>
      </c>
      <c r="F281" s="102" t="str">
        <f t="shared" si="21"/>
        <v>AG -4--AC -8</v>
      </c>
      <c r="G281" s="89" t="s">
        <v>2081</v>
      </c>
      <c r="H281" s="89" t="s">
        <v>1848</v>
      </c>
      <c r="I281" s="98" t="str">
        <f t="shared" si="22"/>
        <v xml:space="preserve">CT- - M- </v>
      </c>
      <c r="J281" s="89" t="s">
        <v>1343</v>
      </c>
      <c r="K281" s="89"/>
      <c r="L281" s="89" t="s">
        <v>1345</v>
      </c>
      <c r="M281" s="89"/>
      <c r="N281" s="98" t="str">
        <f t="shared" si="23"/>
        <v xml:space="preserve">O  </v>
      </c>
      <c r="O281" s="89" t="s">
        <v>1347</v>
      </c>
      <c r="P281" s="89"/>
      <c r="Q281" s="98" t="str">
        <f t="shared" si="24"/>
        <v xml:space="preserve">F   </v>
      </c>
      <c r="R281" s="89" t="s">
        <v>1844</v>
      </c>
      <c r="S281" s="89"/>
    </row>
    <row r="282" spans="1:19">
      <c r="A282" s="88" t="s">
        <v>2140</v>
      </c>
      <c r="B282" s="89">
        <v>7313</v>
      </c>
      <c r="C282" s="89">
        <v>49.06</v>
      </c>
      <c r="D282" s="88" t="s">
        <v>2143</v>
      </c>
      <c r="E282" s="88" t="str">
        <f t="shared" si="20"/>
        <v>7313-49,06</v>
      </c>
      <c r="F282" s="102" t="str">
        <f t="shared" si="21"/>
        <v>AG -4--AC -8</v>
      </c>
      <c r="G282" s="89" t="s">
        <v>2081</v>
      </c>
      <c r="H282" s="89" t="s">
        <v>1848</v>
      </c>
      <c r="I282" s="98" t="str">
        <f t="shared" si="22"/>
        <v xml:space="preserve">CT- - M- </v>
      </c>
      <c r="J282" s="89" t="s">
        <v>1343</v>
      </c>
      <c r="K282" s="89"/>
      <c r="L282" s="89" t="s">
        <v>1345</v>
      </c>
      <c r="M282" s="89"/>
      <c r="N282" s="98" t="str">
        <f t="shared" si="23"/>
        <v xml:space="preserve">O  </v>
      </c>
      <c r="O282" s="89" t="s">
        <v>1347</v>
      </c>
      <c r="P282" s="89"/>
      <c r="Q282" s="98" t="str">
        <f t="shared" si="24"/>
        <v xml:space="preserve">F   </v>
      </c>
      <c r="R282" s="89" t="s">
        <v>1844</v>
      </c>
      <c r="S282" s="89"/>
    </row>
    <row r="283" spans="1:19">
      <c r="A283" s="88" t="s">
        <v>2140</v>
      </c>
      <c r="B283" s="89">
        <v>7313</v>
      </c>
      <c r="C283" s="89">
        <v>49.07</v>
      </c>
      <c r="D283" s="88" t="s">
        <v>2144</v>
      </c>
      <c r="E283" s="88" t="str">
        <f t="shared" si="20"/>
        <v>7313-49,07</v>
      </c>
      <c r="F283" s="102" t="str">
        <f t="shared" si="21"/>
        <v>AG -4--AC -8</v>
      </c>
      <c r="G283" s="89" t="s">
        <v>2081</v>
      </c>
      <c r="H283" s="89" t="s">
        <v>1848</v>
      </c>
      <c r="I283" s="98" t="str">
        <f t="shared" si="22"/>
        <v xml:space="preserve">CT- - M- </v>
      </c>
      <c r="J283" s="89" t="s">
        <v>1343</v>
      </c>
      <c r="K283" s="89"/>
      <c r="L283" s="89" t="s">
        <v>1345</v>
      </c>
      <c r="M283" s="89"/>
      <c r="N283" s="98" t="str">
        <f t="shared" si="23"/>
        <v xml:space="preserve">O  </v>
      </c>
      <c r="O283" s="89" t="s">
        <v>1347</v>
      </c>
      <c r="P283" s="89"/>
      <c r="Q283" s="98" t="str">
        <f t="shared" si="24"/>
        <v xml:space="preserve">F   </v>
      </c>
      <c r="R283" s="89" t="s">
        <v>1844</v>
      </c>
      <c r="S283" s="89"/>
    </row>
    <row r="284" spans="1:19">
      <c r="A284" s="88" t="s">
        <v>2140</v>
      </c>
      <c r="B284" s="89">
        <v>7313</v>
      </c>
      <c r="C284" s="89">
        <v>49.08</v>
      </c>
      <c r="D284" s="88" t="s">
        <v>2145</v>
      </c>
      <c r="E284" s="88" t="str">
        <f t="shared" si="20"/>
        <v>7313-49,08</v>
      </c>
      <c r="F284" s="102" t="str">
        <f t="shared" si="21"/>
        <v>AG -4--AC -8</v>
      </c>
      <c r="G284" s="89" t="s">
        <v>2081</v>
      </c>
      <c r="H284" s="89" t="s">
        <v>1848</v>
      </c>
      <c r="I284" s="98" t="str">
        <f t="shared" si="22"/>
        <v xml:space="preserve">CT- - M- </v>
      </c>
      <c r="J284" s="89" t="s">
        <v>1343</v>
      </c>
      <c r="K284" s="89"/>
      <c r="L284" s="89" t="s">
        <v>1345</v>
      </c>
      <c r="M284" s="89"/>
      <c r="N284" s="98" t="str">
        <f t="shared" si="23"/>
        <v xml:space="preserve">O  </v>
      </c>
      <c r="O284" s="89" t="s">
        <v>1347</v>
      </c>
      <c r="P284" s="89"/>
      <c r="Q284" s="98" t="str">
        <f t="shared" si="24"/>
        <v xml:space="preserve">F   </v>
      </c>
      <c r="R284" s="89" t="s">
        <v>1844</v>
      </c>
      <c r="S284" s="89"/>
    </row>
    <row r="285" spans="1:19">
      <c r="A285" s="88" t="s">
        <v>2140</v>
      </c>
      <c r="B285" s="89">
        <v>7313</v>
      </c>
      <c r="C285" s="89">
        <v>49.09</v>
      </c>
      <c r="D285" s="88" t="s">
        <v>2146</v>
      </c>
      <c r="E285" s="88" t="str">
        <f t="shared" si="20"/>
        <v>7313-49,09</v>
      </c>
      <c r="F285" s="102" t="str">
        <f t="shared" si="21"/>
        <v>AG -4--AC -8</v>
      </c>
      <c r="G285" s="89" t="s">
        <v>2081</v>
      </c>
      <c r="H285" s="89" t="s">
        <v>1848</v>
      </c>
      <c r="I285" s="98" t="str">
        <f t="shared" si="22"/>
        <v xml:space="preserve">CT- - M- </v>
      </c>
      <c r="J285" s="89" t="s">
        <v>1343</v>
      </c>
      <c r="K285" s="89"/>
      <c r="L285" s="89" t="s">
        <v>1345</v>
      </c>
      <c r="M285" s="89"/>
      <c r="N285" s="98" t="str">
        <f t="shared" si="23"/>
        <v xml:space="preserve">O  </v>
      </c>
      <c r="O285" s="89" t="s">
        <v>1347</v>
      </c>
      <c r="P285" s="89"/>
      <c r="Q285" s="98" t="str">
        <f t="shared" si="24"/>
        <v xml:space="preserve">F   </v>
      </c>
      <c r="R285" s="89" t="s">
        <v>1844</v>
      </c>
      <c r="S285" s="89"/>
    </row>
    <row r="286" spans="1:19">
      <c r="A286" s="88" t="s">
        <v>2140</v>
      </c>
      <c r="B286" s="89">
        <v>7313</v>
      </c>
      <c r="C286" s="89">
        <v>49.11</v>
      </c>
      <c r="D286" s="88" t="s">
        <v>2147</v>
      </c>
      <c r="E286" s="88" t="str">
        <f t="shared" si="20"/>
        <v>7313-49,11</v>
      </c>
      <c r="F286" s="102" t="str">
        <f t="shared" si="21"/>
        <v>AG -4--AC -8</v>
      </c>
      <c r="G286" s="89" t="s">
        <v>2081</v>
      </c>
      <c r="H286" s="89" t="s">
        <v>1848</v>
      </c>
      <c r="I286" s="98" t="str">
        <f t="shared" si="22"/>
        <v xml:space="preserve">CT- - M- </v>
      </c>
      <c r="J286" s="89" t="s">
        <v>1343</v>
      </c>
      <c r="K286" s="89"/>
      <c r="L286" s="89" t="s">
        <v>1345</v>
      </c>
      <c r="M286" s="89"/>
      <c r="N286" s="98" t="str">
        <f t="shared" si="23"/>
        <v xml:space="preserve">O  </v>
      </c>
      <c r="O286" s="89" t="s">
        <v>1347</v>
      </c>
      <c r="P286" s="89"/>
      <c r="Q286" s="98" t="str">
        <f t="shared" si="24"/>
        <v xml:space="preserve">F   </v>
      </c>
      <c r="R286" s="89" t="s">
        <v>1844</v>
      </c>
      <c r="S286" s="89"/>
    </row>
    <row r="287" spans="1:19">
      <c r="A287" s="88" t="s">
        <v>2140</v>
      </c>
      <c r="B287" s="89">
        <v>7313</v>
      </c>
      <c r="C287" s="89">
        <v>49.18</v>
      </c>
      <c r="D287" s="88" t="s">
        <v>2148</v>
      </c>
      <c r="E287" s="88" t="str">
        <f t="shared" si="20"/>
        <v>7313-49,18</v>
      </c>
      <c r="F287" s="102" t="str">
        <f t="shared" si="21"/>
        <v>AG -4--AC -8</v>
      </c>
      <c r="G287" s="89" t="s">
        <v>2081</v>
      </c>
      <c r="H287" s="89" t="s">
        <v>1848</v>
      </c>
      <c r="I287" s="98" t="str">
        <f t="shared" si="22"/>
        <v xml:space="preserve">CT- - M- </v>
      </c>
      <c r="J287" s="89" t="s">
        <v>1343</v>
      </c>
      <c r="K287" s="89"/>
      <c r="L287" s="89" t="s">
        <v>1345</v>
      </c>
      <c r="M287" s="89"/>
      <c r="N287" s="98" t="str">
        <f t="shared" si="23"/>
        <v xml:space="preserve">O  </v>
      </c>
      <c r="O287" s="89" t="s">
        <v>1347</v>
      </c>
      <c r="P287" s="89"/>
      <c r="Q287" s="98" t="str">
        <f t="shared" si="24"/>
        <v xml:space="preserve">F   </v>
      </c>
      <c r="R287" s="89" t="s">
        <v>1844</v>
      </c>
      <c r="S287" s="89"/>
    </row>
    <row r="288" spans="1:19">
      <c r="A288" s="88" t="s">
        <v>2140</v>
      </c>
      <c r="B288" s="89">
        <v>7313</v>
      </c>
      <c r="C288" s="89">
        <v>49.19</v>
      </c>
      <c r="D288" s="88" t="s">
        <v>2149</v>
      </c>
      <c r="E288" s="88" t="str">
        <f t="shared" si="20"/>
        <v>7313-49,19</v>
      </c>
      <c r="F288" s="102" t="str">
        <f t="shared" si="21"/>
        <v>AG -4--AC -8</v>
      </c>
      <c r="G288" s="89" t="s">
        <v>2081</v>
      </c>
      <c r="H288" s="89" t="s">
        <v>1848</v>
      </c>
      <c r="I288" s="98" t="str">
        <f t="shared" si="22"/>
        <v xml:space="preserve">CT- - M- </v>
      </c>
      <c r="J288" s="89" t="s">
        <v>1343</v>
      </c>
      <c r="K288" s="89"/>
      <c r="L288" s="89" t="s">
        <v>1345</v>
      </c>
      <c r="M288" s="89"/>
      <c r="N288" s="98" t="str">
        <f t="shared" si="23"/>
        <v xml:space="preserve">O  </v>
      </c>
      <c r="O288" s="89" t="s">
        <v>1347</v>
      </c>
      <c r="P288" s="89"/>
      <c r="Q288" s="98" t="str">
        <f t="shared" si="24"/>
        <v xml:space="preserve">F   </v>
      </c>
      <c r="R288" s="89" t="s">
        <v>1844</v>
      </c>
      <c r="S288" s="89"/>
    </row>
    <row r="289" spans="1:19">
      <c r="A289" s="88" t="s">
        <v>2140</v>
      </c>
      <c r="B289" s="89">
        <v>7313</v>
      </c>
      <c r="C289" s="89">
        <v>51</v>
      </c>
      <c r="D289" s="88" t="s">
        <v>1852</v>
      </c>
      <c r="E289" s="88" t="str">
        <f t="shared" si="20"/>
        <v>7313-51</v>
      </c>
      <c r="F289" s="102" t="str">
        <f t="shared" si="21"/>
        <v>AG ---AC -</v>
      </c>
      <c r="G289" s="89"/>
      <c r="H289" s="89"/>
      <c r="I289" s="98" t="str">
        <f t="shared" si="22"/>
        <v xml:space="preserve">- - - </v>
      </c>
      <c r="J289" s="89"/>
      <c r="K289" s="89"/>
      <c r="L289" s="89"/>
      <c r="M289" s="89"/>
      <c r="N289" s="98" t="str">
        <f t="shared" si="23"/>
        <v xml:space="preserve">  </v>
      </c>
      <c r="O289" s="89"/>
      <c r="P289" s="89"/>
      <c r="Q289" s="98" t="str">
        <f t="shared" si="24"/>
        <v xml:space="preserve">   </v>
      </c>
      <c r="R289" s="89"/>
      <c r="S289" s="89"/>
    </row>
    <row r="290" spans="1:19">
      <c r="A290" s="88" t="s">
        <v>2140</v>
      </c>
      <c r="B290" s="89">
        <v>7313</v>
      </c>
      <c r="C290" s="89">
        <v>51.13</v>
      </c>
      <c r="D290" s="88" t="s">
        <v>1853</v>
      </c>
      <c r="E290" s="88" t="str">
        <f t="shared" si="20"/>
        <v>7313-51,13</v>
      </c>
      <c r="F290" s="102" t="str">
        <f t="shared" si="21"/>
        <v>AG -3--AC -8</v>
      </c>
      <c r="G290" s="89" t="s">
        <v>1847</v>
      </c>
      <c r="H290" s="89" t="s">
        <v>1848</v>
      </c>
      <c r="I290" s="98" t="str">
        <f t="shared" si="22"/>
        <v xml:space="preserve">CT- - M- </v>
      </c>
      <c r="J290" s="89" t="s">
        <v>1343</v>
      </c>
      <c r="K290" s="89"/>
      <c r="L290" s="89" t="s">
        <v>1345</v>
      </c>
      <c r="M290" s="89"/>
      <c r="N290" s="98" t="str">
        <f t="shared" si="23"/>
        <v xml:space="preserve">O  </v>
      </c>
      <c r="O290" s="89" t="s">
        <v>1347</v>
      </c>
      <c r="P290" s="89"/>
      <c r="Q290" s="98" t="str">
        <f t="shared" si="24"/>
        <v xml:space="preserve">F   </v>
      </c>
      <c r="R290" s="89" t="s">
        <v>1844</v>
      </c>
      <c r="S290" s="89"/>
    </row>
    <row r="291" spans="1:19">
      <c r="A291" s="88"/>
      <c r="B291" s="89"/>
      <c r="C291" s="89"/>
      <c r="D291" s="88"/>
      <c r="E291" s="88" t="str">
        <f t="shared" si="20"/>
        <v>-</v>
      </c>
      <c r="F291" s="102" t="str">
        <f t="shared" si="21"/>
        <v>AG ---AC -</v>
      </c>
      <c r="G291" s="89"/>
      <c r="H291" s="89"/>
      <c r="I291" s="98" t="str">
        <f t="shared" si="22"/>
        <v xml:space="preserve">- - - </v>
      </c>
      <c r="J291" s="89"/>
      <c r="K291" s="89"/>
      <c r="L291" s="89"/>
      <c r="M291" s="89"/>
      <c r="N291" s="98" t="str">
        <f t="shared" si="23"/>
        <v xml:space="preserve">  </v>
      </c>
      <c r="O291" s="89"/>
      <c r="P291" s="89"/>
      <c r="Q291" s="98" t="str">
        <f t="shared" si="24"/>
        <v xml:space="preserve">   </v>
      </c>
      <c r="R291" s="89"/>
      <c r="S291" s="89"/>
    </row>
    <row r="292" spans="1:19">
      <c r="A292" s="88" t="s">
        <v>2150</v>
      </c>
      <c r="B292" s="89">
        <v>7320</v>
      </c>
      <c r="C292" s="89">
        <v>23</v>
      </c>
      <c r="D292" s="88" t="s">
        <v>159</v>
      </c>
      <c r="E292" s="88" t="str">
        <f t="shared" si="20"/>
        <v>7320-23</v>
      </c>
      <c r="F292" s="102" t="str">
        <f t="shared" si="21"/>
        <v>AG -3--AC -18</v>
      </c>
      <c r="G292" s="89" t="s">
        <v>1847</v>
      </c>
      <c r="H292" s="89" t="s">
        <v>1870</v>
      </c>
      <c r="I292" s="98" t="str">
        <f t="shared" si="22"/>
        <v>- - M- S</v>
      </c>
      <c r="J292" s="89"/>
      <c r="K292" s="89"/>
      <c r="L292" s="89" t="s">
        <v>1345</v>
      </c>
      <c r="M292" s="89" t="s">
        <v>1346</v>
      </c>
      <c r="N292" s="98" t="str">
        <f t="shared" si="23"/>
        <v xml:space="preserve">O  </v>
      </c>
      <c r="O292" s="89" t="s">
        <v>1347</v>
      </c>
      <c r="P292" s="89"/>
      <c r="Q292" s="98" t="str">
        <f t="shared" si="24"/>
        <v xml:space="preserve">F   </v>
      </c>
      <c r="R292" s="89" t="s">
        <v>1844</v>
      </c>
      <c r="S292" s="89"/>
    </row>
    <row r="293" spans="1:19">
      <c r="A293" s="88" t="s">
        <v>2150</v>
      </c>
      <c r="B293" s="89">
        <v>7320</v>
      </c>
      <c r="C293" s="89">
        <v>34</v>
      </c>
      <c r="D293" s="88" t="s">
        <v>1850</v>
      </c>
      <c r="E293" s="88" t="str">
        <f t="shared" si="20"/>
        <v>7320-34</v>
      </c>
      <c r="F293" s="102" t="str">
        <f t="shared" si="21"/>
        <v>AG ---AC -</v>
      </c>
      <c r="G293" s="89"/>
      <c r="H293" s="89"/>
      <c r="I293" s="98" t="str">
        <f t="shared" si="22"/>
        <v xml:space="preserve">- - - </v>
      </c>
      <c r="J293" s="89"/>
      <c r="K293" s="89"/>
      <c r="L293" s="89"/>
      <c r="M293" s="89"/>
      <c r="N293" s="98" t="str">
        <f t="shared" si="23"/>
        <v xml:space="preserve">  </v>
      </c>
      <c r="O293" s="89"/>
      <c r="P293" s="89"/>
      <c r="Q293" s="98" t="str">
        <f t="shared" si="24"/>
        <v xml:space="preserve">   </v>
      </c>
      <c r="R293" s="89"/>
      <c r="S293" s="89"/>
    </row>
    <row r="294" spans="1:19">
      <c r="A294" s="88" t="s">
        <v>2150</v>
      </c>
      <c r="B294" s="89">
        <v>7320</v>
      </c>
      <c r="C294" s="89">
        <v>34.01</v>
      </c>
      <c r="D294" s="88" t="s">
        <v>1916</v>
      </c>
      <c r="E294" s="88" t="str">
        <f t="shared" si="20"/>
        <v>7320-34,01</v>
      </c>
      <c r="F294" s="102" t="str">
        <f t="shared" si="21"/>
        <v>AG -3--AC -8</v>
      </c>
      <c r="G294" s="89" t="s">
        <v>1847</v>
      </c>
      <c r="H294" s="89" t="s">
        <v>1848</v>
      </c>
      <c r="I294" s="98" t="str">
        <f t="shared" si="22"/>
        <v xml:space="preserve">CT- - M- </v>
      </c>
      <c r="J294" s="89" t="s">
        <v>1343</v>
      </c>
      <c r="K294" s="89"/>
      <c r="L294" s="89" t="s">
        <v>1345</v>
      </c>
      <c r="M294" s="89"/>
      <c r="N294" s="98" t="str">
        <f t="shared" si="23"/>
        <v xml:space="preserve">O  </v>
      </c>
      <c r="O294" s="89" t="s">
        <v>1347</v>
      </c>
      <c r="P294" s="89"/>
      <c r="Q294" s="98" t="str">
        <f t="shared" si="24"/>
        <v xml:space="preserve">F   </v>
      </c>
      <c r="R294" s="89" t="s">
        <v>1844</v>
      </c>
      <c r="S294" s="89"/>
    </row>
    <row r="295" spans="1:19">
      <c r="A295" s="88" t="s">
        <v>2150</v>
      </c>
      <c r="B295" s="89">
        <v>7320</v>
      </c>
      <c r="C295" s="89">
        <v>34.03</v>
      </c>
      <c r="D295" s="88" t="s">
        <v>1917</v>
      </c>
      <c r="E295" s="88" t="str">
        <f t="shared" si="20"/>
        <v>7320-34,03</v>
      </c>
      <c r="F295" s="102" t="str">
        <f t="shared" si="21"/>
        <v>AG -3--AC -</v>
      </c>
      <c r="G295" s="89" t="s">
        <v>1847</v>
      </c>
      <c r="H295" s="89"/>
      <c r="I295" s="98" t="str">
        <f t="shared" si="22"/>
        <v xml:space="preserve">- E- - </v>
      </c>
      <c r="J295" s="89"/>
      <c r="K295" s="89" t="s">
        <v>1344</v>
      </c>
      <c r="L295" s="89"/>
      <c r="M295" s="89"/>
      <c r="N295" s="98" t="str">
        <f t="shared" si="23"/>
        <v xml:space="preserve">O  </v>
      </c>
      <c r="O295" s="89" t="s">
        <v>1347</v>
      </c>
      <c r="P295" s="89"/>
      <c r="Q295" s="98" t="str">
        <f t="shared" si="24"/>
        <v xml:space="preserve">F   </v>
      </c>
      <c r="R295" s="89" t="s">
        <v>1844</v>
      </c>
      <c r="S295" s="89"/>
    </row>
    <row r="296" spans="1:19">
      <c r="A296" s="88" t="s">
        <v>2150</v>
      </c>
      <c r="B296" s="89">
        <v>7320</v>
      </c>
      <c r="C296" s="89">
        <v>45</v>
      </c>
      <c r="D296" s="88" t="s">
        <v>1971</v>
      </c>
      <c r="E296" s="88" t="str">
        <f t="shared" si="20"/>
        <v>7320-45</v>
      </c>
      <c r="F296" s="102" t="str">
        <f t="shared" si="21"/>
        <v>AG ---AC -</v>
      </c>
      <c r="G296" s="89"/>
      <c r="H296" s="89"/>
      <c r="I296" s="98" t="str">
        <f t="shared" si="22"/>
        <v xml:space="preserve">- - - </v>
      </c>
      <c r="J296" s="89"/>
      <c r="K296" s="89"/>
      <c r="L296" s="89"/>
      <c r="M296" s="89"/>
      <c r="N296" s="98" t="str">
        <f t="shared" si="23"/>
        <v xml:space="preserve">  </v>
      </c>
      <c r="O296" s="89"/>
      <c r="P296" s="89"/>
      <c r="Q296" s="98" t="str">
        <f t="shared" si="24"/>
        <v xml:space="preserve">   </v>
      </c>
      <c r="R296" s="89"/>
      <c r="S296" s="89"/>
    </row>
    <row r="297" spans="1:19">
      <c r="A297" s="88" t="s">
        <v>2150</v>
      </c>
      <c r="B297" s="89">
        <v>7320</v>
      </c>
      <c r="C297" s="89">
        <v>45.01</v>
      </c>
      <c r="D297" s="88" t="s">
        <v>411</v>
      </c>
      <c r="E297" s="88" t="str">
        <f t="shared" si="20"/>
        <v>7320-45,01</v>
      </c>
      <c r="F297" s="102" t="str">
        <f t="shared" si="21"/>
        <v>AG -3--AC -2</v>
      </c>
      <c r="G297" s="89" t="s">
        <v>1847</v>
      </c>
      <c r="H297" s="89" t="s">
        <v>1999</v>
      </c>
      <c r="I297" s="98" t="str">
        <f t="shared" si="22"/>
        <v xml:space="preserve">- E- - </v>
      </c>
      <c r="J297" s="89"/>
      <c r="K297" s="89" t="s">
        <v>1344</v>
      </c>
      <c r="L297" s="89"/>
      <c r="M297" s="89"/>
      <c r="N297" s="98" t="str">
        <f t="shared" si="23"/>
        <v xml:space="preserve">O  </v>
      </c>
      <c r="O297" s="89" t="s">
        <v>1347</v>
      </c>
      <c r="P297" s="89"/>
      <c r="Q297" s="98" t="str">
        <f t="shared" si="24"/>
        <v xml:space="preserve">F   </v>
      </c>
      <c r="R297" s="89" t="s">
        <v>1844</v>
      </c>
      <c r="S297" s="89"/>
    </row>
    <row r="298" spans="1:19">
      <c r="A298" s="88" t="s">
        <v>2150</v>
      </c>
      <c r="B298" s="89">
        <v>7320</v>
      </c>
      <c r="C298" s="89">
        <v>45.06</v>
      </c>
      <c r="D298" s="88" t="s">
        <v>1925</v>
      </c>
      <c r="E298" s="88" t="str">
        <f t="shared" si="20"/>
        <v>7320-45,06</v>
      </c>
      <c r="F298" s="102" t="str">
        <f t="shared" si="21"/>
        <v>AG -3--AC -2</v>
      </c>
      <c r="G298" s="89" t="s">
        <v>1847</v>
      </c>
      <c r="H298" s="89" t="s">
        <v>1999</v>
      </c>
      <c r="I298" s="98" t="str">
        <f t="shared" si="22"/>
        <v xml:space="preserve">- E- - </v>
      </c>
      <c r="J298" s="89"/>
      <c r="K298" s="89" t="s">
        <v>1344</v>
      </c>
      <c r="L298" s="89"/>
      <c r="M298" s="89"/>
      <c r="N298" s="98" t="str">
        <f t="shared" si="23"/>
        <v xml:space="preserve">O  </v>
      </c>
      <c r="O298" s="89" t="s">
        <v>1347</v>
      </c>
      <c r="P298" s="89"/>
      <c r="Q298" s="98" t="str">
        <f t="shared" si="24"/>
        <v xml:space="preserve">F   </v>
      </c>
      <c r="R298" s="89" t="s">
        <v>1844</v>
      </c>
      <c r="S298" s="89"/>
    </row>
    <row r="299" spans="1:19">
      <c r="A299" s="88" t="s">
        <v>2150</v>
      </c>
      <c r="B299" s="89">
        <v>7320</v>
      </c>
      <c r="C299" s="89">
        <v>45.11</v>
      </c>
      <c r="D299" s="88" t="s">
        <v>2027</v>
      </c>
      <c r="E299" s="88" t="str">
        <f t="shared" si="20"/>
        <v>7320-45,11</v>
      </c>
      <c r="F299" s="102" t="str">
        <f t="shared" si="21"/>
        <v>AG -3--AC -8</v>
      </c>
      <c r="G299" s="89" t="s">
        <v>1847</v>
      </c>
      <c r="H299" s="89" t="s">
        <v>1848</v>
      </c>
      <c r="I299" s="98" t="str">
        <f t="shared" si="22"/>
        <v xml:space="preserve">CT- - M- </v>
      </c>
      <c r="J299" s="89" t="s">
        <v>1343</v>
      </c>
      <c r="K299" s="89"/>
      <c r="L299" s="89" t="s">
        <v>1345</v>
      </c>
      <c r="M299" s="89"/>
      <c r="N299" s="98" t="str">
        <f t="shared" si="23"/>
        <v xml:space="preserve">O  </v>
      </c>
      <c r="O299" s="89" t="s">
        <v>1347</v>
      </c>
      <c r="P299" s="89"/>
      <c r="Q299" s="98" t="str">
        <f t="shared" si="24"/>
        <v xml:space="preserve">F   </v>
      </c>
      <c r="R299" s="89" t="s">
        <v>1844</v>
      </c>
      <c r="S299" s="89"/>
    </row>
    <row r="300" spans="1:19">
      <c r="A300" s="88"/>
      <c r="B300" s="89"/>
      <c r="C300" s="89"/>
      <c r="D300" s="88"/>
      <c r="E300" s="88" t="str">
        <f t="shared" si="20"/>
        <v>-</v>
      </c>
      <c r="F300" s="102" t="str">
        <f t="shared" si="21"/>
        <v>AG ---AC -</v>
      </c>
      <c r="G300" s="89"/>
      <c r="H300" s="89"/>
      <c r="I300" s="98" t="str">
        <f t="shared" si="22"/>
        <v xml:space="preserve">- - - </v>
      </c>
      <c r="J300" s="89"/>
      <c r="K300" s="89"/>
      <c r="L300" s="89"/>
      <c r="M300" s="89"/>
      <c r="N300" s="98" t="str">
        <f t="shared" si="23"/>
        <v xml:space="preserve">  </v>
      </c>
      <c r="O300" s="89"/>
      <c r="P300" s="89"/>
      <c r="Q300" s="98" t="str">
        <f t="shared" si="24"/>
        <v xml:space="preserve">   </v>
      </c>
      <c r="R300" s="89"/>
      <c r="S300" s="89"/>
    </row>
    <row r="301" spans="1:19">
      <c r="A301" s="88" t="s">
        <v>2151</v>
      </c>
      <c r="B301" s="89">
        <v>7321</v>
      </c>
      <c r="C301" s="89">
        <v>23</v>
      </c>
      <c r="D301" s="88" t="s">
        <v>159</v>
      </c>
      <c r="E301" s="88" t="str">
        <f t="shared" si="20"/>
        <v>7321-23</v>
      </c>
      <c r="F301" s="102" t="str">
        <f t="shared" si="21"/>
        <v>AG -3--AC -18</v>
      </c>
      <c r="G301" s="89" t="s">
        <v>1847</v>
      </c>
      <c r="H301" s="89" t="s">
        <v>1870</v>
      </c>
      <c r="I301" s="98" t="str">
        <f t="shared" si="22"/>
        <v>- - M- S</v>
      </c>
      <c r="J301" s="89"/>
      <c r="K301" s="89"/>
      <c r="L301" s="89" t="s">
        <v>1345</v>
      </c>
      <c r="M301" s="89" t="s">
        <v>1346</v>
      </c>
      <c r="N301" s="98" t="str">
        <f t="shared" si="23"/>
        <v xml:space="preserve">O  </v>
      </c>
      <c r="O301" s="89" t="s">
        <v>1347</v>
      </c>
      <c r="P301" s="89"/>
      <c r="Q301" s="98" t="str">
        <f t="shared" si="24"/>
        <v xml:space="preserve">F   </v>
      </c>
      <c r="R301" s="89" t="s">
        <v>1844</v>
      </c>
      <c r="S301" s="89"/>
    </row>
    <row r="302" spans="1:19">
      <c r="A302" s="88" t="s">
        <v>2151</v>
      </c>
      <c r="B302" s="89">
        <v>7321</v>
      </c>
      <c r="C302" s="89">
        <v>34</v>
      </c>
      <c r="D302" s="88" t="s">
        <v>1850</v>
      </c>
      <c r="E302" s="88" t="str">
        <f t="shared" si="20"/>
        <v>7321-34</v>
      </c>
      <c r="F302" s="102" t="str">
        <f t="shared" si="21"/>
        <v>AG ---AC -</v>
      </c>
      <c r="G302" s="89"/>
      <c r="H302" s="89"/>
      <c r="I302" s="98" t="str">
        <f t="shared" si="22"/>
        <v xml:space="preserve">- - - </v>
      </c>
      <c r="J302" s="89"/>
      <c r="K302" s="89"/>
      <c r="L302" s="89"/>
      <c r="M302" s="89"/>
      <c r="N302" s="98" t="str">
        <f t="shared" si="23"/>
        <v xml:space="preserve">  </v>
      </c>
      <c r="O302" s="89"/>
      <c r="P302" s="89"/>
      <c r="Q302" s="98" t="str">
        <f t="shared" si="24"/>
        <v xml:space="preserve">   </v>
      </c>
      <c r="R302" s="89"/>
      <c r="S302" s="89"/>
    </row>
    <row r="303" spans="1:19">
      <c r="A303" s="88" t="s">
        <v>2151</v>
      </c>
      <c r="B303" s="89">
        <v>7321</v>
      </c>
      <c r="C303" s="89">
        <v>34.01</v>
      </c>
      <c r="D303" s="88" t="s">
        <v>1916</v>
      </c>
      <c r="E303" s="88" t="str">
        <f t="shared" si="20"/>
        <v>7321-34,01</v>
      </c>
      <c r="F303" s="102" t="str">
        <f t="shared" si="21"/>
        <v>AG -3--AC -8</v>
      </c>
      <c r="G303" s="89" t="s">
        <v>1847</v>
      </c>
      <c r="H303" s="89" t="s">
        <v>1848</v>
      </c>
      <c r="I303" s="98" t="str">
        <f t="shared" si="22"/>
        <v xml:space="preserve">CT- - M- </v>
      </c>
      <c r="J303" s="89" t="s">
        <v>1343</v>
      </c>
      <c r="K303" s="89"/>
      <c r="L303" s="89" t="s">
        <v>1345</v>
      </c>
      <c r="M303" s="89"/>
      <c r="N303" s="98" t="str">
        <f t="shared" si="23"/>
        <v xml:space="preserve">O  </v>
      </c>
      <c r="O303" s="89" t="s">
        <v>1347</v>
      </c>
      <c r="P303" s="89"/>
      <c r="Q303" s="98" t="str">
        <f t="shared" si="24"/>
        <v xml:space="preserve">F   </v>
      </c>
      <c r="R303" s="89" t="s">
        <v>1844</v>
      </c>
      <c r="S303" s="89"/>
    </row>
    <row r="304" spans="1:19">
      <c r="A304" s="88" t="s">
        <v>2151</v>
      </c>
      <c r="B304" s="89">
        <v>7321</v>
      </c>
      <c r="C304" s="89">
        <v>34.03</v>
      </c>
      <c r="D304" s="88" t="s">
        <v>1917</v>
      </c>
      <c r="E304" s="88" t="str">
        <f t="shared" si="20"/>
        <v>7321-34,03</v>
      </c>
      <c r="F304" s="102" t="str">
        <f t="shared" si="21"/>
        <v>AG -3--AC -</v>
      </c>
      <c r="G304" s="89" t="s">
        <v>1847</v>
      </c>
      <c r="H304" s="89"/>
      <c r="I304" s="98" t="str">
        <f t="shared" si="22"/>
        <v xml:space="preserve">- E- - </v>
      </c>
      <c r="J304" s="89"/>
      <c r="K304" s="89" t="s">
        <v>1344</v>
      </c>
      <c r="L304" s="89"/>
      <c r="M304" s="89"/>
      <c r="N304" s="98" t="str">
        <f t="shared" si="23"/>
        <v xml:space="preserve">O  </v>
      </c>
      <c r="O304" s="89" t="s">
        <v>1347</v>
      </c>
      <c r="P304" s="89"/>
      <c r="Q304" s="98" t="str">
        <f t="shared" si="24"/>
        <v xml:space="preserve">F   </v>
      </c>
      <c r="R304" s="89" t="s">
        <v>1844</v>
      </c>
      <c r="S304" s="89"/>
    </row>
    <row r="305" spans="1:19">
      <c r="A305" s="88" t="s">
        <v>2151</v>
      </c>
      <c r="B305" s="89">
        <v>7321</v>
      </c>
      <c r="C305" s="89">
        <v>45</v>
      </c>
      <c r="D305" s="88" t="s">
        <v>1971</v>
      </c>
      <c r="E305" s="88" t="str">
        <f t="shared" si="20"/>
        <v>7321-45</v>
      </c>
      <c r="F305" s="102" t="str">
        <f t="shared" si="21"/>
        <v>AG ---AC -</v>
      </c>
      <c r="G305" s="89"/>
      <c r="H305" s="89"/>
      <c r="I305" s="98" t="str">
        <f t="shared" si="22"/>
        <v xml:space="preserve">- - - </v>
      </c>
      <c r="J305" s="89"/>
      <c r="K305" s="89"/>
      <c r="L305" s="89"/>
      <c r="M305" s="89"/>
      <c r="N305" s="98" t="str">
        <f t="shared" si="23"/>
        <v xml:space="preserve">  </v>
      </c>
      <c r="O305" s="89"/>
      <c r="P305" s="89"/>
      <c r="Q305" s="98" t="str">
        <f t="shared" si="24"/>
        <v xml:space="preserve">   </v>
      </c>
      <c r="R305" s="89"/>
      <c r="S305" s="89"/>
    </row>
    <row r="306" spans="1:19">
      <c r="A306" s="88" t="s">
        <v>2151</v>
      </c>
      <c r="B306" s="89">
        <v>7321</v>
      </c>
      <c r="C306" s="89">
        <v>45.08</v>
      </c>
      <c r="D306" s="88" t="s">
        <v>2152</v>
      </c>
      <c r="E306" s="88" t="str">
        <f t="shared" si="20"/>
        <v>7321-45,08</v>
      </c>
      <c r="F306" s="102" t="str">
        <f t="shared" si="21"/>
        <v>AG -4--AC -6</v>
      </c>
      <c r="G306" s="89" t="s">
        <v>2081</v>
      </c>
      <c r="H306" s="89" t="s">
        <v>2153</v>
      </c>
      <c r="I306" s="98" t="str">
        <f t="shared" si="22"/>
        <v xml:space="preserve">CT- - M- </v>
      </c>
      <c r="J306" s="89" t="s">
        <v>1343</v>
      </c>
      <c r="K306" s="89"/>
      <c r="L306" s="89" t="s">
        <v>1345</v>
      </c>
      <c r="M306" s="89"/>
      <c r="N306" s="98" t="str">
        <f t="shared" si="23"/>
        <v xml:space="preserve">O  </v>
      </c>
      <c r="O306" s="89" t="s">
        <v>1347</v>
      </c>
      <c r="P306" s="89"/>
      <c r="Q306" s="98" t="str">
        <f t="shared" si="24"/>
        <v xml:space="preserve">F   </v>
      </c>
      <c r="R306" s="89" t="s">
        <v>1844</v>
      </c>
      <c r="S306" s="89"/>
    </row>
    <row r="307" spans="1:19">
      <c r="A307" s="88" t="s">
        <v>2151</v>
      </c>
      <c r="B307" s="89">
        <v>7321</v>
      </c>
      <c r="C307" s="89">
        <v>49</v>
      </c>
      <c r="D307" s="88" t="s">
        <v>1983</v>
      </c>
      <c r="E307" s="88" t="str">
        <f t="shared" si="20"/>
        <v>7321-49</v>
      </c>
      <c r="F307" s="102" t="str">
        <f t="shared" si="21"/>
        <v>AG ---AC -</v>
      </c>
      <c r="G307" s="89"/>
      <c r="H307" s="89"/>
      <c r="I307" s="98" t="str">
        <f t="shared" si="22"/>
        <v xml:space="preserve">- - - </v>
      </c>
      <c r="J307" s="89"/>
      <c r="K307" s="89"/>
      <c r="L307" s="89"/>
      <c r="M307" s="89"/>
      <c r="N307" s="98" t="str">
        <f t="shared" si="23"/>
        <v xml:space="preserve">  </v>
      </c>
      <c r="O307" s="89"/>
      <c r="P307" s="89"/>
      <c r="Q307" s="98" t="str">
        <f t="shared" si="24"/>
        <v xml:space="preserve">   </v>
      </c>
      <c r="R307" s="89"/>
      <c r="S307" s="89"/>
    </row>
    <row r="308" spans="1:19">
      <c r="A308" s="88" t="s">
        <v>2151</v>
      </c>
      <c r="B308" s="89">
        <v>7321</v>
      </c>
      <c r="C308" s="89">
        <v>49.01</v>
      </c>
      <c r="D308" s="88" t="s">
        <v>2154</v>
      </c>
      <c r="E308" s="88" t="str">
        <f t="shared" si="20"/>
        <v>7321-49,01</v>
      </c>
      <c r="F308" s="102" t="str">
        <f t="shared" si="21"/>
        <v>AG -4--AC -6</v>
      </c>
      <c r="G308" s="89" t="s">
        <v>2081</v>
      </c>
      <c r="H308" s="89" t="s">
        <v>2153</v>
      </c>
      <c r="I308" s="98" t="str">
        <f t="shared" si="22"/>
        <v xml:space="preserve">CT- - M- </v>
      </c>
      <c r="J308" s="89" t="s">
        <v>1343</v>
      </c>
      <c r="K308" s="89"/>
      <c r="L308" s="89" t="s">
        <v>1345</v>
      </c>
      <c r="M308" s="89"/>
      <c r="N308" s="98" t="str">
        <f t="shared" si="23"/>
        <v xml:space="preserve">O  </v>
      </c>
      <c r="O308" s="89" t="s">
        <v>1347</v>
      </c>
      <c r="P308" s="89"/>
      <c r="Q308" s="98" t="str">
        <f t="shared" si="24"/>
        <v xml:space="preserve">F   </v>
      </c>
      <c r="R308" s="89" t="s">
        <v>1844</v>
      </c>
      <c r="S308" s="89"/>
    </row>
    <row r="309" spans="1:19">
      <c r="A309" s="88" t="s">
        <v>2151</v>
      </c>
      <c r="B309" s="89">
        <v>7321</v>
      </c>
      <c r="C309" s="89">
        <v>49.03</v>
      </c>
      <c r="D309" s="88" t="s">
        <v>2155</v>
      </c>
      <c r="E309" s="88" t="str">
        <f t="shared" si="20"/>
        <v>7321-49,03</v>
      </c>
      <c r="F309" s="102" t="str">
        <f t="shared" si="21"/>
        <v>AG -4--AC -6</v>
      </c>
      <c r="G309" s="89" t="s">
        <v>2081</v>
      </c>
      <c r="H309" s="89" t="s">
        <v>2153</v>
      </c>
      <c r="I309" s="98" t="str">
        <f t="shared" si="22"/>
        <v xml:space="preserve">CT- - M- </v>
      </c>
      <c r="J309" s="89" t="s">
        <v>1343</v>
      </c>
      <c r="K309" s="89"/>
      <c r="L309" s="89" t="s">
        <v>1345</v>
      </c>
      <c r="M309" s="89"/>
      <c r="N309" s="98" t="str">
        <f t="shared" si="23"/>
        <v xml:space="preserve">O  </v>
      </c>
      <c r="O309" s="89" t="s">
        <v>1347</v>
      </c>
      <c r="P309" s="89"/>
      <c r="Q309" s="98" t="str">
        <f t="shared" si="24"/>
        <v xml:space="preserve">F   </v>
      </c>
      <c r="R309" s="89" t="s">
        <v>1844</v>
      </c>
      <c r="S309" s="89"/>
    </row>
    <row r="310" spans="1:19">
      <c r="A310" s="88" t="s">
        <v>2151</v>
      </c>
      <c r="B310" s="89">
        <v>7321</v>
      </c>
      <c r="C310" s="89">
        <v>49.04</v>
      </c>
      <c r="D310" s="88" t="s">
        <v>2156</v>
      </c>
      <c r="E310" s="88" t="str">
        <f t="shared" si="20"/>
        <v>7321-49,04</v>
      </c>
      <c r="F310" s="102" t="str">
        <f t="shared" si="21"/>
        <v>AG -4--AC -6</v>
      </c>
      <c r="G310" s="89" t="s">
        <v>2081</v>
      </c>
      <c r="H310" s="89" t="s">
        <v>2153</v>
      </c>
      <c r="I310" s="98" t="str">
        <f t="shared" si="22"/>
        <v xml:space="preserve">CT- - M- </v>
      </c>
      <c r="J310" s="89" t="s">
        <v>1343</v>
      </c>
      <c r="K310" s="89"/>
      <c r="L310" s="89" t="s">
        <v>1345</v>
      </c>
      <c r="M310" s="89"/>
      <c r="N310" s="98" t="str">
        <f t="shared" si="23"/>
        <v xml:space="preserve">O  </v>
      </c>
      <c r="O310" s="89" t="s">
        <v>1347</v>
      </c>
      <c r="P310" s="89"/>
      <c r="Q310" s="98" t="str">
        <f t="shared" si="24"/>
        <v xml:space="preserve">F   </v>
      </c>
      <c r="R310" s="89" t="s">
        <v>1844</v>
      </c>
      <c r="S310" s="89"/>
    </row>
    <row r="311" spans="1:19">
      <c r="A311" s="88"/>
      <c r="B311" s="89"/>
      <c r="C311" s="89"/>
      <c r="D311" s="88"/>
      <c r="E311" s="88" t="str">
        <f t="shared" si="20"/>
        <v>-</v>
      </c>
      <c r="F311" s="102" t="str">
        <f t="shared" si="21"/>
        <v>AG ---AC -</v>
      </c>
      <c r="G311" s="89"/>
      <c r="H311" s="89"/>
      <c r="I311" s="98" t="str">
        <f t="shared" si="22"/>
        <v xml:space="preserve">- - - </v>
      </c>
      <c r="J311" s="89"/>
      <c r="K311" s="89"/>
      <c r="L311" s="89"/>
      <c r="M311" s="89"/>
      <c r="N311" s="98" t="str">
        <f t="shared" si="23"/>
        <v xml:space="preserve">  </v>
      </c>
      <c r="O311" s="89"/>
      <c r="P311" s="89"/>
      <c r="Q311" s="98" t="str">
        <f t="shared" si="24"/>
        <v xml:space="preserve">   </v>
      </c>
      <c r="R311" s="89"/>
      <c r="S311" s="89"/>
    </row>
    <row r="312" spans="1:19">
      <c r="A312" s="88" t="s">
        <v>2157</v>
      </c>
      <c r="B312" s="89">
        <v>7322</v>
      </c>
      <c r="C312" s="89">
        <v>23</v>
      </c>
      <c r="D312" s="88" t="s">
        <v>159</v>
      </c>
      <c r="E312" s="88" t="str">
        <f t="shared" si="20"/>
        <v>7322-23</v>
      </c>
      <c r="F312" s="102" t="str">
        <f t="shared" si="21"/>
        <v>AG -3--AC -18</v>
      </c>
      <c r="G312" s="89" t="s">
        <v>1847</v>
      </c>
      <c r="H312" s="89" t="s">
        <v>1870</v>
      </c>
      <c r="I312" s="98" t="str">
        <f t="shared" si="22"/>
        <v>- - M- S</v>
      </c>
      <c r="J312" s="89"/>
      <c r="K312" s="89"/>
      <c r="L312" s="89" t="s">
        <v>1345</v>
      </c>
      <c r="M312" s="89" t="s">
        <v>1346</v>
      </c>
      <c r="N312" s="98" t="str">
        <f t="shared" si="23"/>
        <v xml:space="preserve">O  </v>
      </c>
      <c r="O312" s="89" t="s">
        <v>1347</v>
      </c>
      <c r="P312" s="89"/>
      <c r="Q312" s="98" t="str">
        <f t="shared" si="24"/>
        <v xml:space="preserve">F   </v>
      </c>
      <c r="R312" s="89" t="s">
        <v>1844</v>
      </c>
      <c r="S312" s="89"/>
    </row>
    <row r="313" spans="1:19">
      <c r="A313" s="88" t="s">
        <v>2157</v>
      </c>
      <c r="B313" s="89">
        <v>7322</v>
      </c>
      <c r="C313" s="89" t="s">
        <v>1855</v>
      </c>
      <c r="D313" s="88" t="s">
        <v>1850</v>
      </c>
      <c r="E313" s="88" t="str">
        <f t="shared" si="20"/>
        <v>7322-34</v>
      </c>
      <c r="F313" s="102" t="str">
        <f t="shared" si="21"/>
        <v>AG ---AC -</v>
      </c>
      <c r="G313" s="89"/>
      <c r="H313" s="89"/>
      <c r="I313" s="98" t="str">
        <f t="shared" si="22"/>
        <v xml:space="preserve">- - - </v>
      </c>
      <c r="J313" s="89"/>
      <c r="K313" s="89"/>
      <c r="L313" s="89"/>
      <c r="M313" s="89"/>
      <c r="N313" s="98" t="str">
        <f t="shared" si="23"/>
        <v xml:space="preserve">  </v>
      </c>
      <c r="O313" s="89"/>
      <c r="P313" s="89"/>
      <c r="Q313" s="98" t="str">
        <f t="shared" si="24"/>
        <v xml:space="preserve">   </v>
      </c>
      <c r="R313" s="89"/>
      <c r="S313" s="89"/>
    </row>
    <row r="314" spans="1:19">
      <c r="A314" s="88" t="s">
        <v>2157</v>
      </c>
      <c r="B314" s="89">
        <v>7322</v>
      </c>
      <c r="C314" s="89" t="s">
        <v>1932</v>
      </c>
      <c r="D314" s="88" t="s">
        <v>1916</v>
      </c>
      <c r="E314" s="88" t="str">
        <f t="shared" si="20"/>
        <v>7322-34.01</v>
      </c>
      <c r="F314" s="102" t="str">
        <f t="shared" si="21"/>
        <v>AG -3--AC -8</v>
      </c>
      <c r="G314" s="89" t="s">
        <v>1847</v>
      </c>
      <c r="H314" s="89" t="s">
        <v>1848</v>
      </c>
      <c r="I314" s="98" t="str">
        <f t="shared" si="22"/>
        <v xml:space="preserve">CT- - M- </v>
      </c>
      <c r="J314" s="89" t="s">
        <v>1343</v>
      </c>
      <c r="K314" s="89"/>
      <c r="L314" s="89" t="s">
        <v>1345</v>
      </c>
      <c r="M314" s="89"/>
      <c r="N314" s="98" t="str">
        <f t="shared" si="23"/>
        <v xml:space="preserve">O  </v>
      </c>
      <c r="O314" s="89" t="s">
        <v>1347</v>
      </c>
      <c r="P314" s="89"/>
      <c r="Q314" s="98" t="str">
        <f t="shared" si="24"/>
        <v xml:space="preserve">F   </v>
      </c>
      <c r="R314" s="89" t="s">
        <v>1844</v>
      </c>
      <c r="S314" s="89"/>
    </row>
    <row r="315" spans="1:19">
      <c r="A315" s="88" t="s">
        <v>2157</v>
      </c>
      <c r="B315" s="89">
        <v>7322</v>
      </c>
      <c r="C315" s="89" t="s">
        <v>1894</v>
      </c>
      <c r="D315" s="88" t="s">
        <v>1917</v>
      </c>
      <c r="E315" s="88" t="str">
        <f t="shared" si="20"/>
        <v>7322-34.03</v>
      </c>
      <c r="F315" s="102" t="str">
        <f t="shared" si="21"/>
        <v>AG -3--AC -</v>
      </c>
      <c r="G315" s="89" t="s">
        <v>1847</v>
      </c>
      <c r="H315" s="89"/>
      <c r="I315" s="98" t="str">
        <f t="shared" si="22"/>
        <v xml:space="preserve">- E- - </v>
      </c>
      <c r="J315" s="89"/>
      <c r="K315" s="89" t="s">
        <v>1344</v>
      </c>
      <c r="L315" s="89"/>
      <c r="M315" s="89"/>
      <c r="N315" s="98" t="str">
        <f t="shared" si="23"/>
        <v xml:space="preserve">O  </v>
      </c>
      <c r="O315" s="89" t="s">
        <v>1347</v>
      </c>
      <c r="P315" s="89"/>
      <c r="Q315" s="98" t="str">
        <f t="shared" si="24"/>
        <v xml:space="preserve">F   </v>
      </c>
      <c r="R315" s="89" t="s">
        <v>1844</v>
      </c>
      <c r="S315" s="89"/>
    </row>
    <row r="316" spans="1:19">
      <c r="A316" s="88" t="s">
        <v>2157</v>
      </c>
      <c r="B316" s="89">
        <v>7322</v>
      </c>
      <c r="C316" s="89" t="s">
        <v>1982</v>
      </c>
      <c r="D316" s="88" t="s">
        <v>1983</v>
      </c>
      <c r="E316" s="88" t="str">
        <f t="shared" si="20"/>
        <v>7322-49</v>
      </c>
      <c r="F316" s="102" t="str">
        <f t="shared" si="21"/>
        <v>AG ---AC -</v>
      </c>
      <c r="G316" s="89"/>
      <c r="H316" s="89"/>
      <c r="I316" s="98" t="str">
        <f t="shared" si="22"/>
        <v xml:space="preserve">- - - </v>
      </c>
      <c r="J316" s="89"/>
      <c r="K316" s="89"/>
      <c r="L316" s="89"/>
      <c r="M316" s="89"/>
      <c r="N316" s="98" t="str">
        <f t="shared" si="23"/>
        <v xml:space="preserve">  </v>
      </c>
      <c r="O316" s="89"/>
      <c r="P316" s="89"/>
      <c r="Q316" s="98" t="str">
        <f t="shared" si="24"/>
        <v xml:space="preserve">   </v>
      </c>
      <c r="R316" s="89"/>
      <c r="S316" s="89"/>
    </row>
    <row r="317" spans="1:19">
      <c r="A317" s="88" t="s">
        <v>2157</v>
      </c>
      <c r="B317" s="89">
        <v>7322</v>
      </c>
      <c r="C317" s="89" t="s">
        <v>2158</v>
      </c>
      <c r="D317" s="88" t="s">
        <v>2159</v>
      </c>
      <c r="E317" s="88" t="str">
        <f t="shared" si="20"/>
        <v>7322-49.02</v>
      </c>
      <c r="F317" s="102" t="str">
        <f t="shared" si="21"/>
        <v>AG -4--AC -6</v>
      </c>
      <c r="G317" s="89" t="s">
        <v>2081</v>
      </c>
      <c r="H317" s="89" t="s">
        <v>2153</v>
      </c>
      <c r="I317" s="98" t="str">
        <f t="shared" si="22"/>
        <v xml:space="preserve">CT- - M- </v>
      </c>
      <c r="J317" s="89" t="s">
        <v>1343</v>
      </c>
      <c r="K317" s="89"/>
      <c r="L317" s="89" t="s">
        <v>1345</v>
      </c>
      <c r="M317" s="89"/>
      <c r="N317" s="98" t="str">
        <f t="shared" si="23"/>
        <v xml:space="preserve">O  </v>
      </c>
      <c r="O317" s="89" t="s">
        <v>1347</v>
      </c>
      <c r="P317" s="89"/>
      <c r="Q317" s="98" t="str">
        <f t="shared" si="24"/>
        <v xml:space="preserve">F   </v>
      </c>
      <c r="R317" s="89" t="s">
        <v>1844</v>
      </c>
      <c r="S317" s="89"/>
    </row>
    <row r="318" spans="1:19">
      <c r="A318" s="88" t="s">
        <v>2157</v>
      </c>
      <c r="B318" s="89">
        <v>7322</v>
      </c>
      <c r="C318" s="89" t="s">
        <v>2160</v>
      </c>
      <c r="D318" s="88" t="s">
        <v>2161</v>
      </c>
      <c r="E318" s="88" t="str">
        <f t="shared" si="20"/>
        <v>7322-49.12</v>
      </c>
      <c r="F318" s="102" t="str">
        <f t="shared" si="21"/>
        <v>AG -4--AC -6</v>
      </c>
      <c r="G318" s="89" t="s">
        <v>2081</v>
      </c>
      <c r="H318" s="89" t="s">
        <v>2153</v>
      </c>
      <c r="I318" s="98" t="str">
        <f t="shared" si="22"/>
        <v xml:space="preserve">CT- - M- </v>
      </c>
      <c r="J318" s="89" t="s">
        <v>1343</v>
      </c>
      <c r="K318" s="89"/>
      <c r="L318" s="89" t="s">
        <v>1345</v>
      </c>
      <c r="M318" s="89"/>
      <c r="N318" s="98" t="str">
        <f t="shared" si="23"/>
        <v xml:space="preserve">O  </v>
      </c>
      <c r="O318" s="89" t="s">
        <v>1347</v>
      </c>
      <c r="P318" s="89"/>
      <c r="Q318" s="98" t="str">
        <f t="shared" si="24"/>
        <v xml:space="preserve">F   </v>
      </c>
      <c r="R318" s="89" t="s">
        <v>1844</v>
      </c>
      <c r="S318" s="89"/>
    </row>
    <row r="319" spans="1:19">
      <c r="A319" s="88" t="s">
        <v>2157</v>
      </c>
      <c r="B319" s="89">
        <v>7322</v>
      </c>
      <c r="C319" s="89" t="s">
        <v>2162</v>
      </c>
      <c r="D319" s="88" t="s">
        <v>2163</v>
      </c>
      <c r="E319" s="88" t="str">
        <f t="shared" si="20"/>
        <v>7322-49.15</v>
      </c>
      <c r="F319" s="102" t="str">
        <f t="shared" si="21"/>
        <v>AG -4--AC -6</v>
      </c>
      <c r="G319" s="89" t="s">
        <v>2081</v>
      </c>
      <c r="H319" s="89" t="s">
        <v>2153</v>
      </c>
      <c r="I319" s="98" t="str">
        <f t="shared" si="22"/>
        <v xml:space="preserve">CT- - M- </v>
      </c>
      <c r="J319" s="89" t="s">
        <v>1343</v>
      </c>
      <c r="K319" s="89"/>
      <c r="L319" s="89" t="s">
        <v>1345</v>
      </c>
      <c r="M319" s="89"/>
      <c r="N319" s="98" t="str">
        <f t="shared" si="23"/>
        <v xml:space="preserve">O  </v>
      </c>
      <c r="O319" s="89" t="s">
        <v>1347</v>
      </c>
      <c r="P319" s="89"/>
      <c r="Q319" s="98" t="str">
        <f t="shared" si="24"/>
        <v xml:space="preserve">F   </v>
      </c>
      <c r="R319" s="89" t="s">
        <v>1844</v>
      </c>
      <c r="S319" s="89"/>
    </row>
    <row r="320" spans="1:19">
      <c r="A320" s="88" t="s">
        <v>2157</v>
      </c>
      <c r="B320" s="89">
        <v>7322</v>
      </c>
      <c r="C320" s="89" t="s">
        <v>2164</v>
      </c>
      <c r="D320" s="88" t="s">
        <v>2165</v>
      </c>
      <c r="E320" s="88" t="str">
        <f t="shared" si="20"/>
        <v>7322-49.22</v>
      </c>
      <c r="F320" s="102" t="str">
        <f t="shared" si="21"/>
        <v>AG -4--AC -6</v>
      </c>
      <c r="G320" s="89" t="s">
        <v>2081</v>
      </c>
      <c r="H320" s="89" t="s">
        <v>2153</v>
      </c>
      <c r="I320" s="98" t="str">
        <f t="shared" si="22"/>
        <v xml:space="preserve">CT- - M- </v>
      </c>
      <c r="J320" s="89" t="s">
        <v>1343</v>
      </c>
      <c r="K320" s="89"/>
      <c r="L320" s="89" t="s">
        <v>1345</v>
      </c>
      <c r="M320" s="89"/>
      <c r="N320" s="98" t="str">
        <f t="shared" si="23"/>
        <v xml:space="preserve">O  </v>
      </c>
      <c r="O320" s="89" t="s">
        <v>1347</v>
      </c>
      <c r="P320" s="89"/>
      <c r="Q320" s="98" t="str">
        <f t="shared" si="24"/>
        <v xml:space="preserve">F   </v>
      </c>
      <c r="R320" s="89" t="s">
        <v>1844</v>
      </c>
      <c r="S320" s="89"/>
    </row>
    <row r="321" spans="1:19">
      <c r="A321" s="88"/>
      <c r="B321" s="89"/>
      <c r="C321" s="89"/>
      <c r="D321" s="88"/>
      <c r="E321" s="88" t="str">
        <f t="shared" si="20"/>
        <v>-</v>
      </c>
      <c r="F321" s="102" t="str">
        <f t="shared" si="21"/>
        <v>AG ---AC -</v>
      </c>
      <c r="G321" s="89"/>
      <c r="H321" s="89"/>
      <c r="I321" s="98" t="str">
        <f t="shared" si="22"/>
        <v xml:space="preserve">- - - </v>
      </c>
      <c r="J321" s="89"/>
      <c r="K321" s="89"/>
      <c r="L321" s="89"/>
      <c r="M321" s="89"/>
      <c r="N321" s="98" t="str">
        <f t="shared" si="23"/>
        <v xml:space="preserve">  </v>
      </c>
      <c r="O321" s="89"/>
      <c r="P321" s="89"/>
      <c r="Q321" s="98" t="str">
        <f t="shared" si="24"/>
        <v xml:space="preserve">   </v>
      </c>
      <c r="R321" s="89"/>
      <c r="S321" s="89"/>
    </row>
    <row r="322" spans="1:19">
      <c r="A322" s="88" t="s">
        <v>1280</v>
      </c>
      <c r="B322" s="89">
        <v>7323</v>
      </c>
      <c r="C322" s="89" t="s">
        <v>1864</v>
      </c>
      <c r="D322" s="88" t="s">
        <v>1865</v>
      </c>
      <c r="E322" s="88" t="str">
        <f t="shared" si="20"/>
        <v>7323-02</v>
      </c>
      <c r="F322" s="102" t="str">
        <f t="shared" si="21"/>
        <v>AG ---AC -</v>
      </c>
      <c r="G322" s="89"/>
      <c r="H322" s="89"/>
      <c r="I322" s="98" t="str">
        <f t="shared" si="22"/>
        <v xml:space="preserve">- - - </v>
      </c>
      <c r="J322" s="89"/>
      <c r="K322" s="89"/>
      <c r="L322" s="89"/>
      <c r="M322" s="89"/>
      <c r="N322" s="98" t="str">
        <f t="shared" si="23"/>
        <v xml:space="preserve">  </v>
      </c>
      <c r="O322" s="89"/>
      <c r="P322" s="89"/>
      <c r="Q322" s="98" t="str">
        <f t="shared" si="24"/>
        <v xml:space="preserve">   </v>
      </c>
      <c r="R322" s="89"/>
      <c r="S322" s="89"/>
    </row>
    <row r="323" spans="1:19">
      <c r="A323" s="88" t="s">
        <v>1280</v>
      </c>
      <c r="B323" s="89">
        <v>7323</v>
      </c>
      <c r="C323" s="89" t="s">
        <v>2166</v>
      </c>
      <c r="D323" s="88" t="s">
        <v>2167</v>
      </c>
      <c r="E323" s="88" t="str">
        <f t="shared" si="20"/>
        <v>7323-02.17</v>
      </c>
      <c r="F323" s="102" t="str">
        <f t="shared" si="21"/>
        <v>AG -3--AC -8</v>
      </c>
      <c r="G323" s="89" t="s">
        <v>1847</v>
      </c>
      <c r="H323" s="89" t="s">
        <v>1848</v>
      </c>
      <c r="I323" s="98" t="str">
        <f t="shared" si="22"/>
        <v xml:space="preserve">CT- - M- </v>
      </c>
      <c r="J323" s="89" t="s">
        <v>1343</v>
      </c>
      <c r="K323" s="89"/>
      <c r="L323" s="89" t="s">
        <v>1345</v>
      </c>
      <c r="M323" s="89"/>
      <c r="N323" s="98" t="str">
        <f t="shared" si="23"/>
        <v xml:space="preserve">O  </v>
      </c>
      <c r="O323" s="89" t="s">
        <v>1347</v>
      </c>
      <c r="P323" s="89"/>
      <c r="Q323" s="98" t="str">
        <f t="shared" si="24"/>
        <v xml:space="preserve">F   </v>
      </c>
      <c r="R323" s="89" t="s">
        <v>1844</v>
      </c>
      <c r="S323" s="89"/>
    </row>
    <row r="324" spans="1:19">
      <c r="A324" s="88" t="s">
        <v>1280</v>
      </c>
      <c r="B324" s="89">
        <v>7323</v>
      </c>
      <c r="C324" s="89" t="s">
        <v>1855</v>
      </c>
      <c r="D324" s="88" t="s">
        <v>1850</v>
      </c>
      <c r="E324" s="88" t="str">
        <f t="shared" si="20"/>
        <v>7323-34</v>
      </c>
      <c r="F324" s="102" t="str">
        <f t="shared" si="21"/>
        <v>AG ---AC -</v>
      </c>
      <c r="G324" s="89"/>
      <c r="H324" s="89"/>
      <c r="I324" s="98" t="str">
        <f t="shared" si="22"/>
        <v xml:space="preserve">- - - </v>
      </c>
      <c r="J324" s="89"/>
      <c r="K324" s="89"/>
      <c r="L324" s="89"/>
      <c r="M324" s="89"/>
      <c r="N324" s="98" t="str">
        <f t="shared" si="23"/>
        <v xml:space="preserve">  </v>
      </c>
      <c r="O324" s="89"/>
      <c r="P324" s="89"/>
      <c r="Q324" s="98" t="str">
        <f t="shared" si="24"/>
        <v xml:space="preserve">   </v>
      </c>
      <c r="R324" s="89"/>
      <c r="S324" s="89"/>
    </row>
    <row r="325" spans="1:19">
      <c r="A325" s="88" t="s">
        <v>1280</v>
      </c>
      <c r="B325" s="89">
        <v>7323</v>
      </c>
      <c r="C325" s="89" t="s">
        <v>1932</v>
      </c>
      <c r="D325" s="88" t="s">
        <v>1916</v>
      </c>
      <c r="E325" s="88" t="str">
        <f t="shared" si="20"/>
        <v>7323-34.01</v>
      </c>
      <c r="F325" s="102" t="str">
        <f t="shared" si="21"/>
        <v>AG -3--AC -8</v>
      </c>
      <c r="G325" s="89" t="s">
        <v>1847</v>
      </c>
      <c r="H325" s="89" t="s">
        <v>1848</v>
      </c>
      <c r="I325" s="98" t="str">
        <f t="shared" si="22"/>
        <v xml:space="preserve">CT- - M- </v>
      </c>
      <c r="J325" s="89" t="s">
        <v>1343</v>
      </c>
      <c r="K325" s="89"/>
      <c r="L325" s="89" t="s">
        <v>1345</v>
      </c>
      <c r="M325" s="89"/>
      <c r="N325" s="98" t="str">
        <f t="shared" si="23"/>
        <v xml:space="preserve">O  </v>
      </c>
      <c r="O325" s="89" t="s">
        <v>1347</v>
      </c>
      <c r="P325" s="89"/>
      <c r="Q325" s="98" t="str">
        <f t="shared" si="24"/>
        <v xml:space="preserve">F   </v>
      </c>
      <c r="R325" s="89" t="s">
        <v>1844</v>
      </c>
      <c r="S325" s="89"/>
    </row>
    <row r="326" spans="1:19">
      <c r="A326" s="88" t="s">
        <v>1280</v>
      </c>
      <c r="B326" s="89">
        <v>7323</v>
      </c>
      <c r="C326" s="89" t="s">
        <v>1894</v>
      </c>
      <c r="D326" s="88" t="s">
        <v>1917</v>
      </c>
      <c r="E326" s="88" t="str">
        <f t="shared" ref="E326:E389" si="25">CONCATENATE(B326,"-",C326)</f>
        <v>7323-34.03</v>
      </c>
      <c r="F326" s="102" t="str">
        <f t="shared" ref="F326:F389" si="26">CONCATENATE("AG"," -", G326,"--","AC -", H326)</f>
        <v>AG -3--AC -</v>
      </c>
      <c r="G326" s="89" t="s">
        <v>1847</v>
      </c>
      <c r="H326" s="89"/>
      <c r="I326" s="98" t="str">
        <f t="shared" ref="I326:I389" si="27">CONCATENATE(J326,"- ",K326,"- ",L326,"- ",M326,)</f>
        <v xml:space="preserve">- E- - </v>
      </c>
      <c r="J326" s="89"/>
      <c r="K326" s="89" t="s">
        <v>1344</v>
      </c>
      <c r="L326" s="89"/>
      <c r="M326" s="89"/>
      <c r="N326" s="98" t="str">
        <f t="shared" ref="N326:N389" si="28">CONCATENATE(O326,"  ",P326)</f>
        <v xml:space="preserve">O  </v>
      </c>
      <c r="O326" s="89" t="s">
        <v>1347</v>
      </c>
      <c r="P326" s="89"/>
      <c r="Q326" s="98" t="str">
        <f t="shared" ref="Q326:Q389" si="29">CONCATENATE(R326,"   ",S326)</f>
        <v xml:space="preserve">F   </v>
      </c>
      <c r="R326" s="89" t="s">
        <v>1844</v>
      </c>
      <c r="S326" s="89"/>
    </row>
    <row r="327" spans="1:19">
      <c r="A327" s="88" t="s">
        <v>1280</v>
      </c>
      <c r="B327" s="89">
        <v>7323</v>
      </c>
      <c r="C327" s="89" t="s">
        <v>1944</v>
      </c>
      <c r="D327" s="88" t="s">
        <v>1852</v>
      </c>
      <c r="E327" s="88" t="str">
        <f t="shared" si="25"/>
        <v>7323-51</v>
      </c>
      <c r="F327" s="102" t="str">
        <f t="shared" si="26"/>
        <v>AG ---AC -</v>
      </c>
      <c r="G327" s="89"/>
      <c r="H327" s="89"/>
      <c r="I327" s="98" t="str">
        <f t="shared" si="27"/>
        <v xml:space="preserve">- - - </v>
      </c>
      <c r="J327" s="89"/>
      <c r="K327" s="89"/>
      <c r="L327" s="89"/>
      <c r="M327" s="89"/>
      <c r="N327" s="98" t="str">
        <f t="shared" si="28"/>
        <v xml:space="preserve">  </v>
      </c>
      <c r="O327" s="89"/>
      <c r="P327" s="89"/>
      <c r="Q327" s="98" t="str">
        <f t="shared" si="29"/>
        <v xml:space="preserve">   </v>
      </c>
      <c r="R327" s="89"/>
      <c r="S327" s="89"/>
    </row>
    <row r="328" spans="1:19">
      <c r="A328" s="88" t="s">
        <v>1280</v>
      </c>
      <c r="B328" s="89">
        <v>7323</v>
      </c>
      <c r="C328" s="89">
        <v>51.04</v>
      </c>
      <c r="D328" s="88" t="s">
        <v>2168</v>
      </c>
      <c r="E328" s="88" t="str">
        <f t="shared" si="25"/>
        <v>7323-51,04</v>
      </c>
      <c r="F328" s="102" t="str">
        <f t="shared" si="26"/>
        <v>AG -3--AC -8</v>
      </c>
      <c r="G328" s="89" t="s">
        <v>1847</v>
      </c>
      <c r="H328" s="89" t="s">
        <v>1848</v>
      </c>
      <c r="I328" s="98" t="str">
        <f t="shared" si="27"/>
        <v xml:space="preserve">CT- - M- </v>
      </c>
      <c r="J328" s="89" t="s">
        <v>1343</v>
      </c>
      <c r="K328" s="89"/>
      <c r="L328" s="89" t="s">
        <v>1345</v>
      </c>
      <c r="M328" s="89"/>
      <c r="N328" s="98" t="str">
        <f t="shared" si="28"/>
        <v xml:space="preserve">O  </v>
      </c>
      <c r="O328" s="89" t="s">
        <v>1347</v>
      </c>
      <c r="P328" s="89"/>
      <c r="Q328" s="98" t="str">
        <f t="shared" si="29"/>
        <v xml:space="preserve">F   </v>
      </c>
      <c r="R328" s="89" t="s">
        <v>1844</v>
      </c>
      <c r="S328" s="89"/>
    </row>
    <row r="329" spans="1:19">
      <c r="A329" s="88"/>
      <c r="B329" s="89"/>
      <c r="C329" s="89"/>
      <c r="D329" s="88"/>
      <c r="E329" s="88" t="str">
        <f t="shared" si="25"/>
        <v>-</v>
      </c>
      <c r="F329" s="102" t="str">
        <f t="shared" si="26"/>
        <v>AG ---AC -</v>
      </c>
      <c r="G329" s="89"/>
      <c r="H329" s="89"/>
      <c r="I329" s="98" t="str">
        <f t="shared" si="27"/>
        <v xml:space="preserve">- - - </v>
      </c>
      <c r="J329" s="89"/>
      <c r="K329" s="89"/>
      <c r="L329" s="89"/>
      <c r="M329" s="89"/>
      <c r="N329" s="98" t="str">
        <f t="shared" si="28"/>
        <v xml:space="preserve">  </v>
      </c>
      <c r="O329" s="89"/>
      <c r="P329" s="89"/>
      <c r="Q329" s="98" t="str">
        <f t="shared" si="29"/>
        <v xml:space="preserve">   </v>
      </c>
      <c r="R329" s="89"/>
      <c r="S329" s="89"/>
    </row>
    <row r="330" spans="1:19">
      <c r="A330" s="88" t="s">
        <v>2169</v>
      </c>
      <c r="B330" s="89">
        <v>7324</v>
      </c>
      <c r="C330" s="89">
        <v>34</v>
      </c>
      <c r="D330" s="88" t="s">
        <v>1850</v>
      </c>
      <c r="E330" s="88" t="str">
        <f t="shared" si="25"/>
        <v>7324-34</v>
      </c>
      <c r="F330" s="102" t="str">
        <f t="shared" si="26"/>
        <v>AG ---AC -</v>
      </c>
      <c r="G330" s="89"/>
      <c r="H330" s="89"/>
      <c r="I330" s="98" t="str">
        <f t="shared" si="27"/>
        <v xml:space="preserve">- - - </v>
      </c>
      <c r="J330" s="89"/>
      <c r="K330" s="89"/>
      <c r="L330" s="89"/>
      <c r="M330" s="89"/>
      <c r="N330" s="98" t="str">
        <f t="shared" si="28"/>
        <v xml:space="preserve">  </v>
      </c>
      <c r="O330" s="89"/>
      <c r="P330" s="89"/>
      <c r="Q330" s="98" t="str">
        <f t="shared" si="29"/>
        <v xml:space="preserve">   </v>
      </c>
      <c r="R330" s="89"/>
      <c r="S330" s="89"/>
    </row>
    <row r="331" spans="1:19">
      <c r="A331" s="88" t="s">
        <v>2169</v>
      </c>
      <c r="B331" s="89">
        <v>7324</v>
      </c>
      <c r="C331" s="89">
        <v>34.03</v>
      </c>
      <c r="D331" s="88" t="s">
        <v>1917</v>
      </c>
      <c r="E331" s="88" t="str">
        <f t="shared" si="25"/>
        <v>7324-34,03</v>
      </c>
      <c r="F331" s="102" t="str">
        <f t="shared" si="26"/>
        <v>AG -3--AC -</v>
      </c>
      <c r="G331" s="89" t="s">
        <v>1847</v>
      </c>
      <c r="H331" s="89"/>
      <c r="I331" s="98" t="str">
        <f t="shared" si="27"/>
        <v xml:space="preserve">- E- - </v>
      </c>
      <c r="J331" s="89"/>
      <c r="K331" s="89" t="s">
        <v>1344</v>
      </c>
      <c r="L331" s="89"/>
      <c r="M331" s="89"/>
      <c r="N331" s="98" t="str">
        <f t="shared" si="28"/>
        <v xml:space="preserve">O  </v>
      </c>
      <c r="O331" s="89" t="s">
        <v>1347</v>
      </c>
      <c r="P331" s="89"/>
      <c r="Q331" s="98" t="str">
        <f t="shared" si="29"/>
        <v xml:space="preserve">F   </v>
      </c>
      <c r="R331" s="89" t="s">
        <v>1844</v>
      </c>
      <c r="S331" s="89"/>
    </row>
    <row r="332" spans="1:19">
      <c r="A332" s="88" t="s">
        <v>2169</v>
      </c>
      <c r="B332" s="89">
        <v>7324</v>
      </c>
      <c r="C332" s="89">
        <v>51</v>
      </c>
      <c r="D332" s="88" t="s">
        <v>1852</v>
      </c>
      <c r="E332" s="88" t="str">
        <f t="shared" si="25"/>
        <v>7324-51</v>
      </c>
      <c r="F332" s="102" t="str">
        <f t="shared" si="26"/>
        <v>AG ---AC -</v>
      </c>
      <c r="G332" s="89"/>
      <c r="H332" s="89"/>
      <c r="I332" s="98" t="str">
        <f t="shared" si="27"/>
        <v xml:space="preserve">- - - </v>
      </c>
      <c r="J332" s="89"/>
      <c r="K332" s="89"/>
      <c r="L332" s="89"/>
      <c r="M332" s="89"/>
      <c r="N332" s="98" t="str">
        <f t="shared" si="28"/>
        <v xml:space="preserve">  </v>
      </c>
      <c r="O332" s="89"/>
      <c r="P332" s="89"/>
      <c r="Q332" s="98" t="str">
        <f t="shared" si="29"/>
        <v xml:space="preserve">   </v>
      </c>
      <c r="R332" s="89"/>
      <c r="S332" s="89"/>
    </row>
    <row r="333" spans="1:19">
      <c r="A333" s="88" t="s">
        <v>2169</v>
      </c>
      <c r="B333" s="89">
        <v>7324</v>
      </c>
      <c r="C333" s="89">
        <v>51.01</v>
      </c>
      <c r="D333" s="88" t="s">
        <v>2170</v>
      </c>
      <c r="E333" s="88" t="str">
        <f t="shared" si="25"/>
        <v>7324-51,01</v>
      </c>
      <c r="F333" s="102" t="str">
        <f t="shared" si="26"/>
        <v>AG -5--AC -6</v>
      </c>
      <c r="G333" s="89" t="s">
        <v>2036</v>
      </c>
      <c r="H333" s="89" t="s">
        <v>2153</v>
      </c>
      <c r="I333" s="98" t="str">
        <f t="shared" si="27"/>
        <v xml:space="preserve">CT- - M- </v>
      </c>
      <c r="J333" s="89" t="s">
        <v>1343</v>
      </c>
      <c r="K333" s="89"/>
      <c r="L333" s="89" t="s">
        <v>1345</v>
      </c>
      <c r="M333" s="89"/>
      <c r="N333" s="98" t="str">
        <f t="shared" si="28"/>
        <v xml:space="preserve">O  </v>
      </c>
      <c r="O333" s="89" t="s">
        <v>1347</v>
      </c>
      <c r="P333" s="89"/>
      <c r="Q333" s="98" t="str">
        <f t="shared" si="29"/>
        <v xml:space="preserve">F   </v>
      </c>
      <c r="R333" s="89" t="s">
        <v>1844</v>
      </c>
      <c r="S333" s="89"/>
    </row>
    <row r="334" spans="1:19">
      <c r="A334" s="88"/>
      <c r="B334" s="89"/>
      <c r="C334" s="89"/>
      <c r="D334" s="88"/>
      <c r="E334" s="88" t="str">
        <f t="shared" si="25"/>
        <v>-</v>
      </c>
      <c r="F334" s="102" t="str">
        <f t="shared" si="26"/>
        <v>AG ---AC -</v>
      </c>
      <c r="G334" s="89"/>
      <c r="H334" s="89"/>
      <c r="I334" s="98" t="str">
        <f t="shared" si="27"/>
        <v xml:space="preserve">- - - </v>
      </c>
      <c r="J334" s="89"/>
      <c r="K334" s="89"/>
      <c r="L334" s="89"/>
      <c r="M334" s="89"/>
      <c r="N334" s="98" t="str">
        <f t="shared" si="28"/>
        <v xml:space="preserve">  </v>
      </c>
      <c r="O334" s="89"/>
      <c r="P334" s="89"/>
      <c r="Q334" s="98" t="str">
        <f t="shared" si="29"/>
        <v xml:space="preserve">   </v>
      </c>
      <c r="R334" s="89"/>
      <c r="S334" s="89"/>
    </row>
    <row r="335" spans="1:19">
      <c r="A335" s="88" t="s">
        <v>2171</v>
      </c>
      <c r="B335" s="89">
        <v>7400</v>
      </c>
      <c r="C335" s="89" t="s">
        <v>1864</v>
      </c>
      <c r="D335" s="88" t="s">
        <v>1865</v>
      </c>
      <c r="E335" s="88" t="str">
        <f t="shared" si="25"/>
        <v>7400-02</v>
      </c>
      <c r="F335" s="102" t="str">
        <f t="shared" si="26"/>
        <v>AG ---AC -</v>
      </c>
      <c r="G335" s="89"/>
      <c r="H335" s="89"/>
      <c r="I335" s="98" t="str">
        <f t="shared" si="27"/>
        <v xml:space="preserve">- - - </v>
      </c>
      <c r="J335" s="89"/>
      <c r="K335" s="89"/>
      <c r="L335" s="89"/>
      <c r="M335" s="89"/>
      <c r="N335" s="98" t="str">
        <f t="shared" si="28"/>
        <v xml:space="preserve">  </v>
      </c>
      <c r="O335" s="89"/>
      <c r="P335" s="89"/>
      <c r="Q335" s="98" t="str">
        <f t="shared" si="29"/>
        <v xml:space="preserve">   </v>
      </c>
      <c r="R335" s="89"/>
      <c r="S335" s="89"/>
    </row>
    <row r="336" spans="1:19">
      <c r="A336" s="88" t="s">
        <v>2171</v>
      </c>
      <c r="B336" s="89">
        <v>7400</v>
      </c>
      <c r="C336" s="89" t="s">
        <v>2172</v>
      </c>
      <c r="D336" s="88" t="s">
        <v>2173</v>
      </c>
      <c r="E336" s="88" t="str">
        <f t="shared" si="25"/>
        <v>7400-02.16</v>
      </c>
      <c r="F336" s="102" t="str">
        <f t="shared" si="26"/>
        <v>AG -3--AC -8</v>
      </c>
      <c r="G336" s="89" t="s">
        <v>1847</v>
      </c>
      <c r="H336" s="89" t="s">
        <v>1848</v>
      </c>
      <c r="I336" s="98" t="str">
        <f t="shared" si="27"/>
        <v xml:space="preserve">CT- - M- </v>
      </c>
      <c r="J336" s="89" t="s">
        <v>1343</v>
      </c>
      <c r="K336" s="89"/>
      <c r="L336" s="89" t="s">
        <v>1345</v>
      </c>
      <c r="M336" s="89"/>
      <c r="N336" s="98" t="str">
        <f t="shared" si="28"/>
        <v xml:space="preserve">O  </v>
      </c>
      <c r="O336" s="89" t="s">
        <v>1347</v>
      </c>
      <c r="P336" s="89"/>
      <c r="Q336" s="98" t="str">
        <f t="shared" si="29"/>
        <v xml:space="preserve">F   </v>
      </c>
      <c r="R336" s="89" t="s">
        <v>1844</v>
      </c>
      <c r="S336" s="89"/>
    </row>
    <row r="337" spans="1:19">
      <c r="A337" s="88" t="s">
        <v>2171</v>
      </c>
      <c r="B337" s="89">
        <v>7400</v>
      </c>
      <c r="C337" s="89" t="s">
        <v>1995</v>
      </c>
      <c r="D337" s="88" t="s">
        <v>1996</v>
      </c>
      <c r="E337" s="88" t="str">
        <f t="shared" si="25"/>
        <v>7400-13</v>
      </c>
      <c r="F337" s="102" t="str">
        <f t="shared" si="26"/>
        <v>AG ---AC -</v>
      </c>
      <c r="G337" s="89"/>
      <c r="H337" s="89"/>
      <c r="I337" s="98" t="str">
        <f t="shared" si="27"/>
        <v xml:space="preserve">- - - </v>
      </c>
      <c r="J337" s="89"/>
      <c r="K337" s="89"/>
      <c r="L337" s="89"/>
      <c r="M337" s="89"/>
      <c r="N337" s="98" t="str">
        <f t="shared" si="28"/>
        <v xml:space="preserve">  </v>
      </c>
      <c r="O337" s="89"/>
      <c r="P337" s="89"/>
      <c r="Q337" s="98" t="str">
        <f t="shared" si="29"/>
        <v xml:space="preserve">   </v>
      </c>
      <c r="R337" s="89"/>
      <c r="S337" s="89"/>
    </row>
    <row r="338" spans="1:19">
      <c r="A338" s="88" t="s">
        <v>2171</v>
      </c>
      <c r="B338" s="89">
        <v>7400</v>
      </c>
      <c r="C338" s="89" t="s">
        <v>1997</v>
      </c>
      <c r="D338" s="88" t="s">
        <v>1998</v>
      </c>
      <c r="E338" s="88" t="str">
        <f t="shared" si="25"/>
        <v>7400-13.01</v>
      </c>
      <c r="F338" s="102" t="str">
        <f t="shared" si="26"/>
        <v>AG -3--AC -</v>
      </c>
      <c r="G338" s="89" t="s">
        <v>1847</v>
      </c>
      <c r="H338" s="89"/>
      <c r="I338" s="98" t="str">
        <f t="shared" si="27"/>
        <v xml:space="preserve">- E- - </v>
      </c>
      <c r="J338" s="89"/>
      <c r="K338" s="89" t="s">
        <v>1344</v>
      </c>
      <c r="L338" s="89"/>
      <c r="M338" s="89"/>
      <c r="N338" s="98" t="str">
        <f t="shared" si="28"/>
        <v xml:space="preserve">O  </v>
      </c>
      <c r="O338" s="89" t="s">
        <v>1347</v>
      </c>
      <c r="P338" s="89"/>
      <c r="Q338" s="98" t="str">
        <f t="shared" si="29"/>
        <v xml:space="preserve">F   </v>
      </c>
      <c r="R338" s="89" t="s">
        <v>1844</v>
      </c>
      <c r="S338" s="89"/>
    </row>
    <row r="339" spans="1:19">
      <c r="A339" s="88" t="s">
        <v>2171</v>
      </c>
      <c r="B339" s="89">
        <v>7400</v>
      </c>
      <c r="C339" s="89" t="s">
        <v>2013</v>
      </c>
      <c r="D339" s="88" t="s">
        <v>159</v>
      </c>
      <c r="E339" s="88" t="str">
        <f t="shared" si="25"/>
        <v>7400-23</v>
      </c>
      <c r="F339" s="102" t="str">
        <f t="shared" si="26"/>
        <v>AG -3--AC -18</v>
      </c>
      <c r="G339" s="89" t="s">
        <v>1847</v>
      </c>
      <c r="H339" s="89" t="s">
        <v>1870</v>
      </c>
      <c r="I339" s="98" t="str">
        <f t="shared" si="27"/>
        <v>- - M- S</v>
      </c>
      <c r="J339" s="89"/>
      <c r="K339" s="89"/>
      <c r="L339" s="89" t="s">
        <v>1345</v>
      </c>
      <c r="M339" s="89" t="s">
        <v>1346</v>
      </c>
      <c r="N339" s="98" t="str">
        <f t="shared" si="28"/>
        <v xml:space="preserve">O  </v>
      </c>
      <c r="O339" s="89" t="s">
        <v>1347</v>
      </c>
      <c r="P339" s="89"/>
      <c r="Q339" s="98" t="str">
        <f t="shared" si="29"/>
        <v xml:space="preserve">F   </v>
      </c>
      <c r="R339" s="89" t="s">
        <v>1844</v>
      </c>
      <c r="S339" s="89"/>
    </row>
    <row r="340" spans="1:19">
      <c r="A340" s="88" t="s">
        <v>2171</v>
      </c>
      <c r="B340" s="89">
        <v>7400</v>
      </c>
      <c r="C340" s="89" t="s">
        <v>1855</v>
      </c>
      <c r="D340" s="88" t="s">
        <v>1850</v>
      </c>
      <c r="E340" s="88" t="str">
        <f t="shared" si="25"/>
        <v>7400-34</v>
      </c>
      <c r="F340" s="102" t="str">
        <f t="shared" si="26"/>
        <v>AG ---AC -</v>
      </c>
      <c r="G340" s="89"/>
      <c r="H340" s="89"/>
      <c r="I340" s="98" t="str">
        <f t="shared" si="27"/>
        <v xml:space="preserve">- - - </v>
      </c>
      <c r="J340" s="89"/>
      <c r="K340" s="89"/>
      <c r="L340" s="89"/>
      <c r="M340" s="89"/>
      <c r="N340" s="98" t="str">
        <f t="shared" si="28"/>
        <v xml:space="preserve">  </v>
      </c>
      <c r="O340" s="89"/>
      <c r="P340" s="89"/>
      <c r="Q340" s="98" t="str">
        <f t="shared" si="29"/>
        <v xml:space="preserve">   </v>
      </c>
      <c r="R340" s="89"/>
      <c r="S340" s="89"/>
    </row>
    <row r="341" spans="1:19">
      <c r="A341" s="88" t="s">
        <v>2171</v>
      </c>
      <c r="B341" s="89">
        <v>7400</v>
      </c>
      <c r="C341" s="89" t="s">
        <v>1932</v>
      </c>
      <c r="D341" s="88" t="s">
        <v>1851</v>
      </c>
      <c r="E341" s="88" t="str">
        <f t="shared" si="25"/>
        <v>7400-34.01</v>
      </c>
      <c r="F341" s="102" t="str">
        <f t="shared" si="26"/>
        <v>AG -3--AC -8</v>
      </c>
      <c r="G341" s="89" t="s">
        <v>1847</v>
      </c>
      <c r="H341" s="89" t="s">
        <v>1848</v>
      </c>
      <c r="I341" s="98" t="str">
        <f t="shared" si="27"/>
        <v xml:space="preserve">CT- - M- </v>
      </c>
      <c r="J341" s="89" t="s">
        <v>1343</v>
      </c>
      <c r="K341" s="89"/>
      <c r="L341" s="89" t="s">
        <v>1345</v>
      </c>
      <c r="M341" s="89"/>
      <c r="N341" s="98" t="str">
        <f t="shared" si="28"/>
        <v xml:space="preserve">O  </v>
      </c>
      <c r="O341" s="89" t="s">
        <v>1347</v>
      </c>
      <c r="P341" s="89"/>
      <c r="Q341" s="98" t="str">
        <f t="shared" si="29"/>
        <v xml:space="preserve">F   </v>
      </c>
      <c r="R341" s="89" t="s">
        <v>1844</v>
      </c>
      <c r="S341" s="89"/>
    </row>
    <row r="342" spans="1:19">
      <c r="A342" s="88" t="s">
        <v>2171</v>
      </c>
      <c r="B342" s="89">
        <v>7400</v>
      </c>
      <c r="C342" s="89" t="s">
        <v>1894</v>
      </c>
      <c r="D342" s="88" t="s">
        <v>1968</v>
      </c>
      <c r="E342" s="88" t="str">
        <f t="shared" si="25"/>
        <v>7400-34.03</v>
      </c>
      <c r="F342" s="102" t="str">
        <f t="shared" si="26"/>
        <v>AG -3--AC -</v>
      </c>
      <c r="G342" s="89" t="s">
        <v>1847</v>
      </c>
      <c r="H342" s="89"/>
      <c r="I342" s="98" t="str">
        <f t="shared" si="27"/>
        <v xml:space="preserve">- E- - </v>
      </c>
      <c r="J342" s="89"/>
      <c r="K342" s="89" t="s">
        <v>1344</v>
      </c>
      <c r="L342" s="89"/>
      <c r="M342" s="89"/>
      <c r="N342" s="98" t="str">
        <f t="shared" si="28"/>
        <v xml:space="preserve">O  </v>
      </c>
      <c r="O342" s="89" t="s">
        <v>1347</v>
      </c>
      <c r="P342" s="89"/>
      <c r="Q342" s="98" t="str">
        <f t="shared" si="29"/>
        <v xml:space="preserve">F   </v>
      </c>
      <c r="R342" s="89" t="s">
        <v>1844</v>
      </c>
      <c r="S342" s="89"/>
    </row>
    <row r="343" spans="1:19">
      <c r="A343" s="88" t="s">
        <v>2171</v>
      </c>
      <c r="B343" s="89">
        <v>7400</v>
      </c>
      <c r="C343" s="89" t="s">
        <v>2174</v>
      </c>
      <c r="D343" s="88" t="s">
        <v>2175</v>
      </c>
      <c r="E343" s="88" t="str">
        <f t="shared" si="25"/>
        <v>7400-34.06</v>
      </c>
      <c r="F343" s="102" t="str">
        <f t="shared" si="26"/>
        <v>AG -3--AC -18</v>
      </c>
      <c r="G343" s="89" t="s">
        <v>1847</v>
      </c>
      <c r="H343" s="89" t="s">
        <v>1870</v>
      </c>
      <c r="I343" s="98" t="str">
        <f t="shared" si="27"/>
        <v xml:space="preserve">CT- - M- </v>
      </c>
      <c r="J343" s="89" t="s">
        <v>1343</v>
      </c>
      <c r="K343" s="89"/>
      <c r="L343" s="89" t="s">
        <v>1345</v>
      </c>
      <c r="M343" s="89"/>
      <c r="N343" s="98" t="str">
        <f t="shared" si="28"/>
        <v xml:space="preserve">O  </v>
      </c>
      <c r="O343" s="89" t="s">
        <v>1347</v>
      </c>
      <c r="P343" s="89"/>
      <c r="Q343" s="98" t="str">
        <f t="shared" si="29"/>
        <v xml:space="preserve">F   </v>
      </c>
      <c r="R343" s="89" t="s">
        <v>1844</v>
      </c>
      <c r="S343" s="89"/>
    </row>
    <row r="344" spans="1:19">
      <c r="A344" s="88" t="s">
        <v>2171</v>
      </c>
      <c r="B344" s="89">
        <v>7400</v>
      </c>
      <c r="C344" s="89" t="s">
        <v>2176</v>
      </c>
      <c r="D344" s="88" t="s">
        <v>2177</v>
      </c>
      <c r="E344" s="88" t="str">
        <f t="shared" si="25"/>
        <v>7400-34.08</v>
      </c>
      <c r="F344" s="102" t="str">
        <f t="shared" si="26"/>
        <v>AG -3--AC -18</v>
      </c>
      <c r="G344" s="89" t="s">
        <v>1847</v>
      </c>
      <c r="H344" s="89" t="s">
        <v>1870</v>
      </c>
      <c r="I344" s="98" t="str">
        <f t="shared" si="27"/>
        <v xml:space="preserve">CT- - M- </v>
      </c>
      <c r="J344" s="89" t="s">
        <v>1343</v>
      </c>
      <c r="K344" s="89"/>
      <c r="L344" s="89" t="s">
        <v>1345</v>
      </c>
      <c r="M344" s="89"/>
      <c r="N344" s="98" t="str">
        <f t="shared" si="28"/>
        <v xml:space="preserve">O  </v>
      </c>
      <c r="O344" s="89" t="s">
        <v>1347</v>
      </c>
      <c r="P344" s="89"/>
      <c r="Q344" s="98" t="str">
        <f t="shared" si="29"/>
        <v xml:space="preserve">F   </v>
      </c>
      <c r="R344" s="89" t="s">
        <v>1844</v>
      </c>
      <c r="S344" s="89"/>
    </row>
    <row r="345" spans="1:19">
      <c r="A345" s="88" t="s">
        <v>2171</v>
      </c>
      <c r="B345" s="89">
        <v>7400</v>
      </c>
      <c r="C345" s="89" t="s">
        <v>2178</v>
      </c>
      <c r="D345" s="88" t="s">
        <v>2179</v>
      </c>
      <c r="E345" s="88" t="str">
        <f t="shared" si="25"/>
        <v>7400-37</v>
      </c>
      <c r="F345" s="102" t="str">
        <f t="shared" si="26"/>
        <v>AG ---AC -</v>
      </c>
      <c r="G345" s="89"/>
      <c r="H345" s="89"/>
      <c r="I345" s="98" t="str">
        <f t="shared" si="27"/>
        <v xml:space="preserve">- - - </v>
      </c>
      <c r="J345" s="89"/>
      <c r="K345" s="89"/>
      <c r="L345" s="89"/>
      <c r="M345" s="89"/>
      <c r="N345" s="98" t="str">
        <f t="shared" si="28"/>
        <v xml:space="preserve">  </v>
      </c>
      <c r="O345" s="89"/>
      <c r="P345" s="89"/>
      <c r="Q345" s="98" t="str">
        <f t="shared" si="29"/>
        <v xml:space="preserve">   </v>
      </c>
      <c r="R345" s="89"/>
      <c r="S345" s="89"/>
    </row>
    <row r="346" spans="1:19">
      <c r="A346" s="88" t="s">
        <v>2171</v>
      </c>
      <c r="B346" s="89">
        <v>7400</v>
      </c>
      <c r="C346" s="89" t="s">
        <v>2180</v>
      </c>
      <c r="D346" s="88" t="s">
        <v>2181</v>
      </c>
      <c r="E346" s="88" t="str">
        <f t="shared" si="25"/>
        <v>7400-37.02</v>
      </c>
      <c r="F346" s="102" t="str">
        <f t="shared" si="26"/>
        <v>AG -3--AC -5</v>
      </c>
      <c r="G346" s="89" t="s">
        <v>1847</v>
      </c>
      <c r="H346" s="89" t="s">
        <v>2036</v>
      </c>
      <c r="I346" s="98" t="str">
        <f t="shared" si="27"/>
        <v xml:space="preserve">- E- - </v>
      </c>
      <c r="J346" s="89"/>
      <c r="K346" s="89" t="s">
        <v>1344</v>
      </c>
      <c r="L346" s="89"/>
      <c r="M346" s="89"/>
      <c r="N346" s="98" t="str">
        <f t="shared" si="28"/>
        <v xml:space="preserve">O  </v>
      </c>
      <c r="O346" s="89" t="s">
        <v>1347</v>
      </c>
      <c r="P346" s="89"/>
      <c r="Q346" s="98" t="str">
        <f t="shared" si="29"/>
        <v xml:space="preserve">F   </v>
      </c>
      <c r="R346" s="89" t="s">
        <v>1844</v>
      </c>
      <c r="S346" s="89"/>
    </row>
    <row r="347" spans="1:19">
      <c r="A347" s="88" t="s">
        <v>2171</v>
      </c>
      <c r="B347" s="89">
        <v>7400</v>
      </c>
      <c r="C347" s="89" t="s">
        <v>1920</v>
      </c>
      <c r="D347" s="88" t="s">
        <v>1921</v>
      </c>
      <c r="E347" s="88" t="str">
        <f t="shared" si="25"/>
        <v>7400-45</v>
      </c>
      <c r="F347" s="102" t="str">
        <f t="shared" si="26"/>
        <v>AG ---AC -</v>
      </c>
      <c r="G347" s="89"/>
      <c r="H347" s="89"/>
      <c r="I347" s="98" t="str">
        <f t="shared" si="27"/>
        <v xml:space="preserve">- - - </v>
      </c>
      <c r="J347" s="89"/>
      <c r="K347" s="89"/>
      <c r="L347" s="89"/>
      <c r="M347" s="89"/>
      <c r="N347" s="98" t="str">
        <f t="shared" si="28"/>
        <v xml:space="preserve">  </v>
      </c>
      <c r="O347" s="89"/>
      <c r="P347" s="89"/>
      <c r="Q347" s="98" t="str">
        <f t="shared" si="29"/>
        <v xml:space="preserve">   </v>
      </c>
      <c r="R347" s="89"/>
      <c r="S347" s="89"/>
    </row>
    <row r="348" spans="1:19">
      <c r="A348" s="88" t="s">
        <v>2171</v>
      </c>
      <c r="B348" s="89">
        <v>7400</v>
      </c>
      <c r="C348" s="89" t="s">
        <v>2105</v>
      </c>
      <c r="D348" s="88" t="s">
        <v>1925</v>
      </c>
      <c r="E348" s="88" t="str">
        <f t="shared" si="25"/>
        <v>7400-45.06</v>
      </c>
      <c r="F348" s="102" t="str">
        <f t="shared" si="26"/>
        <v>AG -3--AC -2</v>
      </c>
      <c r="G348" s="89" t="s">
        <v>1847</v>
      </c>
      <c r="H348" s="89" t="s">
        <v>1999</v>
      </c>
      <c r="I348" s="98" t="str">
        <f t="shared" si="27"/>
        <v xml:space="preserve">- E- - </v>
      </c>
      <c r="J348" s="89"/>
      <c r="K348" s="89" t="s">
        <v>1344</v>
      </c>
      <c r="L348" s="89"/>
      <c r="M348" s="89"/>
      <c r="N348" s="98" t="str">
        <f t="shared" si="28"/>
        <v xml:space="preserve">O  </v>
      </c>
      <c r="O348" s="89" t="s">
        <v>1347</v>
      </c>
      <c r="P348" s="89"/>
      <c r="Q348" s="98" t="str">
        <f t="shared" si="29"/>
        <v xml:space="preserve">F   </v>
      </c>
      <c r="R348" s="89" t="s">
        <v>1844</v>
      </c>
      <c r="S348" s="89"/>
    </row>
    <row r="349" spans="1:19">
      <c r="A349" s="88" t="s">
        <v>2171</v>
      </c>
      <c r="B349" s="89">
        <v>7400</v>
      </c>
      <c r="C349" s="89" t="s">
        <v>1944</v>
      </c>
      <c r="D349" s="88" t="s">
        <v>1852</v>
      </c>
      <c r="E349" s="88" t="str">
        <f t="shared" si="25"/>
        <v>7400-51</v>
      </c>
      <c r="F349" s="102" t="str">
        <f t="shared" si="26"/>
        <v>AG ---AC -</v>
      </c>
      <c r="G349" s="89"/>
      <c r="H349" s="89"/>
      <c r="I349" s="98" t="str">
        <f t="shared" si="27"/>
        <v xml:space="preserve">- - - </v>
      </c>
      <c r="J349" s="89"/>
      <c r="K349" s="89"/>
      <c r="L349" s="89"/>
      <c r="M349" s="89"/>
      <c r="N349" s="98" t="str">
        <f t="shared" si="28"/>
        <v xml:space="preserve">  </v>
      </c>
      <c r="O349" s="89"/>
      <c r="P349" s="89"/>
      <c r="Q349" s="98" t="str">
        <f t="shared" si="29"/>
        <v xml:space="preserve">   </v>
      </c>
      <c r="R349" s="89"/>
      <c r="S349" s="89"/>
    </row>
    <row r="350" spans="1:19">
      <c r="A350" s="88" t="s">
        <v>2171</v>
      </c>
      <c r="B350" s="89">
        <v>7400</v>
      </c>
      <c r="C350" s="89" t="s">
        <v>2030</v>
      </c>
      <c r="D350" s="88" t="s">
        <v>1853</v>
      </c>
      <c r="E350" s="88" t="str">
        <f t="shared" si="25"/>
        <v>7400-51.13</v>
      </c>
      <c r="F350" s="102" t="str">
        <f t="shared" si="26"/>
        <v>AG -3--AC -18</v>
      </c>
      <c r="G350" s="89">
        <v>3</v>
      </c>
      <c r="H350" s="89">
        <v>18</v>
      </c>
      <c r="I350" s="98" t="str">
        <f t="shared" si="27"/>
        <v xml:space="preserve">CT- - M- </v>
      </c>
      <c r="J350" s="89" t="s">
        <v>1343</v>
      </c>
      <c r="K350" s="89"/>
      <c r="L350" s="89" t="s">
        <v>1345</v>
      </c>
      <c r="M350" s="89"/>
      <c r="N350" s="98" t="str">
        <f t="shared" si="28"/>
        <v xml:space="preserve">O  </v>
      </c>
      <c r="O350" s="89" t="s">
        <v>1347</v>
      </c>
      <c r="P350" s="89"/>
      <c r="Q350" s="98" t="str">
        <f t="shared" si="29"/>
        <v xml:space="preserve">F   </v>
      </c>
      <c r="R350" s="89" t="s">
        <v>1844</v>
      </c>
      <c r="S350" s="89"/>
    </row>
    <row r="351" spans="1:19">
      <c r="A351" s="88" t="s">
        <v>2171</v>
      </c>
      <c r="B351" s="89">
        <v>7400</v>
      </c>
      <c r="C351" s="89" t="s">
        <v>2182</v>
      </c>
      <c r="D351" s="88" t="s">
        <v>1647</v>
      </c>
      <c r="E351" s="88" t="str">
        <f t="shared" si="25"/>
        <v>7400-56</v>
      </c>
      <c r="F351" s="102" t="str">
        <f t="shared" si="26"/>
        <v>AG -4--AC -16</v>
      </c>
      <c r="G351" s="89" t="s">
        <v>2081</v>
      </c>
      <c r="H351" s="89" t="s">
        <v>2082</v>
      </c>
      <c r="I351" s="98" t="str">
        <f t="shared" si="27"/>
        <v xml:space="preserve">CT- - M- </v>
      </c>
      <c r="J351" s="89" t="s">
        <v>1343</v>
      </c>
      <c r="K351" s="89"/>
      <c r="L351" s="89" t="s">
        <v>1345</v>
      </c>
      <c r="M351" s="89"/>
      <c r="N351" s="98" t="str">
        <f t="shared" si="28"/>
        <v xml:space="preserve">O  </v>
      </c>
      <c r="O351" s="89" t="s">
        <v>1347</v>
      </c>
      <c r="P351" s="89"/>
      <c r="Q351" s="98" t="str">
        <f t="shared" si="29"/>
        <v xml:space="preserve">F   </v>
      </c>
      <c r="R351" s="89" t="s">
        <v>1844</v>
      </c>
      <c r="S351" s="89"/>
    </row>
    <row r="352" spans="1:19">
      <c r="A352" s="88"/>
      <c r="B352" s="89"/>
      <c r="C352" s="89"/>
      <c r="D352" s="88"/>
      <c r="E352" s="88" t="str">
        <f t="shared" si="25"/>
        <v>-</v>
      </c>
      <c r="F352" s="102" t="str">
        <f t="shared" si="26"/>
        <v>AG ---AC -</v>
      </c>
      <c r="G352" s="89"/>
      <c r="H352" s="89"/>
      <c r="I352" s="98" t="str">
        <f t="shared" si="27"/>
        <v xml:space="preserve">- - - </v>
      </c>
      <c r="J352" s="89"/>
      <c r="K352" s="89"/>
      <c r="L352" s="89"/>
      <c r="M352" s="89"/>
      <c r="N352" s="98" t="str">
        <f t="shared" si="28"/>
        <v xml:space="preserve">  </v>
      </c>
      <c r="O352" s="89"/>
      <c r="P352" s="89"/>
      <c r="Q352" s="98" t="str">
        <f t="shared" si="29"/>
        <v xml:space="preserve">   </v>
      </c>
      <c r="R352" s="89"/>
      <c r="S352" s="89"/>
    </row>
    <row r="353" spans="1:19">
      <c r="A353" s="88" t="s">
        <v>472</v>
      </c>
      <c r="B353" s="89">
        <v>7401</v>
      </c>
      <c r="C353" s="89" t="s">
        <v>1864</v>
      </c>
      <c r="D353" s="88" t="s">
        <v>1865</v>
      </c>
      <c r="E353" s="88" t="str">
        <f t="shared" si="25"/>
        <v>7401-02</v>
      </c>
      <c r="F353" s="102" t="str">
        <f t="shared" si="26"/>
        <v>AG ---AC -</v>
      </c>
      <c r="G353" s="89"/>
      <c r="H353" s="89"/>
      <c r="I353" s="98" t="str">
        <f t="shared" si="27"/>
        <v xml:space="preserve">- - - </v>
      </c>
      <c r="J353" s="89"/>
      <c r="K353" s="89"/>
      <c r="L353" s="89"/>
      <c r="M353" s="89"/>
      <c r="N353" s="98" t="str">
        <f t="shared" si="28"/>
        <v xml:space="preserve">  </v>
      </c>
      <c r="O353" s="89"/>
      <c r="P353" s="89"/>
      <c r="Q353" s="98" t="str">
        <f t="shared" si="29"/>
        <v xml:space="preserve">   </v>
      </c>
      <c r="R353" s="89"/>
      <c r="S353" s="89"/>
    </row>
    <row r="354" spans="1:19">
      <c r="A354" s="88" t="s">
        <v>472</v>
      </c>
      <c r="B354" s="89">
        <v>7401</v>
      </c>
      <c r="C354" s="89" t="s">
        <v>2183</v>
      </c>
      <c r="D354" s="88" t="s">
        <v>2184</v>
      </c>
      <c r="E354" s="88" t="str">
        <f t="shared" si="25"/>
        <v>7401-02.01</v>
      </c>
      <c r="F354" s="102" t="str">
        <f t="shared" si="26"/>
        <v>AG -3--AC -20</v>
      </c>
      <c r="G354" s="89" t="s">
        <v>1847</v>
      </c>
      <c r="H354" s="89" t="s">
        <v>2185</v>
      </c>
      <c r="I354" s="98" t="str">
        <f t="shared" si="27"/>
        <v xml:space="preserve">CT- - M- </v>
      </c>
      <c r="J354" s="89" t="s">
        <v>1343</v>
      </c>
      <c r="K354" s="89"/>
      <c r="L354" s="89" t="s">
        <v>1345</v>
      </c>
      <c r="M354" s="89"/>
      <c r="N354" s="98" t="str">
        <f t="shared" si="28"/>
        <v xml:space="preserve">O  </v>
      </c>
      <c r="O354" s="89" t="s">
        <v>1347</v>
      </c>
      <c r="P354" s="89"/>
      <c r="Q354" s="98" t="str">
        <f t="shared" si="29"/>
        <v xml:space="preserve">F   </v>
      </c>
      <c r="R354" s="89" t="s">
        <v>1844</v>
      </c>
      <c r="S354" s="89"/>
    </row>
    <row r="355" spans="1:19">
      <c r="A355" s="88" t="s">
        <v>472</v>
      </c>
      <c r="B355" s="89">
        <v>7401</v>
      </c>
      <c r="C355" s="89" t="s">
        <v>2186</v>
      </c>
      <c r="D355" s="88" t="s">
        <v>2187</v>
      </c>
      <c r="E355" s="88" t="str">
        <f t="shared" si="25"/>
        <v>7401-02.05</v>
      </c>
      <c r="F355" s="102" t="str">
        <f t="shared" si="26"/>
        <v>AG -3--AC -20</v>
      </c>
      <c r="G355" s="89" t="s">
        <v>1847</v>
      </c>
      <c r="H355" s="89" t="s">
        <v>2185</v>
      </c>
      <c r="I355" s="98" t="str">
        <f t="shared" si="27"/>
        <v xml:space="preserve">CT- - M- </v>
      </c>
      <c r="J355" s="89" t="s">
        <v>1343</v>
      </c>
      <c r="K355" s="89"/>
      <c r="L355" s="89" t="s">
        <v>1345</v>
      </c>
      <c r="M355" s="89"/>
      <c r="N355" s="98" t="str">
        <f t="shared" si="28"/>
        <v xml:space="preserve">O  </v>
      </c>
      <c r="O355" s="89" t="s">
        <v>1347</v>
      </c>
      <c r="P355" s="89"/>
      <c r="Q355" s="98" t="str">
        <f t="shared" si="29"/>
        <v xml:space="preserve">F   </v>
      </c>
      <c r="R355" s="89" t="s">
        <v>1844</v>
      </c>
      <c r="S355" s="89"/>
    </row>
    <row r="356" spans="1:19">
      <c r="A356" s="88" t="s">
        <v>472</v>
      </c>
      <c r="B356" s="89">
        <v>7401</v>
      </c>
      <c r="C356" s="89" t="s">
        <v>2188</v>
      </c>
      <c r="D356" s="88" t="s">
        <v>2189</v>
      </c>
      <c r="E356" s="88" t="str">
        <f t="shared" si="25"/>
        <v>7401-02.08</v>
      </c>
      <c r="F356" s="102" t="str">
        <f t="shared" si="26"/>
        <v>AG -3--AC -20</v>
      </c>
      <c r="G356" s="89" t="s">
        <v>1847</v>
      </c>
      <c r="H356" s="89" t="s">
        <v>2185</v>
      </c>
      <c r="I356" s="98" t="str">
        <f t="shared" si="27"/>
        <v xml:space="preserve">CT- - M- </v>
      </c>
      <c r="J356" s="89" t="s">
        <v>1343</v>
      </c>
      <c r="K356" s="89"/>
      <c r="L356" s="89" t="s">
        <v>1345</v>
      </c>
      <c r="M356" s="89"/>
      <c r="N356" s="98" t="str">
        <f t="shared" si="28"/>
        <v xml:space="preserve">O  </v>
      </c>
      <c r="O356" s="89" t="s">
        <v>1347</v>
      </c>
      <c r="P356" s="89"/>
      <c r="Q356" s="98" t="str">
        <f t="shared" si="29"/>
        <v xml:space="preserve">F   </v>
      </c>
      <c r="R356" s="89" t="s">
        <v>1844</v>
      </c>
      <c r="S356" s="89"/>
    </row>
    <row r="357" spans="1:19">
      <c r="A357" s="88" t="s">
        <v>472</v>
      </c>
      <c r="B357" s="89">
        <v>7401</v>
      </c>
      <c r="C357" s="89" t="s">
        <v>2190</v>
      </c>
      <c r="D357" s="88" t="s">
        <v>2191</v>
      </c>
      <c r="E357" s="88" t="str">
        <f t="shared" si="25"/>
        <v>7401-12</v>
      </c>
      <c r="F357" s="102" t="str">
        <f t="shared" si="26"/>
        <v>AG ---AC -</v>
      </c>
      <c r="G357" s="89"/>
      <c r="H357" s="89"/>
      <c r="I357" s="98" t="str">
        <f t="shared" si="27"/>
        <v xml:space="preserve">- - - </v>
      </c>
      <c r="J357" s="89"/>
      <c r="K357" s="89"/>
      <c r="L357" s="89"/>
      <c r="M357" s="89"/>
      <c r="N357" s="98" t="str">
        <f t="shared" si="28"/>
        <v xml:space="preserve">  </v>
      </c>
      <c r="O357" s="89"/>
      <c r="P357" s="89"/>
      <c r="Q357" s="98" t="str">
        <f t="shared" si="29"/>
        <v xml:space="preserve">   </v>
      </c>
      <c r="R357" s="89"/>
      <c r="S357" s="89"/>
    </row>
    <row r="358" spans="1:19">
      <c r="A358" s="88" t="s">
        <v>472</v>
      </c>
      <c r="B358" s="89">
        <v>7401</v>
      </c>
      <c r="C358" s="89" t="s">
        <v>2192</v>
      </c>
      <c r="D358" s="88" t="s">
        <v>2193</v>
      </c>
      <c r="E358" s="88" t="str">
        <f t="shared" si="25"/>
        <v>7401-12.02</v>
      </c>
      <c r="F358" s="102" t="str">
        <f t="shared" si="26"/>
        <v>AG -5--AC -</v>
      </c>
      <c r="G358" s="89" t="s">
        <v>2036</v>
      </c>
      <c r="H358" s="89"/>
      <c r="I358" s="98" t="str">
        <f t="shared" si="27"/>
        <v xml:space="preserve">- E- - </v>
      </c>
      <c r="J358" s="89"/>
      <c r="K358" s="89" t="s">
        <v>1344</v>
      </c>
      <c r="L358" s="89"/>
      <c r="M358" s="89"/>
      <c r="N358" s="98" t="str">
        <f t="shared" si="28"/>
        <v xml:space="preserve">O  </v>
      </c>
      <c r="O358" s="89" t="s">
        <v>1347</v>
      </c>
      <c r="P358" s="89"/>
      <c r="Q358" s="98" t="str">
        <f t="shared" si="29"/>
        <v xml:space="preserve">F   </v>
      </c>
      <c r="R358" s="89" t="s">
        <v>1844</v>
      </c>
      <c r="S358" s="89"/>
    </row>
    <row r="359" spans="1:19">
      <c r="A359" s="88" t="s">
        <v>472</v>
      </c>
      <c r="B359" s="89">
        <v>7401</v>
      </c>
      <c r="C359" s="89" t="s">
        <v>2194</v>
      </c>
      <c r="D359" s="88" t="s">
        <v>2195</v>
      </c>
      <c r="E359" s="88" t="str">
        <f t="shared" si="25"/>
        <v>7401-12.03</v>
      </c>
      <c r="F359" s="102" t="str">
        <f t="shared" si="26"/>
        <v>AG -3--AC -</v>
      </c>
      <c r="G359" s="89" t="s">
        <v>1847</v>
      </c>
      <c r="H359" s="89"/>
      <c r="I359" s="98" t="str">
        <f t="shared" si="27"/>
        <v xml:space="preserve">- E- - </v>
      </c>
      <c r="J359" s="89"/>
      <c r="K359" s="89" t="s">
        <v>1344</v>
      </c>
      <c r="L359" s="89"/>
      <c r="M359" s="89"/>
      <c r="N359" s="98" t="str">
        <f t="shared" si="28"/>
        <v xml:space="preserve">O  </v>
      </c>
      <c r="O359" s="89" t="s">
        <v>1347</v>
      </c>
      <c r="P359" s="89"/>
      <c r="Q359" s="98" t="str">
        <f t="shared" si="29"/>
        <v xml:space="preserve">F   </v>
      </c>
      <c r="R359" s="89" t="s">
        <v>1844</v>
      </c>
      <c r="S359" s="89"/>
    </row>
    <row r="360" spans="1:19">
      <c r="A360" s="88" t="s">
        <v>472</v>
      </c>
      <c r="B360" s="89">
        <v>7401</v>
      </c>
      <c r="C360" s="89" t="s">
        <v>2185</v>
      </c>
      <c r="D360" s="88" t="s">
        <v>2196</v>
      </c>
      <c r="E360" s="88" t="str">
        <f t="shared" si="25"/>
        <v>7401-20</v>
      </c>
      <c r="F360" s="102" t="str">
        <f t="shared" si="26"/>
        <v>AG ---AC -</v>
      </c>
      <c r="G360" s="89"/>
      <c r="H360" s="89"/>
      <c r="I360" s="98" t="str">
        <f t="shared" si="27"/>
        <v xml:space="preserve">- - - </v>
      </c>
      <c r="J360" s="89"/>
      <c r="K360" s="89"/>
      <c r="L360" s="89"/>
      <c r="M360" s="89"/>
      <c r="N360" s="98" t="str">
        <f t="shared" si="28"/>
        <v xml:space="preserve">  </v>
      </c>
      <c r="O360" s="89"/>
      <c r="P360" s="89"/>
      <c r="Q360" s="98" t="str">
        <f t="shared" si="29"/>
        <v xml:space="preserve">   </v>
      </c>
      <c r="R360" s="89"/>
      <c r="S360" s="89"/>
    </row>
    <row r="361" spans="1:19">
      <c r="A361" s="88" t="s">
        <v>472</v>
      </c>
      <c r="B361" s="89">
        <v>7401</v>
      </c>
      <c r="C361" s="89" t="s">
        <v>2197</v>
      </c>
      <c r="D361" s="88" t="s">
        <v>2198</v>
      </c>
      <c r="E361" s="88" t="str">
        <f t="shared" si="25"/>
        <v>7401-20.01</v>
      </c>
      <c r="F361" s="102" t="str">
        <f t="shared" si="26"/>
        <v>AG -3--AC -18</v>
      </c>
      <c r="G361" s="89" t="s">
        <v>1847</v>
      </c>
      <c r="H361" s="89" t="s">
        <v>1870</v>
      </c>
      <c r="I361" s="98" t="str">
        <f t="shared" si="27"/>
        <v xml:space="preserve">- E- - </v>
      </c>
      <c r="J361" s="89"/>
      <c r="K361" s="89" t="s">
        <v>1344</v>
      </c>
      <c r="L361" s="89"/>
      <c r="M361" s="89"/>
      <c r="N361" s="98" t="str">
        <f t="shared" si="28"/>
        <v xml:space="preserve">O  </v>
      </c>
      <c r="O361" s="89" t="s">
        <v>1347</v>
      </c>
      <c r="P361" s="89"/>
      <c r="Q361" s="98" t="str">
        <f t="shared" si="29"/>
        <v xml:space="preserve">F   </v>
      </c>
      <c r="R361" s="89" t="s">
        <v>1844</v>
      </c>
      <c r="S361" s="89"/>
    </row>
    <row r="362" spans="1:19">
      <c r="A362" s="88" t="s">
        <v>472</v>
      </c>
      <c r="B362" s="89">
        <v>7401</v>
      </c>
      <c r="C362" s="89" t="s">
        <v>2013</v>
      </c>
      <c r="D362" s="88" t="s">
        <v>159</v>
      </c>
      <c r="E362" s="88" t="str">
        <f t="shared" si="25"/>
        <v>7401-23</v>
      </c>
      <c r="F362" s="102" t="str">
        <f t="shared" si="26"/>
        <v>AG -3--AC -18</v>
      </c>
      <c r="G362" s="89" t="s">
        <v>1847</v>
      </c>
      <c r="H362" s="89" t="s">
        <v>1870</v>
      </c>
      <c r="I362" s="98" t="str">
        <f t="shared" si="27"/>
        <v>- - M- S</v>
      </c>
      <c r="J362" s="89"/>
      <c r="K362" s="89"/>
      <c r="L362" s="89" t="s">
        <v>1345</v>
      </c>
      <c r="M362" s="89" t="s">
        <v>1346</v>
      </c>
      <c r="N362" s="98" t="str">
        <f t="shared" si="28"/>
        <v xml:space="preserve">O  </v>
      </c>
      <c r="O362" s="89" t="s">
        <v>1347</v>
      </c>
      <c r="P362" s="89"/>
      <c r="Q362" s="98" t="str">
        <f t="shared" si="29"/>
        <v xml:space="preserve">F   </v>
      </c>
      <c r="R362" s="89" t="s">
        <v>1844</v>
      </c>
      <c r="S362" s="89"/>
    </row>
    <row r="363" spans="1:19">
      <c r="A363" s="88" t="s">
        <v>472</v>
      </c>
      <c r="B363" s="89">
        <v>7401</v>
      </c>
      <c r="C363" s="89" t="s">
        <v>2199</v>
      </c>
      <c r="D363" s="88" t="s">
        <v>2200</v>
      </c>
      <c r="E363" s="88" t="str">
        <f t="shared" si="25"/>
        <v>7401-30</v>
      </c>
      <c r="F363" s="102" t="str">
        <f t="shared" si="26"/>
        <v>AG -3--AC -8</v>
      </c>
      <c r="G363" s="89" t="s">
        <v>1847</v>
      </c>
      <c r="H363" s="89" t="s">
        <v>1848</v>
      </c>
      <c r="I363" s="98" t="str">
        <f t="shared" si="27"/>
        <v xml:space="preserve">- E- - </v>
      </c>
      <c r="J363" s="89"/>
      <c r="K363" s="89" t="s">
        <v>1344</v>
      </c>
      <c r="L363" s="89"/>
      <c r="M363" s="89"/>
      <c r="N363" s="98" t="str">
        <f t="shared" si="28"/>
        <v xml:space="preserve">O  </v>
      </c>
      <c r="O363" s="89" t="s">
        <v>1347</v>
      </c>
      <c r="P363" s="89"/>
      <c r="Q363" s="98" t="str">
        <f t="shared" si="29"/>
        <v xml:space="preserve">F   </v>
      </c>
      <c r="R363" s="89" t="s">
        <v>1844</v>
      </c>
      <c r="S363" s="89"/>
    </row>
    <row r="364" spans="1:19">
      <c r="A364" s="88" t="s">
        <v>472</v>
      </c>
      <c r="B364" s="89">
        <v>7401</v>
      </c>
      <c r="C364" s="89" t="s">
        <v>2201</v>
      </c>
      <c r="D364" s="88" t="s">
        <v>488</v>
      </c>
      <c r="E364" s="88" t="str">
        <f t="shared" si="25"/>
        <v>7401-32</v>
      </c>
      <c r="F364" s="102" t="str">
        <f t="shared" si="26"/>
        <v>AG -3--AC -80</v>
      </c>
      <c r="G364" s="89" t="s">
        <v>1847</v>
      </c>
      <c r="H364" s="89" t="s">
        <v>2202</v>
      </c>
      <c r="I364" s="98" t="str">
        <f t="shared" si="27"/>
        <v>- - M- S</v>
      </c>
      <c r="J364" s="89"/>
      <c r="K364" s="89"/>
      <c r="L364" s="89" t="s">
        <v>1345</v>
      </c>
      <c r="M364" s="89" t="s">
        <v>1346</v>
      </c>
      <c r="N364" s="98" t="str">
        <f t="shared" si="28"/>
        <v xml:space="preserve">O  </v>
      </c>
      <c r="O364" s="89" t="s">
        <v>1347</v>
      </c>
      <c r="P364" s="89"/>
      <c r="Q364" s="98" t="str">
        <f t="shared" si="29"/>
        <v xml:space="preserve">F   </v>
      </c>
      <c r="R364" s="89" t="s">
        <v>1844</v>
      </c>
      <c r="S364" s="89"/>
    </row>
    <row r="365" spans="1:19">
      <c r="A365" s="88" t="s">
        <v>472</v>
      </c>
      <c r="B365" s="89">
        <v>7401</v>
      </c>
      <c r="C365" s="89" t="s">
        <v>1855</v>
      </c>
      <c r="D365" s="88" t="s">
        <v>1850</v>
      </c>
      <c r="E365" s="88" t="str">
        <f t="shared" si="25"/>
        <v>7401-34</v>
      </c>
      <c r="F365" s="102" t="str">
        <f t="shared" si="26"/>
        <v>AG ---AC -</v>
      </c>
      <c r="G365" s="89"/>
      <c r="H365" s="89"/>
      <c r="I365" s="98" t="str">
        <f t="shared" si="27"/>
        <v xml:space="preserve">- - - </v>
      </c>
      <c r="J365" s="89"/>
      <c r="K365" s="89"/>
      <c r="L365" s="89"/>
      <c r="M365" s="89"/>
      <c r="N365" s="98" t="str">
        <f t="shared" si="28"/>
        <v xml:space="preserve">  </v>
      </c>
      <c r="O365" s="89"/>
      <c r="P365" s="89"/>
      <c r="Q365" s="98" t="str">
        <f t="shared" si="29"/>
        <v xml:space="preserve">   </v>
      </c>
      <c r="R365" s="89"/>
      <c r="S365" s="89"/>
    </row>
    <row r="366" spans="1:19">
      <c r="A366" s="88" t="s">
        <v>472</v>
      </c>
      <c r="B366" s="89">
        <v>7401</v>
      </c>
      <c r="C366" s="89" t="s">
        <v>1932</v>
      </c>
      <c r="D366" s="88" t="s">
        <v>1851</v>
      </c>
      <c r="E366" s="88" t="str">
        <f t="shared" si="25"/>
        <v>7401-34.01</v>
      </c>
      <c r="F366" s="102" t="str">
        <f t="shared" si="26"/>
        <v>AG -3--AC -8</v>
      </c>
      <c r="G366" s="89" t="s">
        <v>1847</v>
      </c>
      <c r="H366" s="89" t="s">
        <v>1848</v>
      </c>
      <c r="I366" s="98" t="str">
        <f t="shared" si="27"/>
        <v xml:space="preserve">CT- - M- </v>
      </c>
      <c r="J366" s="89" t="s">
        <v>1343</v>
      </c>
      <c r="K366" s="89"/>
      <c r="L366" s="89" t="s">
        <v>1345</v>
      </c>
      <c r="M366" s="89"/>
      <c r="N366" s="98" t="str">
        <f t="shared" si="28"/>
        <v xml:space="preserve">O  </v>
      </c>
      <c r="O366" s="89" t="s">
        <v>1347</v>
      </c>
      <c r="P366" s="89"/>
      <c r="Q366" s="98" t="str">
        <f t="shared" si="29"/>
        <v xml:space="preserve">F   </v>
      </c>
      <c r="R366" s="89" t="s">
        <v>1844</v>
      </c>
      <c r="S366" s="89"/>
    </row>
    <row r="367" spans="1:19">
      <c r="A367" s="88" t="s">
        <v>472</v>
      </c>
      <c r="B367" s="89">
        <v>7401</v>
      </c>
      <c r="C367" s="89" t="s">
        <v>1894</v>
      </c>
      <c r="D367" s="88" t="s">
        <v>1968</v>
      </c>
      <c r="E367" s="88" t="str">
        <f t="shared" si="25"/>
        <v>7401-34.03</v>
      </c>
      <c r="F367" s="102" t="str">
        <f t="shared" si="26"/>
        <v>AG -3--AC -</v>
      </c>
      <c r="G367" s="89" t="s">
        <v>1847</v>
      </c>
      <c r="H367" s="89"/>
      <c r="I367" s="98" t="str">
        <f t="shared" si="27"/>
        <v xml:space="preserve">- E- - </v>
      </c>
      <c r="J367" s="89"/>
      <c r="K367" s="89" t="s">
        <v>1344</v>
      </c>
      <c r="L367" s="89"/>
      <c r="M367" s="89"/>
      <c r="N367" s="98" t="str">
        <f t="shared" si="28"/>
        <v xml:space="preserve">O  </v>
      </c>
      <c r="O367" s="89" t="s">
        <v>1347</v>
      </c>
      <c r="P367" s="89"/>
      <c r="Q367" s="98" t="str">
        <f t="shared" si="29"/>
        <v xml:space="preserve">F   </v>
      </c>
      <c r="R367" s="89" t="s">
        <v>1844</v>
      </c>
      <c r="S367" s="89"/>
    </row>
    <row r="368" spans="1:19">
      <c r="A368" s="88" t="s">
        <v>472</v>
      </c>
      <c r="B368" s="89">
        <v>7401</v>
      </c>
      <c r="C368" s="89" t="s">
        <v>2178</v>
      </c>
      <c r="D368" s="88" t="s">
        <v>2179</v>
      </c>
      <c r="E368" s="88" t="str">
        <f t="shared" si="25"/>
        <v>7401-37</v>
      </c>
      <c r="F368" s="102" t="str">
        <f t="shared" si="26"/>
        <v>AG ---AC -</v>
      </c>
      <c r="G368" s="89"/>
      <c r="H368" s="89"/>
      <c r="I368" s="98" t="str">
        <f t="shared" si="27"/>
        <v xml:space="preserve">- - - </v>
      </c>
      <c r="J368" s="89"/>
      <c r="K368" s="89"/>
      <c r="L368" s="89"/>
      <c r="M368" s="89"/>
      <c r="N368" s="98" t="str">
        <f t="shared" si="28"/>
        <v xml:space="preserve">  </v>
      </c>
      <c r="O368" s="89"/>
      <c r="P368" s="89"/>
      <c r="Q368" s="98" t="str">
        <f t="shared" si="29"/>
        <v xml:space="preserve">   </v>
      </c>
      <c r="R368" s="89"/>
      <c r="S368" s="89"/>
    </row>
    <row r="369" spans="1:19">
      <c r="A369" s="88" t="s">
        <v>472</v>
      </c>
      <c r="B369" s="89">
        <v>7401</v>
      </c>
      <c r="C369" s="89" t="s">
        <v>2203</v>
      </c>
      <c r="D369" s="88" t="s">
        <v>2204</v>
      </c>
      <c r="E369" s="88" t="str">
        <f t="shared" si="25"/>
        <v>7401-37.01</v>
      </c>
      <c r="F369" s="102" t="str">
        <f t="shared" si="26"/>
        <v>AG -3--AC -5</v>
      </c>
      <c r="G369" s="89" t="s">
        <v>1847</v>
      </c>
      <c r="H369" s="89" t="s">
        <v>2036</v>
      </c>
      <c r="I369" s="98" t="str">
        <f t="shared" si="27"/>
        <v xml:space="preserve">- E- - </v>
      </c>
      <c r="J369" s="89"/>
      <c r="K369" s="89" t="s">
        <v>1344</v>
      </c>
      <c r="L369" s="89"/>
      <c r="M369" s="89"/>
      <c r="N369" s="98" t="str">
        <f t="shared" si="28"/>
        <v xml:space="preserve">O  </v>
      </c>
      <c r="O369" s="89" t="s">
        <v>1347</v>
      </c>
      <c r="P369" s="89"/>
      <c r="Q369" s="98" t="str">
        <f t="shared" si="29"/>
        <v xml:space="preserve">F   </v>
      </c>
      <c r="R369" s="89" t="s">
        <v>1844</v>
      </c>
      <c r="S369" s="89"/>
    </row>
    <row r="370" spans="1:19">
      <c r="A370" s="88" t="s">
        <v>472</v>
      </c>
      <c r="B370" s="89">
        <v>7401</v>
      </c>
      <c r="C370" s="89" t="s">
        <v>1933</v>
      </c>
      <c r="D370" s="88" t="s">
        <v>1934</v>
      </c>
      <c r="E370" s="88" t="str">
        <f t="shared" si="25"/>
        <v>7401-40</v>
      </c>
      <c r="F370" s="102" t="str">
        <f t="shared" si="26"/>
        <v>AG ---AC -</v>
      </c>
      <c r="G370" s="89"/>
      <c r="H370" s="89"/>
      <c r="I370" s="98" t="str">
        <f t="shared" si="27"/>
        <v xml:space="preserve">- - - </v>
      </c>
      <c r="J370" s="89"/>
      <c r="K370" s="89"/>
      <c r="L370" s="89"/>
      <c r="M370" s="89"/>
      <c r="N370" s="98" t="str">
        <f t="shared" si="28"/>
        <v xml:space="preserve">  </v>
      </c>
      <c r="O370" s="89"/>
      <c r="P370" s="89"/>
      <c r="Q370" s="98" t="str">
        <f t="shared" si="29"/>
        <v xml:space="preserve">   </v>
      </c>
      <c r="R370" s="89"/>
      <c r="S370" s="89"/>
    </row>
    <row r="371" spans="1:19">
      <c r="A371" s="88" t="s">
        <v>472</v>
      </c>
      <c r="B371" s="89">
        <v>7401</v>
      </c>
      <c r="C371" s="89" t="s">
        <v>2205</v>
      </c>
      <c r="D371" s="88" t="s">
        <v>2206</v>
      </c>
      <c r="E371" s="88" t="str">
        <f t="shared" si="25"/>
        <v>7401-40.02</v>
      </c>
      <c r="F371" s="102" t="str">
        <f t="shared" si="26"/>
        <v>AG -5--AC -6</v>
      </c>
      <c r="G371" s="89" t="s">
        <v>2036</v>
      </c>
      <c r="H371" s="89" t="s">
        <v>2153</v>
      </c>
      <c r="I371" s="98" t="str">
        <f t="shared" si="27"/>
        <v xml:space="preserve">CT- - M- </v>
      </c>
      <c r="J371" s="89" t="s">
        <v>1343</v>
      </c>
      <c r="K371" s="89"/>
      <c r="L371" s="89" t="s">
        <v>1345</v>
      </c>
      <c r="M371" s="89"/>
      <c r="N371" s="98" t="str">
        <f t="shared" si="28"/>
        <v xml:space="preserve">O  </v>
      </c>
      <c r="O371" s="89" t="s">
        <v>1347</v>
      </c>
      <c r="P371" s="89"/>
      <c r="Q371" s="98" t="str">
        <f t="shared" si="29"/>
        <v xml:space="preserve">F   </v>
      </c>
      <c r="R371" s="89" t="s">
        <v>1844</v>
      </c>
      <c r="S371" s="89"/>
    </row>
    <row r="372" spans="1:19">
      <c r="A372" s="88" t="s">
        <v>472</v>
      </c>
      <c r="B372" s="89">
        <v>7401</v>
      </c>
      <c r="C372" s="89" t="s">
        <v>2207</v>
      </c>
      <c r="D372" s="88" t="s">
        <v>1664</v>
      </c>
      <c r="E372" s="88" t="str">
        <f t="shared" si="25"/>
        <v>7401-42</v>
      </c>
      <c r="F372" s="102" t="str">
        <f t="shared" si="26"/>
        <v>AG ---AC -</v>
      </c>
      <c r="G372" s="89"/>
      <c r="H372" s="89"/>
      <c r="I372" s="98" t="str">
        <f t="shared" si="27"/>
        <v xml:space="preserve">- - - </v>
      </c>
      <c r="J372" s="89"/>
      <c r="K372" s="89"/>
      <c r="L372" s="89"/>
      <c r="M372" s="89"/>
      <c r="N372" s="98" t="str">
        <f t="shared" si="28"/>
        <v xml:space="preserve">  </v>
      </c>
      <c r="O372" s="89"/>
      <c r="P372" s="89"/>
      <c r="Q372" s="98" t="str">
        <f t="shared" si="29"/>
        <v xml:space="preserve">   </v>
      </c>
      <c r="R372" s="89"/>
      <c r="S372" s="89"/>
    </row>
    <row r="373" spans="1:19">
      <c r="A373" s="88" t="s">
        <v>472</v>
      </c>
      <c r="B373" s="89">
        <v>7401</v>
      </c>
      <c r="C373" s="89" t="s">
        <v>2208</v>
      </c>
      <c r="D373" s="88" t="s">
        <v>2209</v>
      </c>
      <c r="E373" s="88" t="str">
        <f t="shared" si="25"/>
        <v>7401-42.01</v>
      </c>
      <c r="F373" s="102" t="str">
        <f t="shared" si="26"/>
        <v>AG -3--AC -8</v>
      </c>
      <c r="G373" s="89" t="s">
        <v>1847</v>
      </c>
      <c r="H373" s="89" t="s">
        <v>1848</v>
      </c>
      <c r="I373" s="98" t="str">
        <f t="shared" si="27"/>
        <v xml:space="preserve">CT- - M- </v>
      </c>
      <c r="J373" s="89" t="s">
        <v>1343</v>
      </c>
      <c r="K373" s="89"/>
      <c r="L373" s="89" t="s">
        <v>1345</v>
      </c>
      <c r="M373" s="89"/>
      <c r="N373" s="98" t="str">
        <f t="shared" si="28"/>
        <v xml:space="preserve">O  </v>
      </c>
      <c r="O373" s="89" t="s">
        <v>1347</v>
      </c>
      <c r="P373" s="89"/>
      <c r="Q373" s="98" t="str">
        <f t="shared" si="29"/>
        <v xml:space="preserve">F   </v>
      </c>
      <c r="R373" s="89" t="s">
        <v>1844</v>
      </c>
      <c r="S373" s="89"/>
    </row>
    <row r="374" spans="1:19">
      <c r="A374" s="88" t="s">
        <v>472</v>
      </c>
      <c r="B374" s="89">
        <v>7401</v>
      </c>
      <c r="C374" s="89" t="s">
        <v>2210</v>
      </c>
      <c r="D374" s="88" t="s">
        <v>2211</v>
      </c>
      <c r="E374" s="88" t="str">
        <f t="shared" si="25"/>
        <v>7401-42.02</v>
      </c>
      <c r="F374" s="102" t="str">
        <f t="shared" si="26"/>
        <v>AG -3--AC -8</v>
      </c>
      <c r="G374" s="89" t="s">
        <v>1847</v>
      </c>
      <c r="H374" s="89" t="s">
        <v>1848</v>
      </c>
      <c r="I374" s="98" t="str">
        <f t="shared" si="27"/>
        <v xml:space="preserve">CT- - M- </v>
      </c>
      <c r="J374" s="89" t="s">
        <v>1343</v>
      </c>
      <c r="K374" s="89"/>
      <c r="L374" s="89" t="s">
        <v>1345</v>
      </c>
      <c r="M374" s="89"/>
      <c r="N374" s="98" t="str">
        <f t="shared" si="28"/>
        <v xml:space="preserve">O  </v>
      </c>
      <c r="O374" s="89" t="s">
        <v>1347</v>
      </c>
      <c r="P374" s="89"/>
      <c r="Q374" s="98" t="str">
        <f t="shared" si="29"/>
        <v xml:space="preserve">F   </v>
      </c>
      <c r="R374" s="89" t="s">
        <v>1844</v>
      </c>
      <c r="S374" s="89"/>
    </row>
    <row r="375" spans="1:19">
      <c r="A375" s="88" t="s">
        <v>472</v>
      </c>
      <c r="B375" s="89">
        <v>7401</v>
      </c>
      <c r="C375" s="89" t="s">
        <v>1920</v>
      </c>
      <c r="D375" s="88" t="s">
        <v>1971</v>
      </c>
      <c r="E375" s="88" t="str">
        <f t="shared" si="25"/>
        <v>7401-45</v>
      </c>
      <c r="F375" s="102" t="str">
        <f t="shared" si="26"/>
        <v>AG ---AC -</v>
      </c>
      <c r="G375" s="89"/>
      <c r="H375" s="89"/>
      <c r="I375" s="98" t="str">
        <f t="shared" si="27"/>
        <v xml:space="preserve">- - - </v>
      </c>
      <c r="J375" s="89"/>
      <c r="K375" s="89"/>
      <c r="L375" s="89"/>
      <c r="M375" s="89"/>
      <c r="N375" s="98" t="str">
        <f t="shared" si="28"/>
        <v xml:space="preserve">  </v>
      </c>
      <c r="O375" s="89"/>
      <c r="P375" s="89"/>
      <c r="Q375" s="98" t="str">
        <f t="shared" si="29"/>
        <v xml:space="preserve">   </v>
      </c>
      <c r="R375" s="89"/>
      <c r="S375" s="89"/>
    </row>
    <row r="376" spans="1:19">
      <c r="A376" s="88" t="s">
        <v>472</v>
      </c>
      <c r="B376" s="89">
        <v>7401</v>
      </c>
      <c r="C376" s="89" t="s">
        <v>1922</v>
      </c>
      <c r="D376" s="88" t="s">
        <v>2212</v>
      </c>
      <c r="E376" s="88" t="str">
        <f t="shared" si="25"/>
        <v>7401-45.02</v>
      </c>
      <c r="F376" s="102" t="str">
        <f t="shared" si="26"/>
        <v>AG -3--AC -8</v>
      </c>
      <c r="G376" s="89" t="s">
        <v>1847</v>
      </c>
      <c r="H376" s="89" t="s">
        <v>1848</v>
      </c>
      <c r="I376" s="98" t="str">
        <f t="shared" si="27"/>
        <v xml:space="preserve">CT- - M- </v>
      </c>
      <c r="J376" s="89" t="s">
        <v>1343</v>
      </c>
      <c r="K376" s="89"/>
      <c r="L376" s="89" t="s">
        <v>1345</v>
      </c>
      <c r="M376" s="89"/>
      <c r="N376" s="98" t="str">
        <f t="shared" si="28"/>
        <v xml:space="preserve">O  </v>
      </c>
      <c r="O376" s="89" t="s">
        <v>1347</v>
      </c>
      <c r="P376" s="89"/>
      <c r="Q376" s="98" t="str">
        <f t="shared" si="29"/>
        <v xml:space="preserve">F   </v>
      </c>
      <c r="R376" s="89" t="s">
        <v>1844</v>
      </c>
      <c r="S376" s="89"/>
    </row>
    <row r="377" spans="1:19">
      <c r="A377" s="88" t="s">
        <v>472</v>
      </c>
      <c r="B377" s="89">
        <v>7401</v>
      </c>
      <c r="C377" s="89" t="s">
        <v>2213</v>
      </c>
      <c r="D377" s="88" t="s">
        <v>2214</v>
      </c>
      <c r="E377" s="88" t="str">
        <f t="shared" si="25"/>
        <v>7401-45.03</v>
      </c>
      <c r="F377" s="102" t="str">
        <f t="shared" si="26"/>
        <v>AG -3--AC -8</v>
      </c>
      <c r="G377" s="89" t="s">
        <v>1847</v>
      </c>
      <c r="H377" s="89" t="s">
        <v>1848</v>
      </c>
      <c r="I377" s="98" t="str">
        <f t="shared" si="27"/>
        <v xml:space="preserve">CT- - M- </v>
      </c>
      <c r="J377" s="89" t="s">
        <v>1343</v>
      </c>
      <c r="K377" s="89"/>
      <c r="L377" s="89" t="s">
        <v>1345</v>
      </c>
      <c r="M377" s="89"/>
      <c r="N377" s="98" t="str">
        <f t="shared" si="28"/>
        <v xml:space="preserve">O  </v>
      </c>
      <c r="O377" s="89" t="s">
        <v>1347</v>
      </c>
      <c r="P377" s="89"/>
      <c r="Q377" s="98" t="str">
        <f t="shared" si="29"/>
        <v xml:space="preserve">F   </v>
      </c>
      <c r="R377" s="89" t="s">
        <v>1844</v>
      </c>
      <c r="S377" s="89"/>
    </row>
    <row r="378" spans="1:19">
      <c r="A378" s="88" t="s">
        <v>472</v>
      </c>
      <c r="B378" s="89">
        <v>7401</v>
      </c>
      <c r="C378" s="89" t="s">
        <v>2026</v>
      </c>
      <c r="D378" s="88" t="s">
        <v>2215</v>
      </c>
      <c r="E378" s="88" t="str">
        <f t="shared" si="25"/>
        <v>7401-45.12</v>
      </c>
      <c r="F378" s="102" t="str">
        <f t="shared" si="26"/>
        <v>AG -3--AC -8</v>
      </c>
      <c r="G378" s="89" t="s">
        <v>1847</v>
      </c>
      <c r="H378" s="89" t="s">
        <v>1848</v>
      </c>
      <c r="I378" s="98" t="str">
        <f t="shared" si="27"/>
        <v xml:space="preserve">CT- - M- </v>
      </c>
      <c r="J378" s="89" t="s">
        <v>1343</v>
      </c>
      <c r="K378" s="89"/>
      <c r="L378" s="89" t="s">
        <v>1345</v>
      </c>
      <c r="M378" s="89"/>
      <c r="N378" s="98" t="str">
        <f t="shared" si="28"/>
        <v xml:space="preserve">O  </v>
      </c>
      <c r="O378" s="89" t="s">
        <v>1347</v>
      </c>
      <c r="P378" s="89"/>
      <c r="Q378" s="98" t="str">
        <f t="shared" si="29"/>
        <v xml:space="preserve">F   </v>
      </c>
      <c r="R378" s="89" t="s">
        <v>1844</v>
      </c>
      <c r="S378" s="89"/>
    </row>
    <row r="379" spans="1:19">
      <c r="A379" s="88" t="s">
        <v>472</v>
      </c>
      <c r="B379" s="89">
        <v>7401</v>
      </c>
      <c r="C379" s="89" t="s">
        <v>1982</v>
      </c>
      <c r="D379" s="88" t="s">
        <v>1983</v>
      </c>
      <c r="E379" s="88" t="str">
        <f t="shared" si="25"/>
        <v>7401-49</v>
      </c>
      <c r="F379" s="102" t="str">
        <f t="shared" si="26"/>
        <v>AG ---AC -</v>
      </c>
      <c r="G379" s="89"/>
      <c r="H379" s="89"/>
      <c r="I379" s="98" t="str">
        <f t="shared" si="27"/>
        <v xml:space="preserve">- - - </v>
      </c>
      <c r="J379" s="89"/>
      <c r="K379" s="89"/>
      <c r="L379" s="89"/>
      <c r="M379" s="89"/>
      <c r="N379" s="98" t="str">
        <f t="shared" si="28"/>
        <v xml:space="preserve">  </v>
      </c>
      <c r="O379" s="89"/>
      <c r="P379" s="89"/>
      <c r="Q379" s="98" t="str">
        <f t="shared" si="29"/>
        <v xml:space="preserve">   </v>
      </c>
      <c r="R379" s="89"/>
      <c r="S379" s="89"/>
    </row>
    <row r="380" spans="1:19">
      <c r="A380" s="88" t="s">
        <v>472</v>
      </c>
      <c r="B380" s="89">
        <v>7401</v>
      </c>
      <c r="C380" s="89" t="s">
        <v>2216</v>
      </c>
      <c r="D380" s="88" t="s">
        <v>2217</v>
      </c>
      <c r="E380" s="88" t="str">
        <f t="shared" si="25"/>
        <v>7401-49.21</v>
      </c>
      <c r="F380" s="102" t="str">
        <f t="shared" si="26"/>
        <v>AG -3--AC -8</v>
      </c>
      <c r="G380" s="89" t="s">
        <v>1847</v>
      </c>
      <c r="H380" s="89" t="s">
        <v>1848</v>
      </c>
      <c r="I380" s="98" t="str">
        <f t="shared" si="27"/>
        <v xml:space="preserve">CT- - M- </v>
      </c>
      <c r="J380" s="89" t="s">
        <v>1343</v>
      </c>
      <c r="K380" s="89"/>
      <c r="L380" s="89" t="s">
        <v>1345</v>
      </c>
      <c r="M380" s="89"/>
      <c r="N380" s="98" t="str">
        <f t="shared" si="28"/>
        <v xml:space="preserve">O  </v>
      </c>
      <c r="O380" s="89" t="s">
        <v>1347</v>
      </c>
      <c r="P380" s="89"/>
      <c r="Q380" s="98" t="str">
        <f t="shared" si="29"/>
        <v xml:space="preserve">F   </v>
      </c>
      <c r="R380" s="89" t="s">
        <v>1844</v>
      </c>
      <c r="S380" s="89"/>
    </row>
    <row r="381" spans="1:19">
      <c r="A381" s="88"/>
      <c r="B381" s="89"/>
      <c r="C381" s="89"/>
      <c r="D381" s="88"/>
      <c r="E381" s="88" t="str">
        <f t="shared" si="25"/>
        <v>-</v>
      </c>
      <c r="F381" s="102" t="str">
        <f t="shared" si="26"/>
        <v>AG ---AC -</v>
      </c>
      <c r="G381" s="89"/>
      <c r="H381" s="89"/>
      <c r="I381" s="98" t="str">
        <f t="shared" si="27"/>
        <v xml:space="preserve">- - - </v>
      </c>
      <c r="J381" s="89"/>
      <c r="K381" s="89"/>
      <c r="L381" s="89"/>
      <c r="M381" s="89"/>
      <c r="N381" s="98" t="str">
        <f t="shared" si="28"/>
        <v xml:space="preserve">  </v>
      </c>
      <c r="O381" s="89"/>
      <c r="P381" s="89"/>
      <c r="Q381" s="98" t="str">
        <f t="shared" si="29"/>
        <v xml:space="preserve">   </v>
      </c>
      <c r="R381" s="89"/>
      <c r="S381" s="89"/>
    </row>
    <row r="382" spans="1:19">
      <c r="A382" s="88" t="s">
        <v>577</v>
      </c>
      <c r="B382" s="89">
        <v>7402</v>
      </c>
      <c r="C382" s="89" t="s">
        <v>1864</v>
      </c>
      <c r="D382" s="88" t="s">
        <v>1865</v>
      </c>
      <c r="E382" s="88" t="str">
        <f t="shared" si="25"/>
        <v>7402-02</v>
      </c>
      <c r="F382" s="102" t="str">
        <f t="shared" si="26"/>
        <v>AG ---AC -</v>
      </c>
      <c r="G382" s="89"/>
      <c r="H382" s="89"/>
      <c r="I382" s="98" t="str">
        <f t="shared" si="27"/>
        <v xml:space="preserve">- - - </v>
      </c>
      <c r="J382" s="89"/>
      <c r="K382" s="89"/>
      <c r="L382" s="89"/>
      <c r="M382" s="89"/>
      <c r="N382" s="98" t="str">
        <f t="shared" si="28"/>
        <v xml:space="preserve">  </v>
      </c>
      <c r="O382" s="89"/>
      <c r="P382" s="89"/>
      <c r="Q382" s="98" t="str">
        <f t="shared" si="29"/>
        <v xml:space="preserve">   </v>
      </c>
      <c r="R382" s="89"/>
      <c r="S382" s="89"/>
    </row>
    <row r="383" spans="1:19">
      <c r="A383" s="88" t="s">
        <v>577</v>
      </c>
      <c r="B383" s="89">
        <v>7402</v>
      </c>
      <c r="C383" s="89" t="s">
        <v>2218</v>
      </c>
      <c r="D383" s="88" t="s">
        <v>2219</v>
      </c>
      <c r="E383" s="88" t="str">
        <f t="shared" si="25"/>
        <v>7402-02.12</v>
      </c>
      <c r="F383" s="102" t="str">
        <f t="shared" si="26"/>
        <v>AG -3--AC -20</v>
      </c>
      <c r="G383" s="89" t="s">
        <v>1847</v>
      </c>
      <c r="H383" s="89" t="s">
        <v>2185</v>
      </c>
      <c r="I383" s="98" t="str">
        <f t="shared" si="27"/>
        <v xml:space="preserve">CT- - M- </v>
      </c>
      <c r="J383" s="89" t="s">
        <v>1343</v>
      </c>
      <c r="K383" s="89"/>
      <c r="L383" s="89" t="s">
        <v>1345</v>
      </c>
      <c r="M383" s="89"/>
      <c r="N383" s="98" t="str">
        <f t="shared" si="28"/>
        <v xml:space="preserve">O  </v>
      </c>
      <c r="O383" s="89" t="s">
        <v>1347</v>
      </c>
      <c r="P383" s="89"/>
      <c r="Q383" s="98" t="str">
        <f t="shared" si="29"/>
        <v xml:space="preserve">F   </v>
      </c>
      <c r="R383" s="89" t="s">
        <v>1844</v>
      </c>
      <c r="S383" s="89"/>
    </row>
    <row r="384" spans="1:19">
      <c r="A384" s="88" t="s">
        <v>577</v>
      </c>
      <c r="B384" s="89">
        <v>7402</v>
      </c>
      <c r="C384" s="89" t="s">
        <v>1855</v>
      </c>
      <c r="D384" s="88" t="s">
        <v>1850</v>
      </c>
      <c r="E384" s="88" t="str">
        <f t="shared" si="25"/>
        <v>7402-34</v>
      </c>
      <c r="F384" s="102" t="str">
        <f t="shared" si="26"/>
        <v>AG ---AC -</v>
      </c>
      <c r="G384" s="89"/>
      <c r="H384" s="89"/>
      <c r="I384" s="98" t="str">
        <f t="shared" si="27"/>
        <v xml:space="preserve">- - - </v>
      </c>
      <c r="J384" s="89"/>
      <c r="K384" s="89"/>
      <c r="L384" s="89"/>
      <c r="M384" s="89"/>
      <c r="N384" s="98" t="str">
        <f t="shared" si="28"/>
        <v xml:space="preserve">  </v>
      </c>
      <c r="O384" s="89"/>
      <c r="P384" s="89"/>
      <c r="Q384" s="98" t="str">
        <f t="shared" si="29"/>
        <v xml:space="preserve">   </v>
      </c>
      <c r="R384" s="89"/>
      <c r="S384" s="89"/>
    </row>
    <row r="385" spans="1:19">
      <c r="A385" s="88" t="s">
        <v>577</v>
      </c>
      <c r="B385" s="89">
        <v>7402</v>
      </c>
      <c r="C385" s="89" t="s">
        <v>1932</v>
      </c>
      <c r="D385" s="88" t="s">
        <v>2015</v>
      </c>
      <c r="E385" s="88" t="str">
        <f t="shared" si="25"/>
        <v>7402-34.01</v>
      </c>
      <c r="F385" s="102" t="str">
        <f t="shared" si="26"/>
        <v>AG -3--AC -8</v>
      </c>
      <c r="G385" s="89" t="s">
        <v>1847</v>
      </c>
      <c r="H385" s="89" t="s">
        <v>1848</v>
      </c>
      <c r="I385" s="98" t="str">
        <f t="shared" si="27"/>
        <v xml:space="preserve">CT- - M- </v>
      </c>
      <c r="J385" s="89" t="s">
        <v>1343</v>
      </c>
      <c r="K385" s="89"/>
      <c r="L385" s="89" t="s">
        <v>1345</v>
      </c>
      <c r="M385" s="89"/>
      <c r="N385" s="98" t="str">
        <f t="shared" si="28"/>
        <v xml:space="preserve">O  </v>
      </c>
      <c r="O385" s="89" t="s">
        <v>1347</v>
      </c>
      <c r="P385" s="89"/>
      <c r="Q385" s="98" t="str">
        <f t="shared" si="29"/>
        <v xml:space="preserve">F   </v>
      </c>
      <c r="R385" s="89" t="s">
        <v>1844</v>
      </c>
      <c r="S385" s="89"/>
    </row>
    <row r="386" spans="1:19">
      <c r="A386" s="88" t="s">
        <v>577</v>
      </c>
      <c r="B386" s="89">
        <v>7402</v>
      </c>
      <c r="C386" s="89" t="s">
        <v>1894</v>
      </c>
      <c r="D386" s="88" t="s">
        <v>1968</v>
      </c>
      <c r="E386" s="88" t="str">
        <f t="shared" si="25"/>
        <v>7402-34.03</v>
      </c>
      <c r="F386" s="102" t="str">
        <f t="shared" si="26"/>
        <v>AG -3--AC -</v>
      </c>
      <c r="G386" s="89" t="s">
        <v>1847</v>
      </c>
      <c r="H386" s="89"/>
      <c r="I386" s="98" t="str">
        <f t="shared" si="27"/>
        <v xml:space="preserve">- E- - </v>
      </c>
      <c r="J386" s="89"/>
      <c r="K386" s="89" t="s">
        <v>1344</v>
      </c>
      <c r="L386" s="89"/>
      <c r="M386" s="89"/>
      <c r="N386" s="98" t="str">
        <f t="shared" si="28"/>
        <v xml:space="preserve">O  </v>
      </c>
      <c r="O386" s="89" t="s">
        <v>1347</v>
      </c>
      <c r="P386" s="89"/>
      <c r="Q386" s="98" t="str">
        <f t="shared" si="29"/>
        <v xml:space="preserve">F   </v>
      </c>
      <c r="R386" s="89" t="s">
        <v>1844</v>
      </c>
      <c r="S386" s="89"/>
    </row>
    <row r="387" spans="1:19">
      <c r="A387" s="88" t="s">
        <v>577</v>
      </c>
      <c r="B387" s="89">
        <v>7402</v>
      </c>
      <c r="C387" s="89" t="s">
        <v>1895</v>
      </c>
      <c r="D387" s="88" t="s">
        <v>2220</v>
      </c>
      <c r="E387" s="88" t="str">
        <f t="shared" si="25"/>
        <v>7402-48</v>
      </c>
      <c r="F387" s="102" t="str">
        <f t="shared" si="26"/>
        <v>AG ---AC -</v>
      </c>
      <c r="G387" s="89"/>
      <c r="H387" s="89"/>
      <c r="I387" s="98" t="str">
        <f t="shared" si="27"/>
        <v xml:space="preserve">- - - </v>
      </c>
      <c r="J387" s="89"/>
      <c r="K387" s="89"/>
      <c r="L387" s="89"/>
      <c r="M387" s="89"/>
      <c r="N387" s="98" t="str">
        <f t="shared" si="28"/>
        <v xml:space="preserve">  </v>
      </c>
      <c r="O387" s="89"/>
      <c r="P387" s="89"/>
      <c r="Q387" s="98" t="str">
        <f t="shared" si="29"/>
        <v xml:space="preserve">   </v>
      </c>
      <c r="R387" s="89"/>
      <c r="S387" s="89"/>
    </row>
    <row r="388" spans="1:19">
      <c r="A388" s="88" t="s">
        <v>577</v>
      </c>
      <c r="B388" s="89">
        <v>7402</v>
      </c>
      <c r="C388" s="89" t="s">
        <v>2221</v>
      </c>
      <c r="D388" s="88" t="s">
        <v>583</v>
      </c>
      <c r="E388" s="88" t="str">
        <f t="shared" si="25"/>
        <v>7402-48.03</v>
      </c>
      <c r="F388" s="102" t="str">
        <f t="shared" si="26"/>
        <v>AG -3--AC -20</v>
      </c>
      <c r="G388" s="89" t="s">
        <v>1847</v>
      </c>
      <c r="H388" s="89" t="s">
        <v>2185</v>
      </c>
      <c r="I388" s="98" t="str">
        <f t="shared" si="27"/>
        <v>- - M- S</v>
      </c>
      <c r="J388" s="89"/>
      <c r="K388" s="89"/>
      <c r="L388" s="89" t="s">
        <v>1345</v>
      </c>
      <c r="M388" s="89" t="s">
        <v>1346</v>
      </c>
      <c r="N388" s="98" t="str">
        <f t="shared" si="28"/>
        <v xml:space="preserve">O  </v>
      </c>
      <c r="O388" s="89" t="s">
        <v>1347</v>
      </c>
      <c r="P388" s="89"/>
      <c r="Q388" s="98" t="str">
        <f t="shared" si="29"/>
        <v xml:space="preserve">F   </v>
      </c>
      <c r="R388" s="89" t="s">
        <v>1844</v>
      </c>
      <c r="S388" s="89"/>
    </row>
    <row r="389" spans="1:19">
      <c r="A389" s="88"/>
      <c r="B389" s="89"/>
      <c r="C389" s="89"/>
      <c r="D389" s="88"/>
      <c r="E389" s="88" t="str">
        <f t="shared" si="25"/>
        <v>-</v>
      </c>
      <c r="F389" s="102" t="str">
        <f t="shared" si="26"/>
        <v>AG ---AC -</v>
      </c>
      <c r="G389" s="89"/>
      <c r="H389" s="89"/>
      <c r="I389" s="98" t="str">
        <f t="shared" si="27"/>
        <v xml:space="preserve">- - - </v>
      </c>
      <c r="J389" s="89"/>
      <c r="K389" s="89"/>
      <c r="L389" s="89"/>
      <c r="M389" s="89"/>
      <c r="N389" s="98" t="str">
        <f t="shared" si="28"/>
        <v xml:space="preserve">  </v>
      </c>
      <c r="O389" s="89"/>
      <c r="P389" s="89"/>
      <c r="Q389" s="98" t="str">
        <f t="shared" si="29"/>
        <v xml:space="preserve">   </v>
      </c>
      <c r="R389" s="89"/>
      <c r="S389" s="89"/>
    </row>
    <row r="390" spans="1:19">
      <c r="A390" s="88" t="s">
        <v>560</v>
      </c>
      <c r="B390" s="89">
        <v>7410</v>
      </c>
      <c r="C390" s="89" t="s">
        <v>1864</v>
      </c>
      <c r="D390" s="88" t="s">
        <v>1865</v>
      </c>
      <c r="E390" s="88" t="str">
        <f t="shared" ref="E390:E453" si="30">CONCATENATE(B390,"-",C390)</f>
        <v>7410-02</v>
      </c>
      <c r="F390" s="102" t="str">
        <f t="shared" ref="F390:F453" si="31">CONCATENATE("AG"," -", G390,"--","AC -", H390)</f>
        <v>AG ---AC -</v>
      </c>
      <c r="G390" s="89"/>
      <c r="H390" s="89"/>
      <c r="I390" s="98" t="str">
        <f t="shared" ref="I390:I453" si="32">CONCATENATE(J390,"- ",K390,"- ",L390,"- ",M390,)</f>
        <v xml:space="preserve">- - - </v>
      </c>
      <c r="J390" s="89"/>
      <c r="K390" s="89"/>
      <c r="L390" s="89"/>
      <c r="M390" s="89"/>
      <c r="N390" s="98" t="str">
        <f t="shared" ref="N390:N453" si="33">CONCATENATE(O390,"  ",P390)</f>
        <v xml:space="preserve">  </v>
      </c>
      <c r="O390" s="89"/>
      <c r="P390" s="89"/>
      <c r="Q390" s="98" t="str">
        <f t="shared" ref="Q390:Q453" si="34">CONCATENATE(R390,"   ",S390)</f>
        <v xml:space="preserve">   </v>
      </c>
      <c r="R390" s="89"/>
      <c r="S390" s="89"/>
    </row>
    <row r="391" spans="1:19">
      <c r="A391" s="88" t="s">
        <v>560</v>
      </c>
      <c r="B391" s="89">
        <v>7410</v>
      </c>
      <c r="C391" s="89" t="s">
        <v>2222</v>
      </c>
      <c r="D391" s="88" t="s">
        <v>2223</v>
      </c>
      <c r="E391" s="88" t="str">
        <f t="shared" si="30"/>
        <v>7410-02.07</v>
      </c>
      <c r="F391" s="102" t="str">
        <f t="shared" si="31"/>
        <v>AG -3--AC -8</v>
      </c>
      <c r="G391" s="89" t="s">
        <v>1847</v>
      </c>
      <c r="H391" s="89" t="s">
        <v>1848</v>
      </c>
      <c r="I391" s="98" t="str">
        <f t="shared" si="32"/>
        <v xml:space="preserve">CT- - M- </v>
      </c>
      <c r="J391" s="89" t="s">
        <v>1343</v>
      </c>
      <c r="K391" s="89"/>
      <c r="L391" s="89" t="s">
        <v>1345</v>
      </c>
      <c r="M391" s="89"/>
      <c r="N391" s="98" t="str">
        <f t="shared" si="33"/>
        <v xml:space="preserve">O  </v>
      </c>
      <c r="O391" s="89" t="s">
        <v>1347</v>
      </c>
      <c r="P391" s="89"/>
      <c r="Q391" s="98" t="str">
        <f t="shared" si="34"/>
        <v xml:space="preserve">F   </v>
      </c>
      <c r="R391" s="89" t="s">
        <v>1844</v>
      </c>
      <c r="S391" s="89"/>
    </row>
    <row r="392" spans="1:19">
      <c r="A392" s="88" t="s">
        <v>560</v>
      </c>
      <c r="B392" s="89">
        <v>7410</v>
      </c>
      <c r="C392" s="89" t="s">
        <v>2224</v>
      </c>
      <c r="D392" s="88" t="s">
        <v>2025</v>
      </c>
      <c r="E392" s="88" t="str">
        <f t="shared" si="30"/>
        <v>7410-02.14</v>
      </c>
      <c r="F392" s="102" t="str">
        <f t="shared" si="31"/>
        <v>AG -3--AC -8</v>
      </c>
      <c r="G392" s="89" t="s">
        <v>1847</v>
      </c>
      <c r="H392" s="89" t="s">
        <v>1848</v>
      </c>
      <c r="I392" s="98" t="str">
        <f t="shared" si="32"/>
        <v xml:space="preserve">CT- - M- </v>
      </c>
      <c r="J392" s="89" t="s">
        <v>1343</v>
      </c>
      <c r="K392" s="89"/>
      <c r="L392" s="89" t="s">
        <v>1345</v>
      </c>
      <c r="M392" s="89"/>
      <c r="N392" s="98" t="str">
        <f t="shared" si="33"/>
        <v xml:space="preserve">O  </v>
      </c>
      <c r="O392" s="89" t="s">
        <v>1347</v>
      </c>
      <c r="P392" s="89"/>
      <c r="Q392" s="98" t="str">
        <f t="shared" si="34"/>
        <v xml:space="preserve">F   </v>
      </c>
      <c r="R392" s="89" t="s">
        <v>1844</v>
      </c>
      <c r="S392" s="89"/>
    </row>
    <row r="393" spans="1:19">
      <c r="A393" s="88" t="s">
        <v>560</v>
      </c>
      <c r="B393" s="89">
        <v>7410</v>
      </c>
      <c r="C393" s="89" t="s">
        <v>1855</v>
      </c>
      <c r="D393" s="88" t="s">
        <v>1850</v>
      </c>
      <c r="E393" s="88" t="str">
        <f t="shared" si="30"/>
        <v>7410-34</v>
      </c>
      <c r="F393" s="102" t="str">
        <f t="shared" si="31"/>
        <v>AG ---AC -</v>
      </c>
      <c r="G393" s="89"/>
      <c r="H393" s="89"/>
      <c r="I393" s="98" t="str">
        <f t="shared" si="32"/>
        <v xml:space="preserve">- - - </v>
      </c>
      <c r="J393" s="89"/>
      <c r="K393" s="89"/>
      <c r="L393" s="89"/>
      <c r="M393" s="89"/>
      <c r="N393" s="98" t="str">
        <f t="shared" si="33"/>
        <v xml:space="preserve">  </v>
      </c>
      <c r="O393" s="89"/>
      <c r="P393" s="89"/>
      <c r="Q393" s="98" t="str">
        <f t="shared" si="34"/>
        <v xml:space="preserve">   </v>
      </c>
      <c r="R393" s="89"/>
      <c r="S393" s="89"/>
    </row>
    <row r="394" spans="1:19">
      <c r="A394" s="88" t="s">
        <v>560</v>
      </c>
      <c r="B394" s="89">
        <v>7410</v>
      </c>
      <c r="C394" s="89" t="s">
        <v>1969</v>
      </c>
      <c r="D394" s="88" t="s">
        <v>1857</v>
      </c>
      <c r="E394" s="88" t="str">
        <f t="shared" si="30"/>
        <v>7410-34.05</v>
      </c>
      <c r="F394" s="102" t="str">
        <f t="shared" si="31"/>
        <v>AG -5--AC -16</v>
      </c>
      <c r="G394" s="89" t="s">
        <v>2036</v>
      </c>
      <c r="H394" s="89" t="s">
        <v>2082</v>
      </c>
      <c r="I394" s="98" t="str">
        <f t="shared" si="32"/>
        <v xml:space="preserve">CT- - M- </v>
      </c>
      <c r="J394" s="89" t="s">
        <v>1343</v>
      </c>
      <c r="K394" s="89"/>
      <c r="L394" s="89" t="s">
        <v>1345</v>
      </c>
      <c r="M394" s="89"/>
      <c r="N394" s="98" t="str">
        <f t="shared" si="33"/>
        <v xml:space="preserve">O  </v>
      </c>
      <c r="O394" s="89" t="s">
        <v>1347</v>
      </c>
      <c r="P394" s="89"/>
      <c r="Q394" s="98" t="str">
        <f t="shared" si="34"/>
        <v xml:space="preserve">F   </v>
      </c>
      <c r="R394" s="89" t="s">
        <v>1844</v>
      </c>
      <c r="S394" s="89"/>
    </row>
    <row r="395" spans="1:19">
      <c r="A395" s="88" t="s">
        <v>560</v>
      </c>
      <c r="B395" s="89">
        <v>7410</v>
      </c>
      <c r="C395" s="89" t="s">
        <v>1918</v>
      </c>
      <c r="D395" s="88" t="s">
        <v>2225</v>
      </c>
      <c r="E395" s="88" t="str">
        <f t="shared" si="30"/>
        <v>7410-34.07</v>
      </c>
      <c r="F395" s="102" t="str">
        <f t="shared" si="31"/>
        <v>AG -5--AC -8</v>
      </c>
      <c r="G395" s="89">
        <v>5</v>
      </c>
      <c r="H395" s="89">
        <v>8</v>
      </c>
      <c r="I395" s="98" t="str">
        <f t="shared" si="32"/>
        <v xml:space="preserve">CT- - D- </v>
      </c>
      <c r="J395" s="89" t="s">
        <v>1343</v>
      </c>
      <c r="K395" s="89"/>
      <c r="L395" s="89" t="s">
        <v>1859</v>
      </c>
      <c r="M395" s="89"/>
      <c r="N395" s="98" t="str">
        <f t="shared" si="33"/>
        <v xml:space="preserve">O  </v>
      </c>
      <c r="O395" s="89" t="s">
        <v>1347</v>
      </c>
      <c r="P395" s="89"/>
      <c r="Q395" s="98" t="str">
        <f t="shared" si="34"/>
        <v xml:space="preserve">   D</v>
      </c>
      <c r="R395" s="89"/>
      <c r="S395" s="89" t="s">
        <v>1859</v>
      </c>
    </row>
    <row r="396" spans="1:19">
      <c r="A396" s="88" t="s">
        <v>560</v>
      </c>
      <c r="B396" s="89">
        <v>7410</v>
      </c>
      <c r="C396" s="89" t="s">
        <v>1920</v>
      </c>
      <c r="D396" s="88" t="s">
        <v>1971</v>
      </c>
      <c r="E396" s="88" t="str">
        <f t="shared" si="30"/>
        <v>7410-45</v>
      </c>
      <c r="F396" s="102" t="str">
        <f t="shared" si="31"/>
        <v>AG ---AC -</v>
      </c>
      <c r="G396" s="89"/>
      <c r="H396" s="89"/>
      <c r="I396" s="98" t="str">
        <f t="shared" si="32"/>
        <v xml:space="preserve">- - - </v>
      </c>
      <c r="J396" s="89"/>
      <c r="K396" s="89"/>
      <c r="L396" s="89"/>
      <c r="M396" s="89"/>
      <c r="N396" s="98" t="str">
        <f t="shared" si="33"/>
        <v xml:space="preserve">  </v>
      </c>
      <c r="O396" s="89"/>
      <c r="P396" s="89"/>
      <c r="Q396" s="98" t="str">
        <f t="shared" si="34"/>
        <v xml:space="preserve">   </v>
      </c>
      <c r="R396" s="89"/>
      <c r="S396" s="89"/>
    </row>
    <row r="397" spans="1:19">
      <c r="A397" s="88" t="s">
        <v>560</v>
      </c>
      <c r="B397" s="89">
        <v>7410</v>
      </c>
      <c r="C397" s="89" t="s">
        <v>1972</v>
      </c>
      <c r="D397" s="88" t="s">
        <v>411</v>
      </c>
      <c r="E397" s="88" t="str">
        <f t="shared" si="30"/>
        <v>7410-45.01</v>
      </c>
      <c r="F397" s="102" t="str">
        <f t="shared" si="31"/>
        <v>AG -3--AC -2</v>
      </c>
      <c r="G397" s="89" t="s">
        <v>1847</v>
      </c>
      <c r="H397" s="89" t="s">
        <v>1999</v>
      </c>
      <c r="I397" s="98" t="str">
        <f t="shared" si="32"/>
        <v xml:space="preserve">- E- - </v>
      </c>
      <c r="J397" s="89"/>
      <c r="K397" s="89" t="s">
        <v>1344</v>
      </c>
      <c r="L397" s="89"/>
      <c r="M397" s="89"/>
      <c r="N397" s="98" t="str">
        <f t="shared" si="33"/>
        <v xml:space="preserve">O  </v>
      </c>
      <c r="O397" s="89" t="s">
        <v>1347</v>
      </c>
      <c r="P397" s="89"/>
      <c r="Q397" s="98" t="str">
        <f t="shared" si="34"/>
        <v xml:space="preserve">F   </v>
      </c>
      <c r="R397" s="89" t="s">
        <v>1844</v>
      </c>
      <c r="S397" s="89"/>
    </row>
    <row r="398" spans="1:19">
      <c r="A398" s="88" t="s">
        <v>560</v>
      </c>
      <c r="B398" s="89">
        <v>7410</v>
      </c>
      <c r="C398" s="89" t="s">
        <v>2105</v>
      </c>
      <c r="D398" s="88" t="s">
        <v>1925</v>
      </c>
      <c r="E398" s="88" t="str">
        <f t="shared" si="30"/>
        <v>7410-45.06</v>
      </c>
      <c r="F398" s="102" t="str">
        <f t="shared" si="31"/>
        <v>AG -3--AC -2</v>
      </c>
      <c r="G398" s="89" t="s">
        <v>1847</v>
      </c>
      <c r="H398" s="89" t="s">
        <v>1999</v>
      </c>
      <c r="I398" s="98" t="str">
        <f t="shared" si="32"/>
        <v xml:space="preserve">- E- - </v>
      </c>
      <c r="J398" s="89"/>
      <c r="K398" s="89" t="s">
        <v>1344</v>
      </c>
      <c r="L398" s="89"/>
      <c r="M398" s="89"/>
      <c r="N398" s="98" t="str">
        <f t="shared" si="33"/>
        <v xml:space="preserve">O  </v>
      </c>
      <c r="O398" s="89" t="s">
        <v>1347</v>
      </c>
      <c r="P398" s="89"/>
      <c r="Q398" s="98" t="str">
        <f t="shared" si="34"/>
        <v xml:space="preserve">F   </v>
      </c>
      <c r="R398" s="89" t="s">
        <v>1844</v>
      </c>
      <c r="S398" s="89"/>
    </row>
    <row r="399" spans="1:19">
      <c r="A399" s="88"/>
      <c r="B399" s="89"/>
      <c r="C399" s="89"/>
      <c r="D399" s="88"/>
      <c r="E399" s="88" t="str">
        <f t="shared" si="30"/>
        <v>-</v>
      </c>
      <c r="F399" s="102" t="str">
        <f t="shared" si="31"/>
        <v>AG ---AC -</v>
      </c>
      <c r="G399" s="89"/>
      <c r="H399" s="89"/>
      <c r="I399" s="98" t="str">
        <f t="shared" si="32"/>
        <v xml:space="preserve">- - - </v>
      </c>
      <c r="J399" s="89"/>
      <c r="K399" s="89"/>
      <c r="L399" s="89"/>
      <c r="M399" s="89"/>
      <c r="N399" s="98" t="str">
        <f t="shared" si="33"/>
        <v xml:space="preserve">  </v>
      </c>
      <c r="O399" s="89"/>
      <c r="P399" s="89"/>
      <c r="Q399" s="98" t="str">
        <f t="shared" si="34"/>
        <v xml:space="preserve">   </v>
      </c>
      <c r="R399" s="89"/>
      <c r="S399" s="89"/>
    </row>
    <row r="400" spans="1:19">
      <c r="A400" s="88" t="s">
        <v>521</v>
      </c>
      <c r="B400" s="89">
        <v>7411</v>
      </c>
      <c r="C400" s="89" t="s">
        <v>1942</v>
      </c>
      <c r="D400" s="88" t="s">
        <v>1943</v>
      </c>
      <c r="E400" s="88" t="str">
        <f t="shared" si="30"/>
        <v>7411-03</v>
      </c>
      <c r="F400" s="102" t="str">
        <f t="shared" si="31"/>
        <v>AG -3--AC -</v>
      </c>
      <c r="G400" s="89">
        <v>3</v>
      </c>
      <c r="H400" s="89"/>
      <c r="I400" s="98" t="str">
        <f t="shared" si="32"/>
        <v xml:space="preserve">- E- - </v>
      </c>
      <c r="J400" s="89"/>
      <c r="K400" s="89" t="s">
        <v>1344</v>
      </c>
      <c r="L400" s="89"/>
      <c r="M400" s="89"/>
      <c r="N400" s="98" t="str">
        <f t="shared" si="33"/>
        <v xml:space="preserve">O  </v>
      </c>
      <c r="O400" s="89" t="s">
        <v>1347</v>
      </c>
      <c r="P400" s="89"/>
      <c r="Q400" s="98" t="str">
        <f t="shared" si="34"/>
        <v xml:space="preserve">F   </v>
      </c>
      <c r="R400" s="89" t="s">
        <v>1844</v>
      </c>
      <c r="S400" s="89"/>
    </row>
    <row r="401" spans="1:19">
      <c r="A401" s="88" t="s">
        <v>521</v>
      </c>
      <c r="B401" s="89">
        <v>7411</v>
      </c>
      <c r="C401" s="89" t="s">
        <v>2226</v>
      </c>
      <c r="D401" s="88" t="s">
        <v>523</v>
      </c>
      <c r="E401" s="88" t="str">
        <f t="shared" si="30"/>
        <v>7411-25</v>
      </c>
      <c r="F401" s="102" t="str">
        <f t="shared" si="31"/>
        <v>AG -3--AC -8</v>
      </c>
      <c r="G401" s="89" t="s">
        <v>1847</v>
      </c>
      <c r="H401" s="89" t="s">
        <v>1848</v>
      </c>
      <c r="I401" s="98" t="str">
        <f t="shared" si="32"/>
        <v xml:space="preserve">CT- - M- </v>
      </c>
      <c r="J401" s="89" t="s">
        <v>1343</v>
      </c>
      <c r="K401" s="89"/>
      <c r="L401" s="89" t="s">
        <v>1345</v>
      </c>
      <c r="M401" s="89"/>
      <c r="N401" s="98" t="str">
        <f t="shared" si="33"/>
        <v xml:space="preserve">O  </v>
      </c>
      <c r="O401" s="89" t="s">
        <v>1347</v>
      </c>
      <c r="P401" s="89"/>
      <c r="Q401" s="98" t="str">
        <f t="shared" si="34"/>
        <v xml:space="preserve">F   </v>
      </c>
      <c r="R401" s="89" t="s">
        <v>1844</v>
      </c>
      <c r="S401" s="89"/>
    </row>
    <row r="402" spans="1:19">
      <c r="A402" s="88" t="s">
        <v>521</v>
      </c>
      <c r="B402" s="89">
        <v>7411</v>
      </c>
      <c r="C402" s="89" t="s">
        <v>1855</v>
      </c>
      <c r="D402" s="88" t="s">
        <v>1850</v>
      </c>
      <c r="E402" s="88" t="str">
        <f t="shared" si="30"/>
        <v>7411-34</v>
      </c>
      <c r="F402" s="102" t="str">
        <f t="shared" si="31"/>
        <v>AG ---AC -</v>
      </c>
      <c r="G402" s="89"/>
      <c r="H402" s="89"/>
      <c r="I402" s="98" t="str">
        <f t="shared" si="32"/>
        <v xml:space="preserve">- - - </v>
      </c>
      <c r="J402" s="89"/>
      <c r="K402" s="89"/>
      <c r="L402" s="89"/>
      <c r="M402" s="89"/>
      <c r="N402" s="98" t="str">
        <f t="shared" si="33"/>
        <v xml:space="preserve">  </v>
      </c>
      <c r="O402" s="89"/>
      <c r="P402" s="89"/>
      <c r="Q402" s="98" t="str">
        <f t="shared" si="34"/>
        <v xml:space="preserve">   </v>
      </c>
      <c r="R402" s="89"/>
      <c r="S402" s="89"/>
    </row>
    <row r="403" spans="1:19">
      <c r="A403" s="88" t="s">
        <v>521</v>
      </c>
      <c r="B403" s="89">
        <v>7411</v>
      </c>
      <c r="C403" s="89" t="s">
        <v>1932</v>
      </c>
      <c r="D403" s="88" t="s">
        <v>1851</v>
      </c>
      <c r="E403" s="88" t="str">
        <f t="shared" si="30"/>
        <v>7411-34.01</v>
      </c>
      <c r="F403" s="102" t="str">
        <f t="shared" si="31"/>
        <v>AG -3--AC -8</v>
      </c>
      <c r="G403" s="89" t="s">
        <v>1847</v>
      </c>
      <c r="H403" s="89" t="s">
        <v>1848</v>
      </c>
      <c r="I403" s="98" t="str">
        <f t="shared" si="32"/>
        <v xml:space="preserve">CT- - M- </v>
      </c>
      <c r="J403" s="89" t="s">
        <v>1343</v>
      </c>
      <c r="K403" s="89"/>
      <c r="L403" s="89" t="s">
        <v>1345</v>
      </c>
      <c r="M403" s="89"/>
      <c r="N403" s="98" t="str">
        <f t="shared" si="33"/>
        <v xml:space="preserve">O  </v>
      </c>
      <c r="O403" s="89" t="s">
        <v>1347</v>
      </c>
      <c r="P403" s="89"/>
      <c r="Q403" s="98" t="str">
        <f t="shared" si="34"/>
        <v xml:space="preserve">F   </v>
      </c>
      <c r="R403" s="89" t="s">
        <v>1844</v>
      </c>
      <c r="S403" s="89"/>
    </row>
    <row r="404" spans="1:19">
      <c r="A404" s="88"/>
      <c r="B404" s="89"/>
      <c r="C404" s="89"/>
      <c r="D404" s="88"/>
      <c r="E404" s="88" t="str">
        <f t="shared" si="30"/>
        <v>-</v>
      </c>
      <c r="F404" s="102" t="str">
        <f t="shared" si="31"/>
        <v>AG ---AC -</v>
      </c>
      <c r="G404" s="89"/>
      <c r="H404" s="89"/>
      <c r="I404" s="98" t="str">
        <f t="shared" si="32"/>
        <v xml:space="preserve">- - - </v>
      </c>
      <c r="J404" s="89"/>
      <c r="K404" s="89"/>
      <c r="L404" s="89"/>
      <c r="M404" s="89"/>
      <c r="N404" s="98" t="str">
        <f t="shared" si="33"/>
        <v xml:space="preserve">  </v>
      </c>
      <c r="O404" s="89"/>
      <c r="P404" s="89"/>
      <c r="Q404" s="98" t="str">
        <f t="shared" si="34"/>
        <v xml:space="preserve">   </v>
      </c>
      <c r="R404" s="89"/>
      <c r="S404" s="89"/>
    </row>
    <row r="405" spans="1:19">
      <c r="A405" s="88" t="s">
        <v>549</v>
      </c>
      <c r="B405" s="89">
        <v>7412</v>
      </c>
      <c r="C405" s="89" t="s">
        <v>2074</v>
      </c>
      <c r="D405" s="88" t="s">
        <v>2227</v>
      </c>
      <c r="E405" s="88" t="str">
        <f t="shared" si="30"/>
        <v>7412-10</v>
      </c>
      <c r="F405" s="102" t="str">
        <f t="shared" si="31"/>
        <v>AG -3--AC -8</v>
      </c>
      <c r="G405" s="89">
        <v>3</v>
      </c>
      <c r="H405" s="89">
        <v>8</v>
      </c>
      <c r="I405" s="98" t="str">
        <f t="shared" si="32"/>
        <v xml:space="preserve">- E- - </v>
      </c>
      <c r="J405" s="89"/>
      <c r="K405" s="89" t="s">
        <v>1344</v>
      </c>
      <c r="L405" s="89"/>
      <c r="M405" s="89"/>
      <c r="N405" s="98" t="str">
        <f t="shared" si="33"/>
        <v xml:space="preserve">O  </v>
      </c>
      <c r="O405" s="89" t="s">
        <v>1347</v>
      </c>
      <c r="P405" s="89"/>
      <c r="Q405" s="98" t="str">
        <f t="shared" si="34"/>
        <v xml:space="preserve">F   </v>
      </c>
      <c r="R405" s="89" t="s">
        <v>1844</v>
      </c>
      <c r="S405" s="89"/>
    </row>
    <row r="406" spans="1:19">
      <c r="A406" s="88" t="s">
        <v>549</v>
      </c>
      <c r="B406" s="89">
        <v>7412</v>
      </c>
      <c r="C406" s="89" t="s">
        <v>2190</v>
      </c>
      <c r="D406" s="88" t="s">
        <v>2191</v>
      </c>
      <c r="E406" s="88" t="str">
        <f t="shared" si="30"/>
        <v>7412-12</v>
      </c>
      <c r="F406" s="102" t="str">
        <f t="shared" si="31"/>
        <v>AG ---AC -</v>
      </c>
      <c r="G406" s="89"/>
      <c r="H406" s="89"/>
      <c r="I406" s="98" t="str">
        <f t="shared" si="32"/>
        <v xml:space="preserve">- - - </v>
      </c>
      <c r="J406" s="89"/>
      <c r="K406" s="89"/>
      <c r="L406" s="89"/>
      <c r="M406" s="89"/>
      <c r="N406" s="98" t="str">
        <f t="shared" si="33"/>
        <v xml:space="preserve">  </v>
      </c>
      <c r="O406" s="89"/>
      <c r="P406" s="89"/>
      <c r="Q406" s="98" t="str">
        <f t="shared" si="34"/>
        <v xml:space="preserve">   </v>
      </c>
      <c r="R406" s="89"/>
      <c r="S406" s="89"/>
    </row>
    <row r="407" spans="1:19">
      <c r="A407" s="88" t="s">
        <v>549</v>
      </c>
      <c r="B407" s="89">
        <v>7412</v>
      </c>
      <c r="C407" s="89" t="s">
        <v>2228</v>
      </c>
      <c r="D407" s="88" t="s">
        <v>2229</v>
      </c>
      <c r="E407" s="88" t="str">
        <f t="shared" si="30"/>
        <v>7412-12.01</v>
      </c>
      <c r="F407" s="102" t="str">
        <f t="shared" si="31"/>
        <v>AG -3--AC -8</v>
      </c>
      <c r="G407" s="89" t="s">
        <v>1847</v>
      </c>
      <c r="H407" s="89" t="s">
        <v>1848</v>
      </c>
      <c r="I407" s="98" t="str">
        <f t="shared" si="32"/>
        <v xml:space="preserve">- E- - </v>
      </c>
      <c r="J407" s="89"/>
      <c r="K407" s="89" t="s">
        <v>1344</v>
      </c>
      <c r="L407" s="89"/>
      <c r="M407" s="89"/>
      <c r="N407" s="98" t="str">
        <f t="shared" si="33"/>
        <v xml:space="preserve">O  </v>
      </c>
      <c r="O407" s="89" t="s">
        <v>1347</v>
      </c>
      <c r="P407" s="89"/>
      <c r="Q407" s="98" t="str">
        <f t="shared" si="34"/>
        <v xml:space="preserve">F   </v>
      </c>
      <c r="R407" s="89" t="s">
        <v>1844</v>
      </c>
      <c r="S407" s="89"/>
    </row>
    <row r="408" spans="1:19">
      <c r="A408" s="88" t="s">
        <v>549</v>
      </c>
      <c r="B408" s="89">
        <v>7412</v>
      </c>
      <c r="C408" s="89" t="s">
        <v>2230</v>
      </c>
      <c r="D408" s="88" t="s">
        <v>2231</v>
      </c>
      <c r="E408" s="88" t="str">
        <f t="shared" si="30"/>
        <v>7412-22</v>
      </c>
      <c r="F408" s="102" t="str">
        <f t="shared" si="31"/>
        <v>AG -3--AC -8</v>
      </c>
      <c r="G408" s="89" t="s">
        <v>1847</v>
      </c>
      <c r="H408" s="89" t="s">
        <v>1848</v>
      </c>
      <c r="I408" s="98" t="str">
        <f t="shared" si="32"/>
        <v xml:space="preserve">- E- - </v>
      </c>
      <c r="J408" s="89"/>
      <c r="K408" s="89" t="s">
        <v>1344</v>
      </c>
      <c r="L408" s="89"/>
      <c r="M408" s="89"/>
      <c r="N408" s="98" t="str">
        <f t="shared" si="33"/>
        <v xml:space="preserve">O  </v>
      </c>
      <c r="O408" s="89" t="s">
        <v>1347</v>
      </c>
      <c r="P408" s="89"/>
      <c r="Q408" s="98" t="str">
        <f t="shared" si="34"/>
        <v xml:space="preserve">F   </v>
      </c>
      <c r="R408" s="89" t="s">
        <v>1844</v>
      </c>
      <c r="S408" s="89"/>
    </row>
    <row r="409" spans="1:19">
      <c r="A409" s="88" t="s">
        <v>549</v>
      </c>
      <c r="B409" s="89">
        <v>7412</v>
      </c>
      <c r="C409" s="89" t="s">
        <v>1855</v>
      </c>
      <c r="D409" s="88" t="s">
        <v>1850</v>
      </c>
      <c r="E409" s="88" t="str">
        <f t="shared" si="30"/>
        <v>7412-34</v>
      </c>
      <c r="F409" s="102" t="str">
        <f t="shared" si="31"/>
        <v>AG ---AC -</v>
      </c>
      <c r="G409" s="89"/>
      <c r="H409" s="89"/>
      <c r="I409" s="98" t="str">
        <f t="shared" si="32"/>
        <v xml:space="preserve">- - - </v>
      </c>
      <c r="J409" s="89"/>
      <c r="K409" s="89"/>
      <c r="L409" s="89"/>
      <c r="M409" s="89"/>
      <c r="N409" s="98" t="str">
        <f t="shared" si="33"/>
        <v xml:space="preserve">  </v>
      </c>
      <c r="O409" s="89"/>
      <c r="P409" s="89"/>
      <c r="Q409" s="98" t="str">
        <f t="shared" si="34"/>
        <v xml:space="preserve">   </v>
      </c>
      <c r="R409" s="89"/>
      <c r="S409" s="89"/>
    </row>
    <row r="410" spans="1:19">
      <c r="A410" s="88" t="s">
        <v>549</v>
      </c>
      <c r="B410" s="89">
        <v>7412</v>
      </c>
      <c r="C410" s="89" t="s">
        <v>1894</v>
      </c>
      <c r="D410" s="88" t="s">
        <v>1968</v>
      </c>
      <c r="E410" s="88" t="str">
        <f t="shared" si="30"/>
        <v>7412-34.03</v>
      </c>
      <c r="F410" s="102" t="str">
        <f t="shared" si="31"/>
        <v>AG -3--AC -</v>
      </c>
      <c r="G410" s="89" t="s">
        <v>1847</v>
      </c>
      <c r="H410" s="89"/>
      <c r="I410" s="98" t="str">
        <f t="shared" si="32"/>
        <v xml:space="preserve">- E- - </v>
      </c>
      <c r="J410" s="89"/>
      <c r="K410" s="89" t="s">
        <v>1344</v>
      </c>
      <c r="L410" s="89"/>
      <c r="M410" s="89"/>
      <c r="N410" s="98" t="str">
        <f t="shared" si="33"/>
        <v xml:space="preserve">O  </v>
      </c>
      <c r="O410" s="89" t="s">
        <v>1347</v>
      </c>
      <c r="P410" s="89"/>
      <c r="Q410" s="98" t="str">
        <f t="shared" si="34"/>
        <v xml:space="preserve">F   </v>
      </c>
      <c r="R410" s="89" t="s">
        <v>1844</v>
      </c>
      <c r="S410" s="89"/>
    </row>
    <row r="411" spans="1:19">
      <c r="A411" s="88" t="s">
        <v>549</v>
      </c>
      <c r="B411" s="89">
        <v>7412</v>
      </c>
      <c r="C411" s="89" t="s">
        <v>2232</v>
      </c>
      <c r="D411" s="88" t="s">
        <v>2233</v>
      </c>
      <c r="E411" s="88" t="str">
        <f t="shared" si="30"/>
        <v>7412-43</v>
      </c>
      <c r="F411" s="102" t="str">
        <f t="shared" si="31"/>
        <v>AG ---AC -</v>
      </c>
      <c r="G411" s="89"/>
      <c r="H411" s="89"/>
      <c r="I411" s="98" t="str">
        <f t="shared" si="32"/>
        <v xml:space="preserve">- - - </v>
      </c>
      <c r="J411" s="89"/>
      <c r="K411" s="89"/>
      <c r="L411" s="89"/>
      <c r="M411" s="89"/>
      <c r="N411" s="98" t="str">
        <f t="shared" si="33"/>
        <v xml:space="preserve">  </v>
      </c>
      <c r="O411" s="89"/>
      <c r="P411" s="89"/>
      <c r="Q411" s="98" t="str">
        <f t="shared" si="34"/>
        <v xml:space="preserve">   </v>
      </c>
      <c r="R411" s="89"/>
      <c r="S411" s="89"/>
    </row>
    <row r="412" spans="1:19">
      <c r="A412" s="88" t="s">
        <v>549</v>
      </c>
      <c r="B412" s="89">
        <v>7412</v>
      </c>
      <c r="C412" s="89" t="s">
        <v>2234</v>
      </c>
      <c r="D412" s="88" t="s">
        <v>2235</v>
      </c>
      <c r="E412" s="88" t="str">
        <f t="shared" si="30"/>
        <v>7412-43.01</v>
      </c>
      <c r="F412" s="102" t="str">
        <f t="shared" si="31"/>
        <v>AG -3--AC -8</v>
      </c>
      <c r="G412" s="89" t="s">
        <v>1847</v>
      </c>
      <c r="H412" s="89" t="s">
        <v>1848</v>
      </c>
      <c r="I412" s="98" t="str">
        <f t="shared" si="32"/>
        <v xml:space="preserve">- E- - </v>
      </c>
      <c r="J412" s="89"/>
      <c r="K412" s="89" t="s">
        <v>1344</v>
      </c>
      <c r="L412" s="89"/>
      <c r="M412" s="89"/>
      <c r="N412" s="98" t="str">
        <f t="shared" si="33"/>
        <v xml:space="preserve">O  </v>
      </c>
      <c r="O412" s="89" t="s">
        <v>1347</v>
      </c>
      <c r="P412" s="89"/>
      <c r="Q412" s="98" t="str">
        <f t="shared" si="34"/>
        <v xml:space="preserve">F   </v>
      </c>
      <c r="R412" s="89" t="s">
        <v>1844</v>
      </c>
      <c r="S412" s="89"/>
    </row>
    <row r="413" spans="1:19">
      <c r="A413" s="88" t="s">
        <v>549</v>
      </c>
      <c r="B413" s="89">
        <v>7412</v>
      </c>
      <c r="C413" s="89" t="s">
        <v>2236</v>
      </c>
      <c r="D413" s="88" t="s">
        <v>2237</v>
      </c>
      <c r="E413" s="88" t="str">
        <f t="shared" si="30"/>
        <v>7412-43.02</v>
      </c>
      <c r="F413" s="102" t="str">
        <f t="shared" si="31"/>
        <v>AG -3--AC -8</v>
      </c>
      <c r="G413" s="89" t="s">
        <v>1847</v>
      </c>
      <c r="H413" s="89" t="s">
        <v>1848</v>
      </c>
      <c r="I413" s="98" t="str">
        <f t="shared" si="32"/>
        <v xml:space="preserve">- E- - </v>
      </c>
      <c r="J413" s="89"/>
      <c r="K413" s="89" t="s">
        <v>1344</v>
      </c>
      <c r="L413" s="89"/>
      <c r="M413" s="89"/>
      <c r="N413" s="98" t="str">
        <f t="shared" si="33"/>
        <v xml:space="preserve">O  </v>
      </c>
      <c r="O413" s="89" t="s">
        <v>1347</v>
      </c>
      <c r="P413" s="89"/>
      <c r="Q413" s="98" t="str">
        <f t="shared" si="34"/>
        <v xml:space="preserve">F   </v>
      </c>
      <c r="R413" s="89" t="s">
        <v>1844</v>
      </c>
      <c r="S413" s="89"/>
    </row>
    <row r="414" spans="1:19">
      <c r="A414" s="88" t="s">
        <v>549</v>
      </c>
      <c r="B414" s="89">
        <v>7412</v>
      </c>
      <c r="C414" s="89" t="s">
        <v>2238</v>
      </c>
      <c r="D414" s="88" t="s">
        <v>2239</v>
      </c>
      <c r="E414" s="88" t="str">
        <f t="shared" si="30"/>
        <v>7412-43.03</v>
      </c>
      <c r="F414" s="102" t="str">
        <f t="shared" si="31"/>
        <v>AG -3--AC -8</v>
      </c>
      <c r="G414" s="89" t="s">
        <v>1847</v>
      </c>
      <c r="H414" s="89" t="s">
        <v>1848</v>
      </c>
      <c r="I414" s="98" t="str">
        <f t="shared" si="32"/>
        <v xml:space="preserve">- E- - </v>
      </c>
      <c r="J414" s="89"/>
      <c r="K414" s="89" t="s">
        <v>1344</v>
      </c>
      <c r="L414" s="89"/>
      <c r="M414" s="89"/>
      <c r="N414" s="98" t="str">
        <f t="shared" si="33"/>
        <v xml:space="preserve">O  </v>
      </c>
      <c r="O414" s="89" t="s">
        <v>1347</v>
      </c>
      <c r="P414" s="89"/>
      <c r="Q414" s="98" t="str">
        <f t="shared" si="34"/>
        <v xml:space="preserve">F   </v>
      </c>
      <c r="R414" s="89" t="s">
        <v>1844</v>
      </c>
      <c r="S414" s="89"/>
    </row>
    <row r="415" spans="1:19">
      <c r="A415" s="88" t="s">
        <v>549</v>
      </c>
      <c r="B415" s="89">
        <v>7412</v>
      </c>
      <c r="C415" s="89" t="s">
        <v>2240</v>
      </c>
      <c r="D415" s="88" t="s">
        <v>2241</v>
      </c>
      <c r="E415" s="88" t="str">
        <f t="shared" si="30"/>
        <v>7412-55</v>
      </c>
      <c r="F415" s="102" t="str">
        <f t="shared" si="31"/>
        <v>AG -3--AC -8</v>
      </c>
      <c r="G415" s="89" t="s">
        <v>1847</v>
      </c>
      <c r="H415" s="89" t="s">
        <v>1848</v>
      </c>
      <c r="I415" s="98" t="str">
        <f t="shared" si="32"/>
        <v xml:space="preserve">- E- - </v>
      </c>
      <c r="J415" s="89"/>
      <c r="K415" s="89" t="s">
        <v>1344</v>
      </c>
      <c r="L415" s="89"/>
      <c r="M415" s="89"/>
      <c r="N415" s="98" t="str">
        <f t="shared" si="33"/>
        <v xml:space="preserve">O  </v>
      </c>
      <c r="O415" s="89" t="s">
        <v>1347</v>
      </c>
      <c r="P415" s="89"/>
      <c r="Q415" s="98" t="str">
        <f t="shared" si="34"/>
        <v xml:space="preserve">F   </v>
      </c>
      <c r="R415" s="89" t="s">
        <v>1844</v>
      </c>
      <c r="S415" s="89"/>
    </row>
    <row r="416" spans="1:19">
      <c r="A416" s="88"/>
      <c r="B416" s="89"/>
      <c r="C416" s="89"/>
      <c r="D416" s="88"/>
      <c r="E416" s="88" t="str">
        <f t="shared" si="30"/>
        <v>-</v>
      </c>
      <c r="F416" s="102" t="str">
        <f t="shared" si="31"/>
        <v>AG ---AC -</v>
      </c>
      <c r="G416" s="89"/>
      <c r="H416" s="89"/>
      <c r="I416" s="98" t="str">
        <f t="shared" si="32"/>
        <v xml:space="preserve">- - - </v>
      </c>
      <c r="J416" s="89"/>
      <c r="K416" s="89"/>
      <c r="L416" s="89"/>
      <c r="M416" s="89"/>
      <c r="N416" s="98" t="str">
        <f t="shared" si="33"/>
        <v xml:space="preserve">  </v>
      </c>
      <c r="O416" s="89"/>
      <c r="P416" s="89"/>
      <c r="Q416" s="98" t="str">
        <f t="shared" si="34"/>
        <v xml:space="preserve">   </v>
      </c>
      <c r="R416" s="89"/>
      <c r="S416" s="89"/>
    </row>
    <row r="417" spans="1:19">
      <c r="A417" s="88" t="s">
        <v>532</v>
      </c>
      <c r="B417" s="89">
        <v>7413</v>
      </c>
      <c r="C417" s="89" t="s">
        <v>2242</v>
      </c>
      <c r="D417" s="88" t="s">
        <v>2243</v>
      </c>
      <c r="E417" s="88" t="str">
        <f t="shared" si="30"/>
        <v>7413-29</v>
      </c>
      <c r="F417" s="102" t="str">
        <f t="shared" si="31"/>
        <v>AG -3--AC -8</v>
      </c>
      <c r="G417" s="89" t="s">
        <v>1847</v>
      </c>
      <c r="H417" s="89" t="s">
        <v>1848</v>
      </c>
      <c r="I417" s="98" t="str">
        <f t="shared" si="32"/>
        <v xml:space="preserve">- E- - </v>
      </c>
      <c r="J417" s="89"/>
      <c r="K417" s="89" t="s">
        <v>1344</v>
      </c>
      <c r="L417" s="89"/>
      <c r="M417" s="89"/>
      <c r="N417" s="98" t="str">
        <f t="shared" si="33"/>
        <v xml:space="preserve">O  </v>
      </c>
      <c r="O417" s="89" t="s">
        <v>1347</v>
      </c>
      <c r="P417" s="89"/>
      <c r="Q417" s="98" t="str">
        <f t="shared" si="34"/>
        <v xml:space="preserve">F   </v>
      </c>
      <c r="R417" s="89" t="s">
        <v>1844</v>
      </c>
      <c r="S417" s="89"/>
    </row>
    <row r="418" spans="1:19">
      <c r="A418" s="88" t="s">
        <v>532</v>
      </c>
      <c r="B418" s="89">
        <v>7413</v>
      </c>
      <c r="C418" s="89" t="s">
        <v>1855</v>
      </c>
      <c r="D418" s="88" t="s">
        <v>1850</v>
      </c>
      <c r="E418" s="88" t="str">
        <f t="shared" si="30"/>
        <v>7413-34</v>
      </c>
      <c r="F418" s="102" t="str">
        <f t="shared" si="31"/>
        <v>AG ---AC -</v>
      </c>
      <c r="G418" s="89"/>
      <c r="H418" s="89"/>
      <c r="I418" s="98" t="str">
        <f t="shared" si="32"/>
        <v xml:space="preserve">- - - </v>
      </c>
      <c r="J418" s="89"/>
      <c r="K418" s="89"/>
      <c r="L418" s="89"/>
      <c r="M418" s="89"/>
      <c r="N418" s="98" t="str">
        <f t="shared" si="33"/>
        <v xml:space="preserve">  </v>
      </c>
      <c r="O418" s="89"/>
      <c r="P418" s="89"/>
      <c r="Q418" s="98" t="str">
        <f t="shared" si="34"/>
        <v xml:space="preserve">   </v>
      </c>
      <c r="R418" s="89"/>
      <c r="S418" s="89"/>
    </row>
    <row r="419" spans="1:19">
      <c r="A419" s="88" t="s">
        <v>532</v>
      </c>
      <c r="B419" s="89">
        <v>7413</v>
      </c>
      <c r="C419" s="89" t="s">
        <v>2174</v>
      </c>
      <c r="D419" s="88" t="s">
        <v>2244</v>
      </c>
      <c r="E419" s="88" t="str">
        <f t="shared" si="30"/>
        <v>7413-34.06</v>
      </c>
      <c r="F419" s="102" t="str">
        <f t="shared" si="31"/>
        <v>AG -3--AC -8</v>
      </c>
      <c r="G419" s="89" t="s">
        <v>1847</v>
      </c>
      <c r="H419" s="89" t="s">
        <v>1848</v>
      </c>
      <c r="I419" s="98" t="str">
        <f t="shared" si="32"/>
        <v xml:space="preserve">- E- - </v>
      </c>
      <c r="J419" s="89"/>
      <c r="K419" s="89" t="s">
        <v>1344</v>
      </c>
      <c r="L419" s="89"/>
      <c r="M419" s="89"/>
      <c r="N419" s="98" t="str">
        <f t="shared" si="33"/>
        <v xml:space="preserve">O  </v>
      </c>
      <c r="O419" s="89" t="s">
        <v>1347</v>
      </c>
      <c r="P419" s="89"/>
      <c r="Q419" s="98" t="str">
        <f t="shared" si="34"/>
        <v xml:space="preserve">F   </v>
      </c>
      <c r="R419" s="89" t="s">
        <v>1844</v>
      </c>
      <c r="S419" s="89"/>
    </row>
    <row r="420" spans="1:19">
      <c r="A420" s="88" t="s">
        <v>532</v>
      </c>
      <c r="B420" s="89">
        <v>7413</v>
      </c>
      <c r="C420" s="89" t="s">
        <v>1918</v>
      </c>
      <c r="D420" s="88" t="s">
        <v>2245</v>
      </c>
      <c r="E420" s="88" t="str">
        <f t="shared" si="30"/>
        <v>7413-34.07</v>
      </c>
      <c r="F420" s="102" t="str">
        <f t="shared" si="31"/>
        <v>AG -5--AC -8</v>
      </c>
      <c r="G420" s="89" t="s">
        <v>2036</v>
      </c>
      <c r="H420" s="89" t="s">
        <v>1848</v>
      </c>
      <c r="I420" s="98" t="str">
        <f t="shared" si="32"/>
        <v xml:space="preserve">- E- - </v>
      </c>
      <c r="J420" s="89"/>
      <c r="K420" s="89" t="s">
        <v>1344</v>
      </c>
      <c r="L420" s="89"/>
      <c r="M420" s="89"/>
      <c r="N420" s="98" t="str">
        <f t="shared" si="33"/>
        <v xml:space="preserve">O  </v>
      </c>
      <c r="O420" s="89" t="s">
        <v>1347</v>
      </c>
      <c r="P420" s="89"/>
      <c r="Q420" s="98" t="str">
        <f t="shared" si="34"/>
        <v xml:space="preserve">F   </v>
      </c>
      <c r="R420" s="89" t="s">
        <v>1844</v>
      </c>
      <c r="S420" s="89"/>
    </row>
    <row r="421" spans="1:19">
      <c r="A421" s="88" t="s">
        <v>532</v>
      </c>
      <c r="B421" s="89">
        <v>7413</v>
      </c>
      <c r="C421" s="89" t="s">
        <v>2246</v>
      </c>
      <c r="D421" s="88" t="s">
        <v>2247</v>
      </c>
      <c r="E421" s="88" t="str">
        <f t="shared" si="30"/>
        <v>7413-36</v>
      </c>
      <c r="F421" s="102" t="str">
        <f t="shared" si="31"/>
        <v>AG ---AC -</v>
      </c>
      <c r="G421" s="89"/>
      <c r="H421" s="89"/>
      <c r="I421" s="98" t="str">
        <f t="shared" si="32"/>
        <v xml:space="preserve">- - - </v>
      </c>
      <c r="J421" s="89"/>
      <c r="K421" s="89"/>
      <c r="L421" s="89"/>
      <c r="M421" s="89"/>
      <c r="N421" s="98" t="str">
        <f t="shared" si="33"/>
        <v xml:space="preserve">  </v>
      </c>
      <c r="O421" s="89"/>
      <c r="P421" s="89"/>
      <c r="Q421" s="98" t="str">
        <f t="shared" si="34"/>
        <v xml:space="preserve">   </v>
      </c>
      <c r="R421" s="89"/>
      <c r="S421" s="89"/>
    </row>
    <row r="422" spans="1:19">
      <c r="A422" s="88" t="s">
        <v>532</v>
      </c>
      <c r="B422" s="89">
        <v>7413</v>
      </c>
      <c r="C422" s="89" t="s">
        <v>2248</v>
      </c>
      <c r="D422" s="88" t="s">
        <v>2249</v>
      </c>
      <c r="E422" s="88" t="str">
        <f t="shared" si="30"/>
        <v>7413-36.01</v>
      </c>
      <c r="F422" s="102" t="str">
        <f t="shared" si="31"/>
        <v>AG -3--AC -8</v>
      </c>
      <c r="G422" s="89" t="s">
        <v>1847</v>
      </c>
      <c r="H422" s="89" t="s">
        <v>1848</v>
      </c>
      <c r="I422" s="98" t="str">
        <f t="shared" si="32"/>
        <v xml:space="preserve">- E- - </v>
      </c>
      <c r="J422" s="89"/>
      <c r="K422" s="89" t="s">
        <v>1344</v>
      </c>
      <c r="L422" s="89"/>
      <c r="M422" s="89"/>
      <c r="N422" s="98" t="str">
        <f t="shared" si="33"/>
        <v xml:space="preserve">O  </v>
      </c>
      <c r="O422" s="89" t="s">
        <v>1347</v>
      </c>
      <c r="P422" s="89"/>
      <c r="Q422" s="98" t="str">
        <f t="shared" si="34"/>
        <v xml:space="preserve">F   </v>
      </c>
      <c r="R422" s="89" t="s">
        <v>1844</v>
      </c>
      <c r="S422" s="89"/>
    </row>
    <row r="423" spans="1:19">
      <c r="A423" s="88" t="s">
        <v>532</v>
      </c>
      <c r="B423" s="89">
        <v>7413</v>
      </c>
      <c r="C423" s="89" t="s">
        <v>2250</v>
      </c>
      <c r="D423" s="88" t="s">
        <v>2251</v>
      </c>
      <c r="E423" s="88" t="str">
        <f t="shared" si="30"/>
        <v>7413-36.02</v>
      </c>
      <c r="F423" s="102" t="str">
        <f t="shared" si="31"/>
        <v>AG -3--AC -8</v>
      </c>
      <c r="G423" s="89" t="s">
        <v>1847</v>
      </c>
      <c r="H423" s="89" t="s">
        <v>1848</v>
      </c>
      <c r="I423" s="98" t="str">
        <f t="shared" si="32"/>
        <v xml:space="preserve">CT- - M- </v>
      </c>
      <c r="J423" s="89" t="s">
        <v>1343</v>
      </c>
      <c r="K423" s="89"/>
      <c r="L423" s="89" t="s">
        <v>1345</v>
      </c>
      <c r="M423" s="89"/>
      <c r="N423" s="98" t="str">
        <f t="shared" si="33"/>
        <v xml:space="preserve">O  </v>
      </c>
      <c r="O423" s="89" t="s">
        <v>1347</v>
      </c>
      <c r="P423" s="89"/>
      <c r="Q423" s="98" t="str">
        <f t="shared" si="34"/>
        <v xml:space="preserve">F   </v>
      </c>
      <c r="R423" s="89" t="s">
        <v>1844</v>
      </c>
      <c r="S423" s="89"/>
    </row>
    <row r="424" spans="1:19">
      <c r="A424" s="88" t="s">
        <v>532</v>
      </c>
      <c r="B424" s="89">
        <v>7413</v>
      </c>
      <c r="C424" s="89" t="s">
        <v>2252</v>
      </c>
      <c r="D424" s="88" t="s">
        <v>2253</v>
      </c>
      <c r="E424" s="88" t="str">
        <f t="shared" si="30"/>
        <v>7413-36.03</v>
      </c>
      <c r="F424" s="102" t="str">
        <f t="shared" si="31"/>
        <v>AG -3--AC -8</v>
      </c>
      <c r="G424" s="89" t="s">
        <v>1847</v>
      </c>
      <c r="H424" s="89" t="s">
        <v>1848</v>
      </c>
      <c r="I424" s="98" t="str">
        <f t="shared" si="32"/>
        <v xml:space="preserve">- E- - </v>
      </c>
      <c r="J424" s="89"/>
      <c r="K424" s="89" t="s">
        <v>1344</v>
      </c>
      <c r="L424" s="89"/>
      <c r="M424" s="89"/>
      <c r="N424" s="98" t="str">
        <f t="shared" si="33"/>
        <v xml:space="preserve">O  </v>
      </c>
      <c r="O424" s="89" t="s">
        <v>1347</v>
      </c>
      <c r="P424" s="89"/>
      <c r="Q424" s="98" t="str">
        <f t="shared" si="34"/>
        <v xml:space="preserve">F   </v>
      </c>
      <c r="R424" s="89" t="s">
        <v>1844</v>
      </c>
      <c r="S424" s="89"/>
    </row>
    <row r="425" spans="1:19">
      <c r="A425" s="88"/>
      <c r="B425" s="89"/>
      <c r="C425" s="89"/>
      <c r="D425" s="88"/>
      <c r="E425" s="88" t="str">
        <f t="shared" si="30"/>
        <v>-</v>
      </c>
      <c r="F425" s="102" t="str">
        <f t="shared" si="31"/>
        <v>AG ---AC -</v>
      </c>
      <c r="G425" s="89"/>
      <c r="H425" s="89"/>
      <c r="I425" s="98" t="str">
        <f t="shared" si="32"/>
        <v xml:space="preserve">- - - </v>
      </c>
      <c r="J425" s="89"/>
      <c r="K425" s="89"/>
      <c r="L425" s="89"/>
      <c r="M425" s="89"/>
      <c r="N425" s="98" t="str">
        <f t="shared" si="33"/>
        <v xml:space="preserve">  </v>
      </c>
      <c r="O425" s="89"/>
      <c r="P425" s="89"/>
      <c r="Q425" s="98" t="str">
        <f t="shared" si="34"/>
        <v xml:space="preserve">   </v>
      </c>
      <c r="R425" s="89"/>
      <c r="S425" s="89"/>
    </row>
    <row r="426" spans="1:19">
      <c r="A426" s="88" t="s">
        <v>388</v>
      </c>
      <c r="B426" s="89">
        <v>7420</v>
      </c>
      <c r="C426" s="89" t="s">
        <v>1855</v>
      </c>
      <c r="D426" s="88" t="s">
        <v>1850</v>
      </c>
      <c r="E426" s="88" t="str">
        <f t="shared" si="30"/>
        <v>7420-34</v>
      </c>
      <c r="F426" s="102" t="str">
        <f t="shared" si="31"/>
        <v>AG ---AC -</v>
      </c>
      <c r="G426" s="89"/>
      <c r="H426" s="89"/>
      <c r="I426" s="98" t="str">
        <f t="shared" si="32"/>
        <v xml:space="preserve">- - - </v>
      </c>
      <c r="J426" s="89"/>
      <c r="K426" s="89"/>
      <c r="L426" s="89"/>
      <c r="M426" s="89"/>
      <c r="N426" s="98" t="str">
        <f t="shared" si="33"/>
        <v xml:space="preserve">  </v>
      </c>
      <c r="O426" s="89"/>
      <c r="P426" s="89"/>
      <c r="Q426" s="98" t="str">
        <f t="shared" si="34"/>
        <v xml:space="preserve">   </v>
      </c>
      <c r="R426" s="89"/>
      <c r="S426" s="89"/>
    </row>
    <row r="427" spans="1:19">
      <c r="A427" s="88" t="s">
        <v>388</v>
      </c>
      <c r="B427" s="89">
        <v>7420</v>
      </c>
      <c r="C427" s="89" t="s">
        <v>1894</v>
      </c>
      <c r="D427" s="88" t="s">
        <v>1917</v>
      </c>
      <c r="E427" s="88" t="str">
        <f t="shared" si="30"/>
        <v>7420-34.03</v>
      </c>
      <c r="F427" s="102" t="str">
        <f t="shared" si="31"/>
        <v>AG -3--AC -</v>
      </c>
      <c r="G427" s="89" t="s">
        <v>1847</v>
      </c>
      <c r="H427" s="89"/>
      <c r="I427" s="98" t="str">
        <f t="shared" si="32"/>
        <v xml:space="preserve">- E- - </v>
      </c>
      <c r="J427" s="89"/>
      <c r="K427" s="89" t="s">
        <v>1344</v>
      </c>
      <c r="L427" s="89"/>
      <c r="M427" s="89"/>
      <c r="N427" s="98" t="str">
        <f t="shared" si="33"/>
        <v xml:space="preserve">O  </v>
      </c>
      <c r="O427" s="89" t="s">
        <v>1347</v>
      </c>
      <c r="P427" s="89"/>
      <c r="Q427" s="98" t="str">
        <f t="shared" si="34"/>
        <v xml:space="preserve">F   </v>
      </c>
      <c r="R427" s="89" t="s">
        <v>1844</v>
      </c>
      <c r="S427" s="89"/>
    </row>
    <row r="428" spans="1:19">
      <c r="A428" s="88"/>
      <c r="B428" s="89"/>
      <c r="C428" s="89"/>
      <c r="D428" s="88"/>
      <c r="E428" s="88" t="str">
        <f t="shared" si="30"/>
        <v>-</v>
      </c>
      <c r="F428" s="102" t="str">
        <f t="shared" si="31"/>
        <v>AG ---AC -</v>
      </c>
      <c r="G428" s="89"/>
      <c r="H428" s="89"/>
      <c r="I428" s="98" t="str">
        <f t="shared" si="32"/>
        <v xml:space="preserve">- - - </v>
      </c>
      <c r="J428" s="89"/>
      <c r="K428" s="89"/>
      <c r="L428" s="89"/>
      <c r="M428" s="89"/>
      <c r="N428" s="98" t="str">
        <f t="shared" si="33"/>
        <v xml:space="preserve">  </v>
      </c>
      <c r="O428" s="89"/>
      <c r="P428" s="89"/>
      <c r="Q428" s="98" t="str">
        <f t="shared" si="34"/>
        <v xml:space="preserve">   </v>
      </c>
      <c r="R428" s="89"/>
      <c r="S428" s="89"/>
    </row>
    <row r="429" spans="1:19">
      <c r="A429" s="88" t="s">
        <v>2254</v>
      </c>
      <c r="B429" s="89" t="s">
        <v>2255</v>
      </c>
      <c r="C429" s="89" t="s">
        <v>1864</v>
      </c>
      <c r="D429" s="88" t="s">
        <v>1865</v>
      </c>
      <c r="E429" s="88" t="str">
        <f t="shared" si="30"/>
        <v>7421-02</v>
      </c>
      <c r="F429" s="102" t="str">
        <f t="shared" si="31"/>
        <v>AG ---AC -</v>
      </c>
      <c r="G429" s="89"/>
      <c r="H429" s="89"/>
      <c r="I429" s="98" t="str">
        <f t="shared" si="32"/>
        <v xml:space="preserve">- - - </v>
      </c>
      <c r="J429" s="89"/>
      <c r="K429" s="89"/>
      <c r="L429" s="89"/>
      <c r="M429" s="89"/>
      <c r="N429" s="98" t="str">
        <f t="shared" si="33"/>
        <v xml:space="preserve">  </v>
      </c>
      <c r="O429" s="89"/>
      <c r="P429" s="89"/>
      <c r="Q429" s="98" t="str">
        <f t="shared" si="34"/>
        <v xml:space="preserve">   </v>
      </c>
      <c r="R429" s="89"/>
      <c r="S429" s="89"/>
    </row>
    <row r="430" spans="1:19">
      <c r="A430" s="88" t="s">
        <v>2254</v>
      </c>
      <c r="B430" s="89" t="s">
        <v>2255</v>
      </c>
      <c r="C430" s="89" t="s">
        <v>2256</v>
      </c>
      <c r="D430" s="88" t="s">
        <v>2257</v>
      </c>
      <c r="E430" s="88" t="str">
        <f t="shared" si="30"/>
        <v>7421-02.06</v>
      </c>
      <c r="F430" s="102" t="str">
        <f t="shared" si="31"/>
        <v>AG -3--AC -18</v>
      </c>
      <c r="G430" s="89" t="s">
        <v>1847</v>
      </c>
      <c r="H430" s="89" t="s">
        <v>1870</v>
      </c>
      <c r="I430" s="98" t="str">
        <f t="shared" si="32"/>
        <v xml:space="preserve">CT- - M- </v>
      </c>
      <c r="J430" s="89" t="s">
        <v>1343</v>
      </c>
      <c r="K430" s="89"/>
      <c r="L430" s="89" t="s">
        <v>1345</v>
      </c>
      <c r="M430" s="89"/>
      <c r="N430" s="98" t="str">
        <f t="shared" si="33"/>
        <v xml:space="preserve">O  </v>
      </c>
      <c r="O430" s="89" t="s">
        <v>1347</v>
      </c>
      <c r="P430" s="89"/>
      <c r="Q430" s="98" t="str">
        <f t="shared" si="34"/>
        <v xml:space="preserve">F   </v>
      </c>
      <c r="R430" s="89" t="s">
        <v>1844</v>
      </c>
      <c r="S430" s="89"/>
    </row>
    <row r="431" spans="1:19">
      <c r="A431" s="88" t="s">
        <v>2254</v>
      </c>
      <c r="B431" s="89" t="s">
        <v>2255</v>
      </c>
      <c r="C431" s="89" t="s">
        <v>2258</v>
      </c>
      <c r="D431" s="88" t="s">
        <v>2259</v>
      </c>
      <c r="E431" s="88" t="str">
        <f t="shared" si="30"/>
        <v>7421-02.18</v>
      </c>
      <c r="F431" s="102" t="str">
        <f t="shared" si="31"/>
        <v>AG -3--AC -18</v>
      </c>
      <c r="G431" s="89" t="s">
        <v>1847</v>
      </c>
      <c r="H431" s="89" t="s">
        <v>1870</v>
      </c>
      <c r="I431" s="98" t="str">
        <f t="shared" si="32"/>
        <v xml:space="preserve">CT- - M- </v>
      </c>
      <c r="J431" s="89" t="s">
        <v>1343</v>
      </c>
      <c r="K431" s="89"/>
      <c r="L431" s="89" t="s">
        <v>1345</v>
      </c>
      <c r="M431" s="89"/>
      <c r="N431" s="98" t="str">
        <f t="shared" si="33"/>
        <v xml:space="preserve">O  </v>
      </c>
      <c r="O431" s="89" t="s">
        <v>1347</v>
      </c>
      <c r="P431" s="89"/>
      <c r="Q431" s="98" t="str">
        <f t="shared" si="34"/>
        <v xml:space="preserve">F   </v>
      </c>
      <c r="R431" s="89" t="s">
        <v>1844</v>
      </c>
      <c r="S431" s="89"/>
    </row>
    <row r="432" spans="1:19">
      <c r="A432" s="88" t="s">
        <v>2254</v>
      </c>
      <c r="B432" s="89" t="s">
        <v>2255</v>
      </c>
      <c r="C432" s="89" t="s">
        <v>2260</v>
      </c>
      <c r="D432" s="88" t="s">
        <v>437</v>
      </c>
      <c r="E432" s="88" t="str">
        <f t="shared" si="30"/>
        <v>7421-17</v>
      </c>
      <c r="F432" s="102" t="str">
        <f t="shared" si="31"/>
        <v>AG ---AC -</v>
      </c>
      <c r="G432" s="89"/>
      <c r="H432" s="89"/>
      <c r="I432" s="98" t="str">
        <f t="shared" si="32"/>
        <v xml:space="preserve">- - - </v>
      </c>
      <c r="J432" s="89"/>
      <c r="K432" s="89"/>
      <c r="L432" s="89"/>
      <c r="M432" s="89"/>
      <c r="N432" s="98" t="str">
        <f t="shared" si="33"/>
        <v xml:space="preserve">  </v>
      </c>
      <c r="O432" s="89"/>
      <c r="P432" s="89"/>
      <c r="Q432" s="98" t="str">
        <f t="shared" si="34"/>
        <v xml:space="preserve">   </v>
      </c>
      <c r="R432" s="89"/>
      <c r="S432" s="89"/>
    </row>
    <row r="433" spans="1:19">
      <c r="A433" s="88" t="s">
        <v>2254</v>
      </c>
      <c r="B433" s="89" t="s">
        <v>2255</v>
      </c>
      <c r="C433" s="89" t="s">
        <v>2261</v>
      </c>
      <c r="D433" s="88" t="s">
        <v>2262</v>
      </c>
      <c r="E433" s="88" t="str">
        <f t="shared" si="30"/>
        <v>7421-17.01</v>
      </c>
      <c r="F433" s="102" t="str">
        <f t="shared" si="31"/>
        <v>AG -3--AC -8</v>
      </c>
      <c r="G433" s="89" t="s">
        <v>1847</v>
      </c>
      <c r="H433" s="89" t="s">
        <v>1848</v>
      </c>
      <c r="I433" s="98" t="str">
        <f t="shared" si="32"/>
        <v xml:space="preserve">- E- - </v>
      </c>
      <c r="J433" s="89"/>
      <c r="K433" s="89" t="s">
        <v>1344</v>
      </c>
      <c r="L433" s="89"/>
      <c r="M433" s="89"/>
      <c r="N433" s="98" t="str">
        <f t="shared" si="33"/>
        <v xml:space="preserve">O  </v>
      </c>
      <c r="O433" s="89" t="s">
        <v>1347</v>
      </c>
      <c r="P433" s="89"/>
      <c r="Q433" s="98" t="str">
        <f t="shared" si="34"/>
        <v>F   D</v>
      </c>
      <c r="R433" s="89" t="s">
        <v>1844</v>
      </c>
      <c r="S433" s="89" t="s">
        <v>1859</v>
      </c>
    </row>
    <row r="434" spans="1:19">
      <c r="A434" s="88" t="s">
        <v>2254</v>
      </c>
      <c r="B434" s="89" t="s">
        <v>2255</v>
      </c>
      <c r="C434" s="89" t="s">
        <v>2263</v>
      </c>
      <c r="D434" s="88" t="s">
        <v>2264</v>
      </c>
      <c r="E434" s="88" t="str">
        <f t="shared" si="30"/>
        <v>7421-17.02</v>
      </c>
      <c r="F434" s="102" t="str">
        <f t="shared" si="31"/>
        <v>AG -3--AC -8</v>
      </c>
      <c r="G434" s="89" t="s">
        <v>1847</v>
      </c>
      <c r="H434" s="89" t="s">
        <v>1848</v>
      </c>
      <c r="I434" s="98" t="str">
        <f t="shared" si="32"/>
        <v xml:space="preserve">- E- - </v>
      </c>
      <c r="J434" s="89"/>
      <c r="K434" s="89" t="s">
        <v>1344</v>
      </c>
      <c r="L434" s="89"/>
      <c r="M434" s="89"/>
      <c r="N434" s="98" t="str">
        <f t="shared" si="33"/>
        <v xml:space="preserve">O  </v>
      </c>
      <c r="O434" s="89" t="s">
        <v>1347</v>
      </c>
      <c r="P434" s="89"/>
      <c r="Q434" s="98" t="str">
        <f t="shared" si="34"/>
        <v>F   D</v>
      </c>
      <c r="R434" s="89" t="s">
        <v>1844</v>
      </c>
      <c r="S434" s="89" t="s">
        <v>1859</v>
      </c>
    </row>
    <row r="435" spans="1:19">
      <c r="A435" s="88" t="s">
        <v>2254</v>
      </c>
      <c r="B435" s="89" t="s">
        <v>2255</v>
      </c>
      <c r="C435" s="89" t="s">
        <v>2013</v>
      </c>
      <c r="D435" s="88" t="s">
        <v>159</v>
      </c>
      <c r="E435" s="88" t="str">
        <f t="shared" si="30"/>
        <v>7421-23</v>
      </c>
      <c r="F435" s="102" t="str">
        <f t="shared" si="31"/>
        <v>AG -3--AC -18</v>
      </c>
      <c r="G435" s="89" t="s">
        <v>1847</v>
      </c>
      <c r="H435" s="89" t="s">
        <v>1870</v>
      </c>
      <c r="I435" s="98" t="str">
        <f t="shared" si="32"/>
        <v>- - M- S</v>
      </c>
      <c r="J435" s="89"/>
      <c r="K435" s="89"/>
      <c r="L435" s="89" t="s">
        <v>1345</v>
      </c>
      <c r="M435" s="89" t="s">
        <v>1346</v>
      </c>
      <c r="N435" s="98" t="str">
        <f t="shared" si="33"/>
        <v xml:space="preserve">O  </v>
      </c>
      <c r="O435" s="89" t="s">
        <v>1347</v>
      </c>
      <c r="P435" s="89"/>
      <c r="Q435" s="98" t="str">
        <f t="shared" si="34"/>
        <v xml:space="preserve">F   </v>
      </c>
      <c r="R435" s="89" t="s">
        <v>1844</v>
      </c>
      <c r="S435" s="89"/>
    </row>
    <row r="436" spans="1:19">
      <c r="A436" s="88" t="s">
        <v>2254</v>
      </c>
      <c r="B436" s="89" t="s">
        <v>2255</v>
      </c>
      <c r="C436" s="89" t="s">
        <v>2265</v>
      </c>
      <c r="D436" s="88" t="s">
        <v>2266</v>
      </c>
      <c r="E436" s="88" t="str">
        <f t="shared" si="30"/>
        <v>7421-27</v>
      </c>
      <c r="F436" s="102" t="str">
        <f t="shared" si="31"/>
        <v>AG -3--AC -</v>
      </c>
      <c r="G436" s="89" t="s">
        <v>1847</v>
      </c>
      <c r="H436" s="89"/>
      <c r="I436" s="98" t="str">
        <f t="shared" si="32"/>
        <v xml:space="preserve">- E- - </v>
      </c>
      <c r="J436" s="89"/>
      <c r="K436" s="89" t="s">
        <v>1344</v>
      </c>
      <c r="L436" s="89"/>
      <c r="M436" s="89"/>
      <c r="N436" s="98" t="str">
        <f t="shared" si="33"/>
        <v xml:space="preserve">O  </v>
      </c>
      <c r="O436" s="89" t="s">
        <v>1347</v>
      </c>
      <c r="P436" s="89"/>
      <c r="Q436" s="98" t="str">
        <f t="shared" si="34"/>
        <v xml:space="preserve">F   </v>
      </c>
      <c r="R436" s="89" t="s">
        <v>1844</v>
      </c>
      <c r="S436" s="89"/>
    </row>
    <row r="437" spans="1:19">
      <c r="A437" s="88" t="s">
        <v>2254</v>
      </c>
      <c r="B437" s="89" t="s">
        <v>2255</v>
      </c>
      <c r="C437" s="89" t="s">
        <v>1855</v>
      </c>
      <c r="D437" s="88" t="s">
        <v>1850</v>
      </c>
      <c r="E437" s="88" t="str">
        <f t="shared" si="30"/>
        <v>7421-34</v>
      </c>
      <c r="F437" s="102" t="str">
        <f t="shared" si="31"/>
        <v>AG ---AC -</v>
      </c>
      <c r="G437" s="89"/>
      <c r="H437" s="89"/>
      <c r="I437" s="98" t="str">
        <f t="shared" si="32"/>
        <v xml:space="preserve">- - - </v>
      </c>
      <c r="J437" s="89"/>
      <c r="K437" s="89"/>
      <c r="L437" s="89"/>
      <c r="M437" s="89"/>
      <c r="N437" s="98" t="str">
        <f t="shared" si="33"/>
        <v xml:space="preserve">  </v>
      </c>
      <c r="O437" s="89"/>
      <c r="P437" s="89"/>
      <c r="Q437" s="98" t="str">
        <f t="shared" si="34"/>
        <v xml:space="preserve">   </v>
      </c>
      <c r="R437" s="89"/>
      <c r="S437" s="89"/>
    </row>
    <row r="438" spans="1:19">
      <c r="A438" s="88" t="s">
        <v>2254</v>
      </c>
      <c r="B438" s="89" t="s">
        <v>2255</v>
      </c>
      <c r="C438" s="89" t="s">
        <v>1894</v>
      </c>
      <c r="D438" s="88" t="s">
        <v>1968</v>
      </c>
      <c r="E438" s="88" t="str">
        <f t="shared" si="30"/>
        <v>7421-34.03</v>
      </c>
      <c r="F438" s="102" t="str">
        <f t="shared" si="31"/>
        <v>AG -3--AC -</v>
      </c>
      <c r="G438" s="89" t="s">
        <v>1847</v>
      </c>
      <c r="H438" s="89"/>
      <c r="I438" s="98" t="str">
        <f t="shared" si="32"/>
        <v xml:space="preserve">- E- - </v>
      </c>
      <c r="J438" s="89"/>
      <c r="K438" s="89" t="s">
        <v>1344</v>
      </c>
      <c r="L438" s="89"/>
      <c r="M438" s="89"/>
      <c r="N438" s="98" t="str">
        <f t="shared" si="33"/>
        <v xml:space="preserve">O  </v>
      </c>
      <c r="O438" s="89" t="s">
        <v>1347</v>
      </c>
      <c r="P438" s="89"/>
      <c r="Q438" s="98" t="str">
        <f t="shared" si="34"/>
        <v xml:space="preserve">F   </v>
      </c>
      <c r="R438" s="89" t="s">
        <v>1844</v>
      </c>
      <c r="S438" s="89"/>
    </row>
    <row r="439" spans="1:19">
      <c r="A439" s="88" t="s">
        <v>2254</v>
      </c>
      <c r="B439" s="89" t="s">
        <v>2255</v>
      </c>
      <c r="C439" s="89" t="s">
        <v>1969</v>
      </c>
      <c r="D439" s="88" t="s">
        <v>1970</v>
      </c>
      <c r="E439" s="88" t="str">
        <f t="shared" si="30"/>
        <v>7421-34.05</v>
      </c>
      <c r="F439" s="102" t="str">
        <f t="shared" si="31"/>
        <v>AG -3--AC -4</v>
      </c>
      <c r="G439" s="89" t="s">
        <v>1847</v>
      </c>
      <c r="H439" s="89" t="s">
        <v>2081</v>
      </c>
      <c r="I439" s="98" t="str">
        <f t="shared" si="32"/>
        <v xml:space="preserve">- E- - </v>
      </c>
      <c r="J439" s="89"/>
      <c r="K439" s="89" t="s">
        <v>1344</v>
      </c>
      <c r="L439" s="89"/>
      <c r="M439" s="89"/>
      <c r="N439" s="98" t="str">
        <f t="shared" si="33"/>
        <v xml:space="preserve">O  </v>
      </c>
      <c r="O439" s="89" t="s">
        <v>1347</v>
      </c>
      <c r="P439" s="89"/>
      <c r="Q439" s="98" t="str">
        <f t="shared" si="34"/>
        <v xml:space="preserve">F   </v>
      </c>
      <c r="R439" s="89" t="s">
        <v>1844</v>
      </c>
      <c r="S439" s="89"/>
    </row>
    <row r="440" spans="1:19">
      <c r="A440" s="88" t="s">
        <v>2254</v>
      </c>
      <c r="B440" s="89" t="s">
        <v>2255</v>
      </c>
      <c r="C440" s="89" t="s">
        <v>2267</v>
      </c>
      <c r="D440" s="88" t="s">
        <v>2268</v>
      </c>
      <c r="E440" s="88" t="str">
        <f t="shared" si="30"/>
        <v>7421-35</v>
      </c>
      <c r="F440" s="102" t="str">
        <f t="shared" si="31"/>
        <v>AG ---AC -</v>
      </c>
      <c r="G440" s="89"/>
      <c r="H440" s="89"/>
      <c r="I440" s="98" t="str">
        <f t="shared" si="32"/>
        <v xml:space="preserve">- - - </v>
      </c>
      <c r="J440" s="89"/>
      <c r="K440" s="89"/>
      <c r="L440" s="89"/>
      <c r="M440" s="89"/>
      <c r="N440" s="98" t="str">
        <f t="shared" si="33"/>
        <v xml:space="preserve">  </v>
      </c>
      <c r="O440" s="89"/>
      <c r="P440" s="89"/>
      <c r="Q440" s="98" t="str">
        <f t="shared" si="34"/>
        <v xml:space="preserve">   </v>
      </c>
      <c r="R440" s="89"/>
      <c r="S440" s="89"/>
    </row>
    <row r="441" spans="1:19">
      <c r="A441" s="88" t="s">
        <v>2254</v>
      </c>
      <c r="B441" s="89" t="s">
        <v>2255</v>
      </c>
      <c r="C441" s="89" t="s">
        <v>2269</v>
      </c>
      <c r="D441" s="88" t="s">
        <v>2270</v>
      </c>
      <c r="E441" s="88" t="str">
        <f t="shared" si="30"/>
        <v>7421-35.01</v>
      </c>
      <c r="F441" s="102" t="str">
        <f t="shared" si="31"/>
        <v>AG -3--AC -10</v>
      </c>
      <c r="G441" s="89" t="s">
        <v>1847</v>
      </c>
      <c r="H441" s="89" t="s">
        <v>2074</v>
      </c>
      <c r="I441" s="98" t="str">
        <f t="shared" si="32"/>
        <v xml:space="preserve">CT- - M- </v>
      </c>
      <c r="J441" s="89" t="s">
        <v>1343</v>
      </c>
      <c r="K441" s="89"/>
      <c r="L441" s="89" t="s">
        <v>1345</v>
      </c>
      <c r="M441" s="89"/>
      <c r="N441" s="98" t="str">
        <f t="shared" si="33"/>
        <v xml:space="preserve">O  </v>
      </c>
      <c r="O441" s="89" t="s">
        <v>1347</v>
      </c>
      <c r="P441" s="89"/>
      <c r="Q441" s="98" t="str">
        <f t="shared" si="34"/>
        <v xml:space="preserve">F   </v>
      </c>
      <c r="R441" s="89" t="s">
        <v>1844</v>
      </c>
      <c r="S441" s="89"/>
    </row>
    <row r="442" spans="1:19">
      <c r="A442" s="88" t="s">
        <v>2254</v>
      </c>
      <c r="B442" s="89" t="s">
        <v>2255</v>
      </c>
      <c r="C442" s="89" t="s">
        <v>2070</v>
      </c>
      <c r="D442" s="88" t="s">
        <v>2071</v>
      </c>
      <c r="E442" s="88" t="str">
        <f t="shared" si="30"/>
        <v>7421-41</v>
      </c>
      <c r="F442" s="102" t="str">
        <f t="shared" si="31"/>
        <v>AG ---AC -</v>
      </c>
      <c r="G442" s="89"/>
      <c r="H442" s="89"/>
      <c r="I442" s="98" t="str">
        <f t="shared" si="32"/>
        <v xml:space="preserve">- - - </v>
      </c>
      <c r="J442" s="89"/>
      <c r="K442" s="89"/>
      <c r="L442" s="89"/>
      <c r="M442" s="89"/>
      <c r="N442" s="98" t="str">
        <f t="shared" si="33"/>
        <v xml:space="preserve">  </v>
      </c>
      <c r="O442" s="89"/>
      <c r="P442" s="89"/>
      <c r="Q442" s="98" t="str">
        <f t="shared" si="34"/>
        <v xml:space="preserve">   </v>
      </c>
      <c r="R442" s="89"/>
      <c r="S442" s="89"/>
    </row>
    <row r="443" spans="1:19">
      <c r="A443" s="88" t="s">
        <v>2254</v>
      </c>
      <c r="B443" s="89" t="s">
        <v>2255</v>
      </c>
      <c r="C443" s="89" t="s">
        <v>2072</v>
      </c>
      <c r="D443" s="88" t="s">
        <v>2073</v>
      </c>
      <c r="E443" s="88" t="str">
        <f t="shared" si="30"/>
        <v>7421-41.01</v>
      </c>
      <c r="F443" s="102" t="str">
        <f t="shared" si="31"/>
        <v>AG -5--AC -10</v>
      </c>
      <c r="G443" s="89" t="s">
        <v>2036</v>
      </c>
      <c r="H443" s="89" t="s">
        <v>2074</v>
      </c>
      <c r="I443" s="98" t="str">
        <f t="shared" si="32"/>
        <v xml:space="preserve">CT- - M- </v>
      </c>
      <c r="J443" s="89" t="s">
        <v>1343</v>
      </c>
      <c r="K443" s="89"/>
      <c r="L443" s="89" t="s">
        <v>1345</v>
      </c>
      <c r="M443" s="89"/>
      <c r="N443" s="98" t="str">
        <f t="shared" si="33"/>
        <v xml:space="preserve">O  </v>
      </c>
      <c r="O443" s="89" t="s">
        <v>1347</v>
      </c>
      <c r="P443" s="89"/>
      <c r="Q443" s="98" t="str">
        <f t="shared" si="34"/>
        <v xml:space="preserve">F   </v>
      </c>
      <c r="R443" s="89" t="s">
        <v>1844</v>
      </c>
      <c r="S443" s="89"/>
    </row>
    <row r="444" spans="1:19">
      <c r="A444" s="88" t="s">
        <v>2254</v>
      </c>
      <c r="B444" s="89" t="s">
        <v>2255</v>
      </c>
      <c r="C444" s="89" t="s">
        <v>2271</v>
      </c>
      <c r="D444" s="88" t="s">
        <v>2272</v>
      </c>
      <c r="E444" s="88" t="str">
        <f t="shared" si="30"/>
        <v>7421-44</v>
      </c>
      <c r="F444" s="102" t="str">
        <f t="shared" si="31"/>
        <v>AG -3--AC -8</v>
      </c>
      <c r="G444" s="89" t="s">
        <v>1847</v>
      </c>
      <c r="H444" s="89" t="s">
        <v>1848</v>
      </c>
      <c r="I444" s="98" t="str">
        <f t="shared" si="32"/>
        <v xml:space="preserve">CT- - M- </v>
      </c>
      <c r="J444" s="89" t="s">
        <v>1343</v>
      </c>
      <c r="K444" s="89"/>
      <c r="L444" s="89" t="s">
        <v>1345</v>
      </c>
      <c r="M444" s="89"/>
      <c r="N444" s="98" t="str">
        <f t="shared" si="33"/>
        <v xml:space="preserve">O  </v>
      </c>
      <c r="O444" s="89" t="s">
        <v>1347</v>
      </c>
      <c r="P444" s="89"/>
      <c r="Q444" s="98" t="str">
        <f t="shared" si="34"/>
        <v xml:space="preserve">F   </v>
      </c>
      <c r="R444" s="89" t="s">
        <v>1844</v>
      </c>
      <c r="S444" s="89"/>
    </row>
    <row r="445" spans="1:19">
      <c r="A445" s="88" t="s">
        <v>2254</v>
      </c>
      <c r="B445" s="89" t="s">
        <v>2255</v>
      </c>
      <c r="C445" s="89" t="s">
        <v>1920</v>
      </c>
      <c r="D445" s="88" t="s">
        <v>1971</v>
      </c>
      <c r="E445" s="88" t="str">
        <f t="shared" si="30"/>
        <v>7421-45</v>
      </c>
      <c r="F445" s="102" t="str">
        <f t="shared" si="31"/>
        <v>AG ---AC -</v>
      </c>
      <c r="G445" s="89"/>
      <c r="H445" s="89"/>
      <c r="I445" s="98" t="str">
        <f t="shared" si="32"/>
        <v xml:space="preserve">- - - </v>
      </c>
      <c r="J445" s="89"/>
      <c r="K445" s="89"/>
      <c r="L445" s="89"/>
      <c r="M445" s="89"/>
      <c r="N445" s="98" t="str">
        <f t="shared" si="33"/>
        <v xml:space="preserve">  </v>
      </c>
      <c r="O445" s="89"/>
      <c r="P445" s="89"/>
      <c r="Q445" s="98" t="str">
        <f t="shared" si="34"/>
        <v xml:space="preserve">   </v>
      </c>
      <c r="R445" s="89"/>
      <c r="S445" s="89"/>
    </row>
    <row r="446" spans="1:19">
      <c r="A446" s="88" t="s">
        <v>2254</v>
      </c>
      <c r="B446" s="89" t="s">
        <v>2255</v>
      </c>
      <c r="C446" s="89" t="s">
        <v>1972</v>
      </c>
      <c r="D446" s="88" t="s">
        <v>411</v>
      </c>
      <c r="E446" s="88" t="str">
        <f t="shared" si="30"/>
        <v>7421-45.01</v>
      </c>
      <c r="F446" s="102" t="str">
        <f t="shared" si="31"/>
        <v>AG -3--AC -2</v>
      </c>
      <c r="G446" s="89" t="s">
        <v>1847</v>
      </c>
      <c r="H446" s="89" t="s">
        <v>1999</v>
      </c>
      <c r="I446" s="98" t="str">
        <f t="shared" si="32"/>
        <v xml:space="preserve">- E- - </v>
      </c>
      <c r="J446" s="89"/>
      <c r="K446" s="89" t="s">
        <v>1344</v>
      </c>
      <c r="L446" s="89"/>
      <c r="M446" s="89"/>
      <c r="N446" s="98" t="str">
        <f t="shared" si="33"/>
        <v xml:space="preserve">O  </v>
      </c>
      <c r="O446" s="89" t="s">
        <v>1347</v>
      </c>
      <c r="P446" s="89"/>
      <c r="Q446" s="98" t="str">
        <f t="shared" si="34"/>
        <v xml:space="preserve">F   </v>
      </c>
      <c r="R446" s="89" t="s">
        <v>1844</v>
      </c>
      <c r="S446" s="89"/>
    </row>
    <row r="447" spans="1:19">
      <c r="A447" s="88" t="s">
        <v>2254</v>
      </c>
      <c r="B447" s="89" t="s">
        <v>2255</v>
      </c>
      <c r="C447" s="89" t="s">
        <v>2273</v>
      </c>
      <c r="D447" s="88" t="s">
        <v>2274</v>
      </c>
      <c r="E447" s="88" t="str">
        <f t="shared" si="30"/>
        <v>7421-50</v>
      </c>
      <c r="F447" s="102" t="str">
        <f t="shared" si="31"/>
        <v>AG -3--AC -8</v>
      </c>
      <c r="G447" s="89" t="s">
        <v>1847</v>
      </c>
      <c r="H447" s="89" t="s">
        <v>1848</v>
      </c>
      <c r="I447" s="98" t="str">
        <f t="shared" si="32"/>
        <v xml:space="preserve">CT- - M- </v>
      </c>
      <c r="J447" s="89" t="s">
        <v>1343</v>
      </c>
      <c r="K447" s="89"/>
      <c r="L447" s="89" t="s">
        <v>1345</v>
      </c>
      <c r="M447" s="89"/>
      <c r="N447" s="98" t="str">
        <f t="shared" si="33"/>
        <v xml:space="preserve">O  </v>
      </c>
      <c r="O447" s="89" t="s">
        <v>1347</v>
      </c>
      <c r="P447" s="89"/>
      <c r="Q447" s="98" t="str">
        <f t="shared" si="34"/>
        <v xml:space="preserve">F   </v>
      </c>
      <c r="R447" s="89" t="s">
        <v>1844</v>
      </c>
      <c r="S447" s="89"/>
    </row>
    <row r="448" spans="1:19">
      <c r="A448" s="88" t="s">
        <v>2254</v>
      </c>
      <c r="B448" s="89" t="s">
        <v>2255</v>
      </c>
      <c r="C448" s="89" t="s">
        <v>2275</v>
      </c>
      <c r="D448" s="88" t="s">
        <v>2276</v>
      </c>
      <c r="E448" s="88" t="str">
        <f t="shared" si="30"/>
        <v>7421-62</v>
      </c>
      <c r="F448" s="102" t="str">
        <f t="shared" si="31"/>
        <v>AG -5--AC -10</v>
      </c>
      <c r="G448" s="89" t="s">
        <v>2036</v>
      </c>
      <c r="H448" s="89" t="s">
        <v>2074</v>
      </c>
      <c r="I448" s="98" t="str">
        <f t="shared" si="32"/>
        <v xml:space="preserve">CT- - M- </v>
      </c>
      <c r="J448" s="89" t="s">
        <v>1343</v>
      </c>
      <c r="K448" s="89"/>
      <c r="L448" s="89" t="s">
        <v>1345</v>
      </c>
      <c r="M448" s="89"/>
      <c r="N448" s="98" t="str">
        <f t="shared" si="33"/>
        <v xml:space="preserve">O  </v>
      </c>
      <c r="O448" s="89" t="s">
        <v>1347</v>
      </c>
      <c r="P448" s="89"/>
      <c r="Q448" s="98" t="str">
        <f t="shared" si="34"/>
        <v xml:space="preserve">F   </v>
      </c>
      <c r="R448" s="89" t="s">
        <v>1844</v>
      </c>
      <c r="S448" s="89"/>
    </row>
    <row r="449" spans="1:19">
      <c r="A449" s="88" t="s">
        <v>2254</v>
      </c>
      <c r="B449" s="89" t="s">
        <v>2255</v>
      </c>
      <c r="C449" s="89" t="s">
        <v>2277</v>
      </c>
      <c r="D449" s="88" t="s">
        <v>2278</v>
      </c>
      <c r="E449" s="88" t="str">
        <f t="shared" si="30"/>
        <v>7421-64</v>
      </c>
      <c r="F449" s="102" t="str">
        <f t="shared" si="31"/>
        <v>AG ---AC -</v>
      </c>
      <c r="G449" s="89"/>
      <c r="H449" s="89"/>
      <c r="I449" s="98" t="str">
        <f t="shared" si="32"/>
        <v xml:space="preserve">- - - </v>
      </c>
      <c r="J449" s="89"/>
      <c r="K449" s="89"/>
      <c r="L449" s="89"/>
      <c r="M449" s="89"/>
      <c r="N449" s="98" t="str">
        <f t="shared" si="33"/>
        <v xml:space="preserve">  </v>
      </c>
      <c r="O449" s="89"/>
      <c r="P449" s="89"/>
      <c r="Q449" s="98" t="str">
        <f t="shared" si="34"/>
        <v xml:space="preserve">   </v>
      </c>
      <c r="R449" s="89"/>
      <c r="S449" s="89"/>
    </row>
    <row r="450" spans="1:19">
      <c r="A450" s="88" t="s">
        <v>2254</v>
      </c>
      <c r="B450" s="89" t="s">
        <v>2255</v>
      </c>
      <c r="C450" s="89" t="s">
        <v>2279</v>
      </c>
      <c r="D450" s="88" t="s">
        <v>2280</v>
      </c>
      <c r="E450" s="88" t="str">
        <f t="shared" si="30"/>
        <v>7421-64.01</v>
      </c>
      <c r="F450" s="102" t="str">
        <f t="shared" si="31"/>
        <v>AG -3--AC -8</v>
      </c>
      <c r="G450" s="89" t="s">
        <v>1847</v>
      </c>
      <c r="H450" s="89" t="s">
        <v>1848</v>
      </c>
      <c r="I450" s="98" t="str">
        <f t="shared" si="32"/>
        <v xml:space="preserve">CT- - M- </v>
      </c>
      <c r="J450" s="89" t="s">
        <v>1343</v>
      </c>
      <c r="K450" s="89"/>
      <c r="L450" s="89" t="s">
        <v>1345</v>
      </c>
      <c r="M450" s="89"/>
      <c r="N450" s="98" t="str">
        <f t="shared" si="33"/>
        <v xml:space="preserve">O  </v>
      </c>
      <c r="O450" s="89" t="s">
        <v>1347</v>
      </c>
      <c r="P450" s="89"/>
      <c r="Q450" s="98" t="str">
        <f t="shared" si="34"/>
        <v xml:space="preserve">F   </v>
      </c>
      <c r="R450" s="89" t="s">
        <v>1844</v>
      </c>
      <c r="S450" s="89"/>
    </row>
    <row r="451" spans="1:19">
      <c r="A451" s="88" t="s">
        <v>2254</v>
      </c>
      <c r="B451" s="89" t="s">
        <v>2255</v>
      </c>
      <c r="C451" s="89" t="s">
        <v>2281</v>
      </c>
      <c r="D451" s="88" t="s">
        <v>2282</v>
      </c>
      <c r="E451" s="88" t="str">
        <f t="shared" si="30"/>
        <v>7421-64.02</v>
      </c>
      <c r="F451" s="102" t="str">
        <f t="shared" si="31"/>
        <v>AG -3--AC -8</v>
      </c>
      <c r="G451" s="89" t="s">
        <v>1847</v>
      </c>
      <c r="H451" s="89" t="s">
        <v>1848</v>
      </c>
      <c r="I451" s="98" t="str">
        <f t="shared" si="32"/>
        <v xml:space="preserve">CT- - M- </v>
      </c>
      <c r="J451" s="89" t="s">
        <v>1343</v>
      </c>
      <c r="K451" s="89"/>
      <c r="L451" s="89" t="s">
        <v>1345</v>
      </c>
      <c r="M451" s="89"/>
      <c r="N451" s="98" t="str">
        <f t="shared" si="33"/>
        <v xml:space="preserve">O  </v>
      </c>
      <c r="O451" s="89" t="s">
        <v>1347</v>
      </c>
      <c r="P451" s="89"/>
      <c r="Q451" s="98" t="str">
        <f t="shared" si="34"/>
        <v xml:space="preserve">F   </v>
      </c>
      <c r="R451" s="89" t="s">
        <v>1844</v>
      </c>
      <c r="S451" s="89"/>
    </row>
    <row r="452" spans="1:19">
      <c r="A452" s="88"/>
      <c r="B452" s="89"/>
      <c r="C452" s="89"/>
      <c r="D452" s="88"/>
      <c r="E452" s="88" t="str">
        <f t="shared" si="30"/>
        <v>-</v>
      </c>
      <c r="F452" s="102" t="str">
        <f t="shared" si="31"/>
        <v>AG ---AC -</v>
      </c>
      <c r="G452" s="89"/>
      <c r="H452" s="89"/>
      <c r="I452" s="98" t="str">
        <f t="shared" si="32"/>
        <v xml:space="preserve">- - - </v>
      </c>
      <c r="J452" s="89"/>
      <c r="K452" s="89"/>
      <c r="L452" s="89"/>
      <c r="M452" s="89"/>
      <c r="N452" s="98" t="str">
        <f t="shared" si="33"/>
        <v xml:space="preserve">  </v>
      </c>
      <c r="O452" s="89"/>
      <c r="P452" s="89"/>
      <c r="Q452" s="98" t="str">
        <f t="shared" si="34"/>
        <v xml:space="preserve">   </v>
      </c>
      <c r="R452" s="89"/>
      <c r="S452" s="89"/>
    </row>
    <row r="453" spans="1:19">
      <c r="A453" s="88" t="s">
        <v>344</v>
      </c>
      <c r="B453" s="89">
        <v>7422</v>
      </c>
      <c r="C453" s="89" t="s">
        <v>1864</v>
      </c>
      <c r="D453" s="88" t="s">
        <v>1865</v>
      </c>
      <c r="E453" s="88" t="str">
        <f t="shared" si="30"/>
        <v>7422-02</v>
      </c>
      <c r="F453" s="102" t="str">
        <f t="shared" si="31"/>
        <v>AG ---AC -</v>
      </c>
      <c r="G453" s="89"/>
      <c r="H453" s="89"/>
      <c r="I453" s="98" t="str">
        <f t="shared" si="32"/>
        <v xml:space="preserve">- - - </v>
      </c>
      <c r="J453" s="89"/>
      <c r="K453" s="89"/>
      <c r="L453" s="89"/>
      <c r="M453" s="89"/>
      <c r="N453" s="98" t="str">
        <f t="shared" si="33"/>
        <v xml:space="preserve">  </v>
      </c>
      <c r="O453" s="89"/>
      <c r="P453" s="89"/>
      <c r="Q453" s="98" t="str">
        <f t="shared" si="34"/>
        <v xml:space="preserve">   </v>
      </c>
      <c r="R453" s="89"/>
      <c r="S453" s="89"/>
    </row>
    <row r="454" spans="1:19">
      <c r="A454" s="88" t="s">
        <v>344</v>
      </c>
      <c r="B454" s="89">
        <v>7422</v>
      </c>
      <c r="C454" s="89" t="s">
        <v>2283</v>
      </c>
      <c r="D454" s="88" t="s">
        <v>2284</v>
      </c>
      <c r="E454" s="88" t="str">
        <f t="shared" ref="E454:E517" si="35">CONCATENATE(B454,"-",C454)</f>
        <v>7422-02.04</v>
      </c>
      <c r="F454" s="102" t="str">
        <f t="shared" ref="F454:F517" si="36">CONCATENATE("AG"," -", G454,"--","AC -", H454)</f>
        <v>AG -3--AC -18</v>
      </c>
      <c r="G454" s="89" t="s">
        <v>1847</v>
      </c>
      <c r="H454" s="89" t="s">
        <v>1870</v>
      </c>
      <c r="I454" s="98" t="str">
        <f t="shared" ref="I454:I517" si="37">CONCATENATE(J454,"- ",K454,"- ",L454,"- ",M454,)</f>
        <v xml:space="preserve">CT- - M- </v>
      </c>
      <c r="J454" s="89" t="s">
        <v>1343</v>
      </c>
      <c r="K454" s="89"/>
      <c r="L454" s="89" t="s">
        <v>1345</v>
      </c>
      <c r="M454" s="89"/>
      <c r="N454" s="98" t="str">
        <f t="shared" ref="N454:N517" si="38">CONCATENATE(O454,"  ",P454)</f>
        <v xml:space="preserve">O  </v>
      </c>
      <c r="O454" s="89" t="s">
        <v>1347</v>
      </c>
      <c r="P454" s="89"/>
      <c r="Q454" s="98" t="str">
        <f t="shared" ref="Q454:Q517" si="39">CONCATENATE(R454,"   ",S454)</f>
        <v xml:space="preserve">F   </v>
      </c>
      <c r="R454" s="89" t="s">
        <v>1844</v>
      </c>
      <c r="S454" s="89"/>
    </row>
    <row r="455" spans="1:19">
      <c r="A455" s="88" t="s">
        <v>344</v>
      </c>
      <c r="B455" s="89">
        <v>7422</v>
      </c>
      <c r="C455" s="89" t="s">
        <v>2008</v>
      </c>
      <c r="D455" s="88" t="s">
        <v>2009</v>
      </c>
      <c r="E455" s="88" t="str">
        <f t="shared" si="35"/>
        <v>7422-14</v>
      </c>
      <c r="F455" s="102" t="str">
        <f t="shared" si="36"/>
        <v>AG ---AC -</v>
      </c>
      <c r="G455" s="89"/>
      <c r="H455" s="89"/>
      <c r="I455" s="98" t="str">
        <f t="shared" si="37"/>
        <v xml:space="preserve">- - - </v>
      </c>
      <c r="J455" s="89"/>
      <c r="K455" s="89"/>
      <c r="L455" s="89"/>
      <c r="M455" s="89"/>
      <c r="N455" s="98" t="str">
        <f t="shared" si="38"/>
        <v xml:space="preserve">  </v>
      </c>
      <c r="O455" s="89"/>
      <c r="P455" s="89"/>
      <c r="Q455" s="98" t="str">
        <f t="shared" si="39"/>
        <v xml:space="preserve">   </v>
      </c>
      <c r="R455" s="89"/>
      <c r="S455" s="89"/>
    </row>
    <row r="456" spans="1:19">
      <c r="A456" s="88" t="s">
        <v>344</v>
      </c>
      <c r="B456" s="89">
        <v>7422</v>
      </c>
      <c r="C456" s="89" t="s">
        <v>2010</v>
      </c>
      <c r="D456" s="88" t="s">
        <v>112</v>
      </c>
      <c r="E456" s="88" t="str">
        <f t="shared" si="35"/>
        <v>7422-14.01</v>
      </c>
      <c r="F456" s="102" t="str">
        <f t="shared" si="36"/>
        <v>AG -3--AC -8</v>
      </c>
      <c r="G456" s="89" t="s">
        <v>1847</v>
      </c>
      <c r="H456" s="89" t="s">
        <v>1848</v>
      </c>
      <c r="I456" s="98" t="str">
        <f t="shared" si="37"/>
        <v xml:space="preserve">CT- - M- </v>
      </c>
      <c r="J456" s="89" t="s">
        <v>1343</v>
      </c>
      <c r="K456" s="89"/>
      <c r="L456" s="89" t="s">
        <v>1345</v>
      </c>
      <c r="M456" s="89"/>
      <c r="N456" s="98" t="str">
        <f t="shared" si="38"/>
        <v xml:space="preserve">O  </v>
      </c>
      <c r="O456" s="89" t="s">
        <v>1347</v>
      </c>
      <c r="P456" s="89"/>
      <c r="Q456" s="98" t="str">
        <f t="shared" si="39"/>
        <v xml:space="preserve">F   </v>
      </c>
      <c r="R456" s="89" t="s">
        <v>1844</v>
      </c>
      <c r="S456" s="89"/>
    </row>
    <row r="457" spans="1:19">
      <c r="A457" s="88" t="s">
        <v>344</v>
      </c>
      <c r="B457" s="89">
        <v>7422</v>
      </c>
      <c r="C457" s="89" t="s">
        <v>2082</v>
      </c>
      <c r="D457" s="88" t="s">
        <v>362</v>
      </c>
      <c r="E457" s="88" t="str">
        <f t="shared" si="35"/>
        <v>7422-16</v>
      </c>
      <c r="F457" s="102" t="str">
        <f t="shared" si="36"/>
        <v>AG ---AC -</v>
      </c>
      <c r="G457" s="89"/>
      <c r="H457" s="89"/>
      <c r="I457" s="98" t="str">
        <f t="shared" si="37"/>
        <v xml:space="preserve">- - - </v>
      </c>
      <c r="J457" s="89"/>
      <c r="K457" s="89"/>
      <c r="L457" s="89"/>
      <c r="M457" s="89"/>
      <c r="N457" s="98" t="str">
        <f t="shared" si="38"/>
        <v xml:space="preserve">  </v>
      </c>
      <c r="O457" s="89"/>
      <c r="P457" s="89"/>
      <c r="Q457" s="98" t="str">
        <f t="shared" si="39"/>
        <v xml:space="preserve">   </v>
      </c>
      <c r="R457" s="89"/>
      <c r="S457" s="89"/>
    </row>
    <row r="458" spans="1:19">
      <c r="A458" s="88" t="s">
        <v>344</v>
      </c>
      <c r="B458" s="89">
        <v>7422</v>
      </c>
      <c r="C458" s="89" t="s">
        <v>2285</v>
      </c>
      <c r="D458" s="88" t="s">
        <v>2286</v>
      </c>
      <c r="E458" s="88" t="str">
        <f t="shared" si="35"/>
        <v>7422-16.01</v>
      </c>
      <c r="F458" s="102" t="str">
        <f t="shared" si="36"/>
        <v>AG -3--AC -18</v>
      </c>
      <c r="G458" s="89" t="s">
        <v>1847</v>
      </c>
      <c r="H458" s="89" t="s">
        <v>1870</v>
      </c>
      <c r="I458" s="98" t="str">
        <f t="shared" si="37"/>
        <v>- - M- S</v>
      </c>
      <c r="J458" s="89"/>
      <c r="K458" s="89"/>
      <c r="L458" s="89" t="s">
        <v>1345</v>
      </c>
      <c r="M458" s="89" t="s">
        <v>1346</v>
      </c>
      <c r="N458" s="98" t="str">
        <f t="shared" si="38"/>
        <v xml:space="preserve">O  </v>
      </c>
      <c r="O458" s="89" t="s">
        <v>1347</v>
      </c>
      <c r="P458" s="89"/>
      <c r="Q458" s="98" t="str">
        <f t="shared" si="39"/>
        <v xml:space="preserve">F   </v>
      </c>
      <c r="R458" s="89" t="s">
        <v>1844</v>
      </c>
      <c r="S458" s="89"/>
    </row>
    <row r="459" spans="1:19">
      <c r="A459" s="88" t="s">
        <v>344</v>
      </c>
      <c r="B459" s="89">
        <v>7422</v>
      </c>
      <c r="C459" s="89" t="s">
        <v>2287</v>
      </c>
      <c r="D459" s="88" t="s">
        <v>2288</v>
      </c>
      <c r="E459" s="88" t="str">
        <f t="shared" si="35"/>
        <v>7422-16.02</v>
      </c>
      <c r="F459" s="102" t="str">
        <f t="shared" si="36"/>
        <v>AG -3--AC -18</v>
      </c>
      <c r="G459" s="89" t="s">
        <v>1847</v>
      </c>
      <c r="H459" s="89" t="s">
        <v>1870</v>
      </c>
      <c r="I459" s="98" t="str">
        <f t="shared" si="37"/>
        <v>- - M- S</v>
      </c>
      <c r="J459" s="89"/>
      <c r="K459" s="89"/>
      <c r="L459" s="89" t="s">
        <v>1345</v>
      </c>
      <c r="M459" s="89" t="s">
        <v>1346</v>
      </c>
      <c r="N459" s="98" t="str">
        <f t="shared" si="38"/>
        <v xml:space="preserve">O  </v>
      </c>
      <c r="O459" s="89" t="s">
        <v>1347</v>
      </c>
      <c r="P459" s="89"/>
      <c r="Q459" s="98" t="str">
        <f t="shared" si="39"/>
        <v xml:space="preserve">F   </v>
      </c>
      <c r="R459" s="89" t="s">
        <v>1844</v>
      </c>
      <c r="S459" s="89"/>
    </row>
    <row r="460" spans="1:19">
      <c r="A460" s="88" t="s">
        <v>344</v>
      </c>
      <c r="B460" s="89">
        <v>7422</v>
      </c>
      <c r="C460" s="89" t="s">
        <v>2289</v>
      </c>
      <c r="D460" s="88" t="s">
        <v>2290</v>
      </c>
      <c r="E460" s="88" t="str">
        <f t="shared" si="35"/>
        <v>7422-16.03</v>
      </c>
      <c r="F460" s="102" t="str">
        <f t="shared" si="36"/>
        <v>AG -3--AC -18</v>
      </c>
      <c r="G460" s="89" t="s">
        <v>1847</v>
      </c>
      <c r="H460" s="89" t="s">
        <v>1870</v>
      </c>
      <c r="I460" s="98" t="str">
        <f t="shared" si="37"/>
        <v>- - M- S</v>
      </c>
      <c r="J460" s="89"/>
      <c r="K460" s="89"/>
      <c r="L460" s="89" t="s">
        <v>1345</v>
      </c>
      <c r="M460" s="89" t="s">
        <v>1346</v>
      </c>
      <c r="N460" s="98" t="str">
        <f t="shared" si="38"/>
        <v xml:space="preserve">O  </v>
      </c>
      <c r="O460" s="89" t="s">
        <v>1347</v>
      </c>
      <c r="P460" s="89"/>
      <c r="Q460" s="98" t="str">
        <f t="shared" si="39"/>
        <v xml:space="preserve">F   </v>
      </c>
      <c r="R460" s="89" t="s">
        <v>1844</v>
      </c>
      <c r="S460" s="89"/>
    </row>
    <row r="461" spans="1:19">
      <c r="A461" s="88" t="s">
        <v>344</v>
      </c>
      <c r="B461" s="89">
        <v>7422</v>
      </c>
      <c r="C461" s="89" t="s">
        <v>2291</v>
      </c>
      <c r="D461" s="88" t="s">
        <v>2292</v>
      </c>
      <c r="E461" s="88" t="str">
        <f t="shared" si="35"/>
        <v>7422-16.04</v>
      </c>
      <c r="F461" s="102" t="str">
        <f t="shared" si="36"/>
        <v>AG -3--AC -18</v>
      </c>
      <c r="G461" s="89" t="s">
        <v>1847</v>
      </c>
      <c r="H461" s="89" t="s">
        <v>1870</v>
      </c>
      <c r="I461" s="98" t="str">
        <f t="shared" si="37"/>
        <v>- - M- S</v>
      </c>
      <c r="J461" s="89"/>
      <c r="K461" s="89"/>
      <c r="L461" s="89" t="s">
        <v>1345</v>
      </c>
      <c r="M461" s="89" t="s">
        <v>1346</v>
      </c>
      <c r="N461" s="98" t="str">
        <f t="shared" si="38"/>
        <v xml:space="preserve">O  </v>
      </c>
      <c r="O461" s="89" t="s">
        <v>1347</v>
      </c>
      <c r="P461" s="89"/>
      <c r="Q461" s="98" t="str">
        <f t="shared" si="39"/>
        <v xml:space="preserve">F   </v>
      </c>
      <c r="R461" s="89" t="s">
        <v>1844</v>
      </c>
      <c r="S461" s="89"/>
    </row>
    <row r="462" spans="1:19">
      <c r="A462" s="88" t="s">
        <v>344</v>
      </c>
      <c r="B462" s="89">
        <v>7422</v>
      </c>
      <c r="C462" s="89" t="s">
        <v>2293</v>
      </c>
      <c r="D462" s="88" t="s">
        <v>2294</v>
      </c>
      <c r="E462" s="88" t="str">
        <f t="shared" si="35"/>
        <v>7422-16.05</v>
      </c>
      <c r="F462" s="102" t="str">
        <f t="shared" si="36"/>
        <v>AG -3--AC -18</v>
      </c>
      <c r="G462" s="89" t="s">
        <v>1847</v>
      </c>
      <c r="H462" s="89" t="s">
        <v>1870</v>
      </c>
      <c r="I462" s="98" t="str">
        <f t="shared" si="37"/>
        <v>- - M- S</v>
      </c>
      <c r="J462" s="89"/>
      <c r="K462" s="89"/>
      <c r="L462" s="89" t="s">
        <v>1345</v>
      </c>
      <c r="M462" s="89" t="s">
        <v>1346</v>
      </c>
      <c r="N462" s="98" t="str">
        <f t="shared" si="38"/>
        <v xml:space="preserve">O  </v>
      </c>
      <c r="O462" s="89" t="s">
        <v>1347</v>
      </c>
      <c r="P462" s="89"/>
      <c r="Q462" s="98" t="str">
        <f t="shared" si="39"/>
        <v xml:space="preserve">F   </v>
      </c>
      <c r="R462" s="89" t="s">
        <v>1844</v>
      </c>
      <c r="S462" s="89"/>
    </row>
    <row r="463" spans="1:19">
      <c r="A463" s="88" t="s">
        <v>344</v>
      </c>
      <c r="B463" s="89">
        <v>7422</v>
      </c>
      <c r="C463" s="89" t="s">
        <v>2295</v>
      </c>
      <c r="D463" s="88" t="s">
        <v>2296</v>
      </c>
      <c r="E463" s="88" t="str">
        <f t="shared" si="35"/>
        <v>7422-16.06</v>
      </c>
      <c r="F463" s="102" t="str">
        <f t="shared" si="36"/>
        <v>AG -3--AC -18</v>
      </c>
      <c r="G463" s="89" t="s">
        <v>1847</v>
      </c>
      <c r="H463" s="89" t="s">
        <v>1870</v>
      </c>
      <c r="I463" s="98" t="str">
        <f t="shared" si="37"/>
        <v>- - M- S</v>
      </c>
      <c r="J463" s="89"/>
      <c r="K463" s="89"/>
      <c r="L463" s="89" t="s">
        <v>1345</v>
      </c>
      <c r="M463" s="89" t="s">
        <v>1346</v>
      </c>
      <c r="N463" s="98" t="str">
        <f t="shared" si="38"/>
        <v xml:space="preserve">O  </v>
      </c>
      <c r="O463" s="89" t="s">
        <v>1347</v>
      </c>
      <c r="P463" s="89"/>
      <c r="Q463" s="98" t="str">
        <f t="shared" si="39"/>
        <v xml:space="preserve">S   </v>
      </c>
      <c r="R463" s="89" t="s">
        <v>1346</v>
      </c>
      <c r="S463" s="89"/>
    </row>
    <row r="464" spans="1:19">
      <c r="A464" s="88" t="s">
        <v>344</v>
      </c>
      <c r="B464" s="89">
        <v>7422</v>
      </c>
      <c r="C464" s="89" t="s">
        <v>2297</v>
      </c>
      <c r="D464" s="88" t="s">
        <v>2298</v>
      </c>
      <c r="E464" s="88" t="str">
        <f t="shared" si="35"/>
        <v>7422-16.07</v>
      </c>
      <c r="F464" s="102" t="str">
        <f t="shared" si="36"/>
        <v>AG -3--AC -18</v>
      </c>
      <c r="G464" s="89" t="s">
        <v>1847</v>
      </c>
      <c r="H464" s="89" t="s">
        <v>1870</v>
      </c>
      <c r="I464" s="98" t="str">
        <f t="shared" si="37"/>
        <v>- - M- S</v>
      </c>
      <c r="J464" s="89"/>
      <c r="K464" s="89"/>
      <c r="L464" s="89" t="s">
        <v>1345</v>
      </c>
      <c r="M464" s="89" t="s">
        <v>1346</v>
      </c>
      <c r="N464" s="98" t="str">
        <f t="shared" si="38"/>
        <v xml:space="preserve">O  </v>
      </c>
      <c r="O464" s="89" t="s">
        <v>1347</v>
      </c>
      <c r="P464" s="89"/>
      <c r="Q464" s="98" t="str">
        <f t="shared" si="39"/>
        <v xml:space="preserve">F   </v>
      </c>
      <c r="R464" s="89" t="s">
        <v>1844</v>
      </c>
      <c r="S464" s="89"/>
    </row>
    <row r="465" spans="1:19">
      <c r="A465" s="88" t="s">
        <v>344</v>
      </c>
      <c r="B465" s="89">
        <v>7422</v>
      </c>
      <c r="C465" s="89" t="s">
        <v>2299</v>
      </c>
      <c r="D465" s="88" t="s">
        <v>2300</v>
      </c>
      <c r="E465" s="88" t="str">
        <f t="shared" si="35"/>
        <v>7422-16.08</v>
      </c>
      <c r="F465" s="102" t="str">
        <f t="shared" si="36"/>
        <v>AG -3--AC -18</v>
      </c>
      <c r="G465" s="89" t="s">
        <v>1847</v>
      </c>
      <c r="H465" s="89" t="s">
        <v>1870</v>
      </c>
      <c r="I465" s="98" t="str">
        <f t="shared" si="37"/>
        <v>- - M- S</v>
      </c>
      <c r="J465" s="89"/>
      <c r="K465" s="89"/>
      <c r="L465" s="89" t="s">
        <v>1345</v>
      </c>
      <c r="M465" s="89" t="s">
        <v>1346</v>
      </c>
      <c r="N465" s="98" t="str">
        <f t="shared" si="38"/>
        <v xml:space="preserve">O  </v>
      </c>
      <c r="O465" s="89" t="s">
        <v>1347</v>
      </c>
      <c r="P465" s="89"/>
      <c r="Q465" s="98" t="str">
        <f t="shared" si="39"/>
        <v xml:space="preserve">F   </v>
      </c>
      <c r="R465" s="89" t="s">
        <v>1844</v>
      </c>
      <c r="S465" s="89"/>
    </row>
    <row r="466" spans="1:19">
      <c r="A466" s="88" t="s">
        <v>344</v>
      </c>
      <c r="B466" s="89">
        <v>7422</v>
      </c>
      <c r="C466" s="89" t="s">
        <v>2301</v>
      </c>
      <c r="D466" s="88" t="s">
        <v>2302</v>
      </c>
      <c r="E466" s="88" t="str">
        <f t="shared" si="35"/>
        <v>7422-21</v>
      </c>
      <c r="F466" s="102" t="str">
        <f t="shared" si="36"/>
        <v>AG ---AC -</v>
      </c>
      <c r="G466" s="89"/>
      <c r="H466" s="89"/>
      <c r="I466" s="98" t="str">
        <f t="shared" si="37"/>
        <v xml:space="preserve">- - - </v>
      </c>
      <c r="J466" s="89"/>
      <c r="K466" s="89"/>
      <c r="L466" s="89"/>
      <c r="M466" s="89"/>
      <c r="N466" s="98" t="str">
        <f t="shared" si="38"/>
        <v xml:space="preserve">  </v>
      </c>
      <c r="O466" s="89"/>
      <c r="P466" s="89"/>
      <c r="Q466" s="98" t="str">
        <f t="shared" si="39"/>
        <v xml:space="preserve">   </v>
      </c>
      <c r="R466" s="89"/>
      <c r="S466" s="89"/>
    </row>
    <row r="467" spans="1:19">
      <c r="A467" s="88" t="s">
        <v>344</v>
      </c>
      <c r="B467" s="89">
        <v>7422</v>
      </c>
      <c r="C467" s="89" t="s">
        <v>2303</v>
      </c>
      <c r="D467" s="88" t="s">
        <v>2304</v>
      </c>
      <c r="E467" s="88" t="str">
        <f t="shared" si="35"/>
        <v>7422-21.01</v>
      </c>
      <c r="F467" s="102" t="str">
        <f t="shared" si="36"/>
        <v>AG -3--AC -18</v>
      </c>
      <c r="G467" s="89" t="s">
        <v>1847</v>
      </c>
      <c r="H467" s="89" t="s">
        <v>1870</v>
      </c>
      <c r="I467" s="98" t="str">
        <f t="shared" si="37"/>
        <v xml:space="preserve">CT- - M- </v>
      </c>
      <c r="J467" s="89" t="s">
        <v>1343</v>
      </c>
      <c r="K467" s="89"/>
      <c r="L467" s="89" t="s">
        <v>1345</v>
      </c>
      <c r="M467" s="89"/>
      <c r="N467" s="98" t="str">
        <f t="shared" si="38"/>
        <v xml:space="preserve">O  </v>
      </c>
      <c r="O467" s="89" t="s">
        <v>1347</v>
      </c>
      <c r="P467" s="89"/>
      <c r="Q467" s="98" t="str">
        <f t="shared" si="39"/>
        <v xml:space="preserve">F   </v>
      </c>
      <c r="R467" s="89" t="s">
        <v>1844</v>
      </c>
      <c r="S467" s="89"/>
    </row>
    <row r="468" spans="1:19">
      <c r="A468" s="88" t="s">
        <v>344</v>
      </c>
      <c r="B468" s="89">
        <v>7422</v>
      </c>
      <c r="C468" s="89" t="s">
        <v>2305</v>
      </c>
      <c r="D468" s="88" t="s">
        <v>2306</v>
      </c>
      <c r="E468" s="88" t="str">
        <f t="shared" si="35"/>
        <v>7422-21.02</v>
      </c>
      <c r="F468" s="102" t="str">
        <f t="shared" si="36"/>
        <v>AG -3--AC -18</v>
      </c>
      <c r="G468" s="89" t="s">
        <v>1847</v>
      </c>
      <c r="H468" s="89" t="s">
        <v>1870</v>
      </c>
      <c r="I468" s="98" t="str">
        <f t="shared" si="37"/>
        <v xml:space="preserve">CT- - M- </v>
      </c>
      <c r="J468" s="89" t="s">
        <v>1343</v>
      </c>
      <c r="K468" s="89"/>
      <c r="L468" s="89" t="s">
        <v>1345</v>
      </c>
      <c r="M468" s="89"/>
      <c r="N468" s="98" t="str">
        <f t="shared" si="38"/>
        <v xml:space="preserve">O  </v>
      </c>
      <c r="O468" s="89" t="s">
        <v>1347</v>
      </c>
      <c r="P468" s="89"/>
      <c r="Q468" s="98" t="str">
        <f t="shared" si="39"/>
        <v xml:space="preserve">F   </v>
      </c>
      <c r="R468" s="89" t="s">
        <v>1844</v>
      </c>
      <c r="S468" s="89"/>
    </row>
    <row r="469" spans="1:19">
      <c r="A469" s="88" t="s">
        <v>344</v>
      </c>
      <c r="B469" s="89">
        <v>7422</v>
      </c>
      <c r="C469" s="89" t="s">
        <v>2013</v>
      </c>
      <c r="D469" s="88" t="s">
        <v>159</v>
      </c>
      <c r="E469" s="88" t="str">
        <f t="shared" si="35"/>
        <v>7422-23</v>
      </c>
      <c r="F469" s="102" t="str">
        <f t="shared" si="36"/>
        <v>AG -3--AC -18</v>
      </c>
      <c r="G469" s="89" t="s">
        <v>1847</v>
      </c>
      <c r="H469" s="89" t="s">
        <v>1870</v>
      </c>
      <c r="I469" s="98" t="str">
        <f t="shared" si="37"/>
        <v>- - M- S</v>
      </c>
      <c r="J469" s="89"/>
      <c r="K469" s="89"/>
      <c r="L469" s="89" t="s">
        <v>1345</v>
      </c>
      <c r="M469" s="89" t="s">
        <v>1346</v>
      </c>
      <c r="N469" s="98" t="str">
        <f t="shared" si="38"/>
        <v xml:space="preserve">O  </v>
      </c>
      <c r="O469" s="89" t="s">
        <v>1347</v>
      </c>
      <c r="P469" s="89"/>
      <c r="Q469" s="98" t="str">
        <f t="shared" si="39"/>
        <v xml:space="preserve">F   </v>
      </c>
      <c r="R469" s="89" t="s">
        <v>1844</v>
      </c>
      <c r="S469" s="89"/>
    </row>
    <row r="470" spans="1:19">
      <c r="A470" s="88"/>
      <c r="B470" s="89"/>
      <c r="C470" s="89"/>
      <c r="D470" s="88"/>
      <c r="E470" s="88" t="str">
        <f t="shared" si="35"/>
        <v>-</v>
      </c>
      <c r="F470" s="102" t="str">
        <f t="shared" si="36"/>
        <v>AG ---AC -</v>
      </c>
      <c r="G470" s="89"/>
      <c r="H470" s="89"/>
      <c r="I470" s="98" t="str">
        <f t="shared" si="37"/>
        <v xml:space="preserve">- - - </v>
      </c>
      <c r="J470" s="89"/>
      <c r="K470" s="89"/>
      <c r="L470" s="89"/>
      <c r="M470" s="89"/>
      <c r="N470" s="98" t="str">
        <f t="shared" si="38"/>
        <v xml:space="preserve">  </v>
      </c>
      <c r="O470" s="89"/>
      <c r="P470" s="89"/>
      <c r="Q470" s="98" t="str">
        <f t="shared" si="39"/>
        <v xml:space="preserve">   </v>
      </c>
      <c r="R470" s="89"/>
      <c r="S470" s="89"/>
    </row>
    <row r="471" spans="1:19">
      <c r="A471" s="88" t="s">
        <v>2307</v>
      </c>
      <c r="B471" s="89">
        <v>7423</v>
      </c>
      <c r="C471" s="89" t="s">
        <v>1855</v>
      </c>
      <c r="D471" s="88" t="s">
        <v>1850</v>
      </c>
      <c r="E471" s="88" t="str">
        <f t="shared" si="35"/>
        <v>7423-34</v>
      </c>
      <c r="F471" s="102" t="str">
        <f t="shared" si="36"/>
        <v>AG ---AC -</v>
      </c>
      <c r="G471" s="89"/>
      <c r="H471" s="89"/>
      <c r="I471" s="98" t="str">
        <f t="shared" si="37"/>
        <v xml:space="preserve">- - - </v>
      </c>
      <c r="J471" s="89"/>
      <c r="K471" s="89"/>
      <c r="L471" s="89"/>
      <c r="M471" s="89"/>
      <c r="N471" s="98" t="str">
        <f t="shared" si="38"/>
        <v xml:space="preserve">  </v>
      </c>
      <c r="O471" s="89"/>
      <c r="P471" s="89"/>
      <c r="Q471" s="98" t="str">
        <f t="shared" si="39"/>
        <v xml:space="preserve">   </v>
      </c>
      <c r="R471" s="89"/>
      <c r="S471" s="89"/>
    </row>
    <row r="472" spans="1:19">
      <c r="A472" s="88" t="s">
        <v>2307</v>
      </c>
      <c r="B472" s="89">
        <v>7423</v>
      </c>
      <c r="C472" s="89" t="s">
        <v>1932</v>
      </c>
      <c r="D472" s="88" t="s">
        <v>1851</v>
      </c>
      <c r="E472" s="88" t="str">
        <f t="shared" si="35"/>
        <v>7423-34.01</v>
      </c>
      <c r="F472" s="102" t="str">
        <f t="shared" si="36"/>
        <v>AG -3--AC -8</v>
      </c>
      <c r="G472" s="89" t="s">
        <v>1847</v>
      </c>
      <c r="H472" s="89" t="s">
        <v>1848</v>
      </c>
      <c r="I472" s="98" t="str">
        <f t="shared" si="37"/>
        <v xml:space="preserve">CT- - M- </v>
      </c>
      <c r="J472" s="89" t="s">
        <v>1343</v>
      </c>
      <c r="K472" s="89"/>
      <c r="L472" s="89" t="s">
        <v>1345</v>
      </c>
      <c r="M472" s="89"/>
      <c r="N472" s="98" t="str">
        <f t="shared" si="38"/>
        <v xml:space="preserve">O  </v>
      </c>
      <c r="O472" s="89" t="s">
        <v>1347</v>
      </c>
      <c r="P472" s="89"/>
      <c r="Q472" s="98" t="str">
        <f t="shared" si="39"/>
        <v xml:space="preserve">F   </v>
      </c>
      <c r="R472" s="89" t="s">
        <v>1844</v>
      </c>
      <c r="S472" s="89"/>
    </row>
    <row r="473" spans="1:19">
      <c r="A473" s="88" t="s">
        <v>2307</v>
      </c>
      <c r="B473" s="89">
        <v>7423</v>
      </c>
      <c r="C473" s="89" t="s">
        <v>1894</v>
      </c>
      <c r="D473" s="88" t="s">
        <v>1968</v>
      </c>
      <c r="E473" s="88" t="str">
        <f t="shared" si="35"/>
        <v>7423-34.03</v>
      </c>
      <c r="F473" s="102" t="str">
        <f t="shared" si="36"/>
        <v>AG -3--AC -</v>
      </c>
      <c r="G473" s="89" t="s">
        <v>1847</v>
      </c>
      <c r="H473" s="89"/>
      <c r="I473" s="98" t="str">
        <f t="shared" si="37"/>
        <v xml:space="preserve">- E- - </v>
      </c>
      <c r="J473" s="89"/>
      <c r="K473" s="89" t="s">
        <v>1344</v>
      </c>
      <c r="L473" s="89"/>
      <c r="M473" s="89"/>
      <c r="N473" s="98" t="str">
        <f t="shared" si="38"/>
        <v xml:space="preserve">O  </v>
      </c>
      <c r="O473" s="89" t="s">
        <v>1347</v>
      </c>
      <c r="P473" s="89"/>
      <c r="Q473" s="98" t="str">
        <f t="shared" si="39"/>
        <v xml:space="preserve">F   </v>
      </c>
      <c r="R473" s="89" t="s">
        <v>1844</v>
      </c>
      <c r="S473" s="89"/>
    </row>
    <row r="474" spans="1:19">
      <c r="A474" s="88" t="s">
        <v>2307</v>
      </c>
      <c r="B474" s="89">
        <v>7423</v>
      </c>
      <c r="C474" s="89" t="s">
        <v>1969</v>
      </c>
      <c r="D474" s="88" t="s">
        <v>1970</v>
      </c>
      <c r="E474" s="88" t="str">
        <f t="shared" si="35"/>
        <v>7423-34.05</v>
      </c>
      <c r="F474" s="102" t="str">
        <f t="shared" si="36"/>
        <v>AG -3--AC -4</v>
      </c>
      <c r="G474" s="89" t="s">
        <v>1847</v>
      </c>
      <c r="H474" s="89" t="s">
        <v>2081</v>
      </c>
      <c r="I474" s="98" t="str">
        <f t="shared" si="37"/>
        <v xml:space="preserve">- E- - </v>
      </c>
      <c r="J474" s="89"/>
      <c r="K474" s="89" t="s">
        <v>1344</v>
      </c>
      <c r="L474" s="89"/>
      <c r="M474" s="89"/>
      <c r="N474" s="98" t="str">
        <f t="shared" si="38"/>
        <v xml:space="preserve">O  </v>
      </c>
      <c r="O474" s="89" t="s">
        <v>1347</v>
      </c>
      <c r="P474" s="89"/>
      <c r="Q474" s="98" t="str">
        <f t="shared" si="39"/>
        <v xml:space="preserve">F   </v>
      </c>
      <c r="R474" s="89" t="s">
        <v>1844</v>
      </c>
      <c r="S474" s="89"/>
    </row>
    <row r="475" spans="1:19">
      <c r="A475" s="88" t="s">
        <v>2307</v>
      </c>
      <c r="B475" s="89">
        <v>7423</v>
      </c>
      <c r="C475" s="89" t="s">
        <v>2308</v>
      </c>
      <c r="D475" s="88" t="s">
        <v>2309</v>
      </c>
      <c r="E475" s="88" t="str">
        <f t="shared" si="35"/>
        <v>7423-38</v>
      </c>
      <c r="F475" s="102" t="str">
        <f t="shared" si="36"/>
        <v>AG -3--AC -8</v>
      </c>
      <c r="G475" s="89" t="s">
        <v>1847</v>
      </c>
      <c r="H475" s="89" t="s">
        <v>1848</v>
      </c>
      <c r="I475" s="98" t="str">
        <f t="shared" si="37"/>
        <v>- - M- S</v>
      </c>
      <c r="J475" s="89"/>
      <c r="K475" s="89"/>
      <c r="L475" s="89" t="s">
        <v>1345</v>
      </c>
      <c r="M475" s="89" t="s">
        <v>1346</v>
      </c>
      <c r="N475" s="98" t="str">
        <f t="shared" si="38"/>
        <v xml:space="preserve">O  </v>
      </c>
      <c r="O475" s="89" t="s">
        <v>1347</v>
      </c>
      <c r="P475" s="89"/>
      <c r="Q475" s="98" t="str">
        <f t="shared" si="39"/>
        <v xml:space="preserve">F   </v>
      </c>
      <c r="R475" s="89" t="s">
        <v>1844</v>
      </c>
      <c r="S475" s="89"/>
    </row>
    <row r="476" spans="1:19">
      <c r="A476" s="88" t="s">
        <v>2307</v>
      </c>
      <c r="B476" s="89">
        <v>7423</v>
      </c>
      <c r="C476" s="89" t="s">
        <v>2310</v>
      </c>
      <c r="D476" s="88" t="s">
        <v>2311</v>
      </c>
      <c r="E476" s="88" t="str">
        <f t="shared" si="35"/>
        <v>7423-39</v>
      </c>
      <c r="F476" s="102" t="str">
        <f t="shared" si="36"/>
        <v>AG -3--AC -</v>
      </c>
      <c r="G476" s="89" t="s">
        <v>1847</v>
      </c>
      <c r="H476" s="89"/>
      <c r="I476" s="98" t="str">
        <f t="shared" si="37"/>
        <v xml:space="preserve">- E- - </v>
      </c>
      <c r="J476" s="89"/>
      <c r="K476" s="89" t="s">
        <v>1344</v>
      </c>
      <c r="L476" s="89"/>
      <c r="M476" s="89"/>
      <c r="N476" s="98" t="str">
        <f t="shared" si="38"/>
        <v xml:space="preserve">O  </v>
      </c>
      <c r="O476" s="89" t="s">
        <v>1347</v>
      </c>
      <c r="P476" s="89"/>
      <c r="Q476" s="98" t="str">
        <f t="shared" si="39"/>
        <v xml:space="preserve">F   </v>
      </c>
      <c r="R476" s="89" t="s">
        <v>1844</v>
      </c>
      <c r="S476" s="89"/>
    </row>
    <row r="477" spans="1:19">
      <c r="A477" s="88" t="s">
        <v>2307</v>
      </c>
      <c r="B477" s="89">
        <v>7423</v>
      </c>
      <c r="C477" s="89" t="s">
        <v>1920</v>
      </c>
      <c r="D477" s="88" t="s">
        <v>1971</v>
      </c>
      <c r="E477" s="88" t="str">
        <f t="shared" si="35"/>
        <v>7423-45</v>
      </c>
      <c r="F477" s="102" t="str">
        <f t="shared" si="36"/>
        <v>AG ---AC -</v>
      </c>
      <c r="G477" s="89"/>
      <c r="H477" s="89"/>
      <c r="I477" s="98" t="str">
        <f t="shared" si="37"/>
        <v xml:space="preserve">- - - </v>
      </c>
      <c r="J477" s="89"/>
      <c r="K477" s="89"/>
      <c r="L477" s="89"/>
      <c r="M477" s="89"/>
      <c r="N477" s="98" t="str">
        <f t="shared" si="38"/>
        <v xml:space="preserve">  </v>
      </c>
      <c r="O477" s="89"/>
      <c r="P477" s="89"/>
      <c r="Q477" s="98" t="str">
        <f t="shared" si="39"/>
        <v xml:space="preserve">   </v>
      </c>
      <c r="R477" s="89"/>
      <c r="S477" s="89"/>
    </row>
    <row r="478" spans="1:19">
      <c r="A478" s="88" t="s">
        <v>2307</v>
      </c>
      <c r="B478" s="89">
        <v>7423</v>
      </c>
      <c r="C478" s="89" t="s">
        <v>1972</v>
      </c>
      <c r="D478" s="88" t="s">
        <v>411</v>
      </c>
      <c r="E478" s="88" t="str">
        <f t="shared" si="35"/>
        <v>7423-45.01</v>
      </c>
      <c r="F478" s="102" t="str">
        <f t="shared" si="36"/>
        <v>AG -3--AC -2</v>
      </c>
      <c r="G478" s="89" t="s">
        <v>1847</v>
      </c>
      <c r="H478" s="89" t="s">
        <v>1999</v>
      </c>
      <c r="I478" s="98" t="str">
        <f t="shared" si="37"/>
        <v xml:space="preserve">- E- - </v>
      </c>
      <c r="J478" s="89"/>
      <c r="K478" s="89" t="s">
        <v>1344</v>
      </c>
      <c r="L478" s="89"/>
      <c r="M478" s="89"/>
      <c r="N478" s="98" t="str">
        <f t="shared" si="38"/>
        <v xml:space="preserve">O  </v>
      </c>
      <c r="O478" s="89" t="s">
        <v>1347</v>
      </c>
      <c r="P478" s="89"/>
      <c r="Q478" s="98" t="str">
        <f t="shared" si="39"/>
        <v xml:space="preserve">F   </v>
      </c>
      <c r="R478" s="89" t="s">
        <v>1844</v>
      </c>
      <c r="S478" s="89"/>
    </row>
    <row r="479" spans="1:19">
      <c r="A479" s="88" t="s">
        <v>2307</v>
      </c>
      <c r="B479" s="89">
        <v>7423</v>
      </c>
      <c r="C479" s="89" t="s">
        <v>1978</v>
      </c>
      <c r="D479" s="88" t="s">
        <v>2312</v>
      </c>
      <c r="E479" s="88" t="str">
        <f t="shared" si="35"/>
        <v>7423-46</v>
      </c>
      <c r="F479" s="102" t="str">
        <f t="shared" si="36"/>
        <v>AG ---AC -</v>
      </c>
      <c r="G479" s="89"/>
      <c r="H479" s="89"/>
      <c r="I479" s="98" t="str">
        <f t="shared" si="37"/>
        <v xml:space="preserve">- - - </v>
      </c>
      <c r="J479" s="89"/>
      <c r="K479" s="89"/>
      <c r="L479" s="89"/>
      <c r="M479" s="89"/>
      <c r="N479" s="98" t="str">
        <f t="shared" si="38"/>
        <v xml:space="preserve">  </v>
      </c>
      <c r="O479" s="89"/>
      <c r="P479" s="89"/>
      <c r="Q479" s="98" t="str">
        <f t="shared" si="39"/>
        <v xml:space="preserve">   </v>
      </c>
      <c r="R479" s="89"/>
      <c r="S479" s="89"/>
    </row>
    <row r="480" spans="1:19">
      <c r="A480" s="88" t="s">
        <v>2307</v>
      </c>
      <c r="B480" s="89">
        <v>7423</v>
      </c>
      <c r="C480" s="89" t="s">
        <v>2313</v>
      </c>
      <c r="D480" s="88" t="s">
        <v>2314</v>
      </c>
      <c r="E480" s="88" t="str">
        <f t="shared" si="35"/>
        <v>7423-46.01</v>
      </c>
      <c r="F480" s="102" t="str">
        <f t="shared" si="36"/>
        <v>AG -3--AC -8</v>
      </c>
      <c r="G480" s="89" t="s">
        <v>1847</v>
      </c>
      <c r="H480" s="89" t="s">
        <v>1848</v>
      </c>
      <c r="I480" s="98" t="str">
        <f t="shared" si="37"/>
        <v xml:space="preserve">CT- - M- </v>
      </c>
      <c r="J480" s="89" t="s">
        <v>1343</v>
      </c>
      <c r="K480" s="89"/>
      <c r="L480" s="89" t="s">
        <v>1345</v>
      </c>
      <c r="M480" s="89"/>
      <c r="N480" s="98" t="str">
        <f t="shared" si="38"/>
        <v xml:space="preserve">O  </v>
      </c>
      <c r="O480" s="89" t="s">
        <v>1347</v>
      </c>
      <c r="P480" s="89"/>
      <c r="Q480" s="98" t="str">
        <f t="shared" si="39"/>
        <v xml:space="preserve">F   </v>
      </c>
      <c r="R480" s="89" t="s">
        <v>1844</v>
      </c>
      <c r="S480" s="89"/>
    </row>
    <row r="481" spans="1:19">
      <c r="A481" s="88" t="s">
        <v>2307</v>
      </c>
      <c r="B481" s="89">
        <v>7423</v>
      </c>
      <c r="C481" s="89" t="s">
        <v>2006</v>
      </c>
      <c r="D481" s="88" t="s">
        <v>2315</v>
      </c>
      <c r="E481" s="88" t="str">
        <f t="shared" si="35"/>
        <v>7423-46.04</v>
      </c>
      <c r="F481" s="102" t="str">
        <f t="shared" si="36"/>
        <v>AG -3--AC -8</v>
      </c>
      <c r="G481" s="89" t="s">
        <v>1847</v>
      </c>
      <c r="H481" s="89" t="s">
        <v>1848</v>
      </c>
      <c r="I481" s="98" t="str">
        <f t="shared" si="37"/>
        <v xml:space="preserve">CT- - M- </v>
      </c>
      <c r="J481" s="89" t="s">
        <v>1343</v>
      </c>
      <c r="K481" s="89"/>
      <c r="L481" s="89" t="s">
        <v>1345</v>
      </c>
      <c r="M481" s="89"/>
      <c r="N481" s="98" t="str">
        <f t="shared" si="38"/>
        <v xml:space="preserve">O  </v>
      </c>
      <c r="O481" s="89" t="s">
        <v>1347</v>
      </c>
      <c r="P481" s="89"/>
      <c r="Q481" s="98" t="str">
        <f t="shared" si="39"/>
        <v xml:space="preserve">F   </v>
      </c>
      <c r="R481" s="89" t="s">
        <v>1844</v>
      </c>
      <c r="S481" s="89"/>
    </row>
    <row r="482" spans="1:19">
      <c r="A482" s="88" t="s">
        <v>2307</v>
      </c>
      <c r="B482" s="89">
        <v>7423</v>
      </c>
      <c r="C482" s="89" t="s">
        <v>1944</v>
      </c>
      <c r="D482" s="88" t="s">
        <v>1852</v>
      </c>
      <c r="E482" s="88" t="str">
        <f t="shared" si="35"/>
        <v>7423-51</v>
      </c>
      <c r="F482" s="102" t="str">
        <f t="shared" si="36"/>
        <v>AG ---AC -</v>
      </c>
      <c r="G482" s="89"/>
      <c r="H482" s="89"/>
      <c r="I482" s="98" t="str">
        <f t="shared" si="37"/>
        <v xml:space="preserve">- - - </v>
      </c>
      <c r="J482" s="89"/>
      <c r="K482" s="89"/>
      <c r="L482" s="89"/>
      <c r="M482" s="89"/>
      <c r="N482" s="98" t="str">
        <f t="shared" si="38"/>
        <v xml:space="preserve">  </v>
      </c>
      <c r="O482" s="89"/>
      <c r="P482" s="89"/>
      <c r="Q482" s="98" t="str">
        <f t="shared" si="39"/>
        <v xml:space="preserve">   </v>
      </c>
      <c r="R482" s="89"/>
      <c r="S482" s="89"/>
    </row>
    <row r="483" spans="1:19">
      <c r="A483" s="88" t="s">
        <v>2307</v>
      </c>
      <c r="B483" s="89">
        <v>7423</v>
      </c>
      <c r="C483" s="89" t="s">
        <v>2316</v>
      </c>
      <c r="D483" s="88" t="s">
        <v>2317</v>
      </c>
      <c r="E483" s="88" t="str">
        <f t="shared" si="35"/>
        <v>7423-51.21</v>
      </c>
      <c r="F483" s="102" t="str">
        <f t="shared" si="36"/>
        <v>AG -3--AC -8</v>
      </c>
      <c r="G483" s="89" t="s">
        <v>1847</v>
      </c>
      <c r="H483" s="89" t="s">
        <v>1848</v>
      </c>
      <c r="I483" s="98" t="str">
        <f t="shared" si="37"/>
        <v xml:space="preserve">CT- - M- </v>
      </c>
      <c r="J483" s="89" t="s">
        <v>1343</v>
      </c>
      <c r="K483" s="89"/>
      <c r="L483" s="89" t="s">
        <v>1345</v>
      </c>
      <c r="M483" s="89"/>
      <c r="N483" s="98" t="str">
        <f t="shared" si="38"/>
        <v xml:space="preserve">O  </v>
      </c>
      <c r="O483" s="89" t="s">
        <v>1347</v>
      </c>
      <c r="P483" s="89"/>
      <c r="Q483" s="98" t="str">
        <f t="shared" si="39"/>
        <v xml:space="preserve">F   </v>
      </c>
      <c r="R483" s="89" t="s">
        <v>1844</v>
      </c>
      <c r="S483" s="89"/>
    </row>
    <row r="484" spans="1:19">
      <c r="A484" s="88"/>
      <c r="B484" s="89"/>
      <c r="C484" s="89"/>
      <c r="D484" s="88"/>
      <c r="E484" s="88" t="str">
        <f t="shared" si="35"/>
        <v>-</v>
      </c>
      <c r="F484" s="102" t="str">
        <f t="shared" si="36"/>
        <v>AG ---AC -</v>
      </c>
      <c r="G484" s="89"/>
      <c r="H484" s="89"/>
      <c r="I484" s="98" t="str">
        <f t="shared" si="37"/>
        <v xml:space="preserve">- - - </v>
      </c>
      <c r="J484" s="89"/>
      <c r="K484" s="89"/>
      <c r="L484" s="89"/>
      <c r="M484" s="89"/>
      <c r="N484" s="98" t="str">
        <f t="shared" si="38"/>
        <v xml:space="preserve">  </v>
      </c>
      <c r="O484" s="89"/>
      <c r="P484" s="89"/>
      <c r="Q484" s="98" t="str">
        <f t="shared" si="39"/>
        <v xml:space="preserve">   </v>
      </c>
      <c r="R484" s="89"/>
      <c r="S484" s="89"/>
    </row>
    <row r="485" spans="1:19">
      <c r="A485" s="88" t="s">
        <v>375</v>
      </c>
      <c r="B485" s="89">
        <v>7424</v>
      </c>
      <c r="C485" s="89" t="s">
        <v>1890</v>
      </c>
      <c r="D485" s="88" t="s">
        <v>2318</v>
      </c>
      <c r="E485" s="88" t="str">
        <f t="shared" si="35"/>
        <v>7424-08</v>
      </c>
      <c r="F485" s="102" t="str">
        <f t="shared" si="36"/>
        <v>AG -3--AC -8</v>
      </c>
      <c r="G485" s="89" t="s">
        <v>1847</v>
      </c>
      <c r="H485" s="89" t="s">
        <v>1848</v>
      </c>
      <c r="I485" s="98" t="str">
        <f t="shared" si="37"/>
        <v xml:space="preserve">CT- - M- </v>
      </c>
      <c r="J485" s="89" t="s">
        <v>1343</v>
      </c>
      <c r="K485" s="89"/>
      <c r="L485" s="89" t="s">
        <v>1345</v>
      </c>
      <c r="M485" s="89"/>
      <c r="N485" s="98" t="str">
        <f t="shared" si="38"/>
        <v xml:space="preserve">O  </v>
      </c>
      <c r="O485" s="89" t="s">
        <v>1347</v>
      </c>
      <c r="P485" s="89"/>
      <c r="Q485" s="98" t="str">
        <f t="shared" si="39"/>
        <v xml:space="preserve">F   </v>
      </c>
      <c r="R485" s="89" t="s">
        <v>1844</v>
      </c>
      <c r="S485" s="89"/>
    </row>
    <row r="486" spans="1:19">
      <c r="A486" s="88" t="s">
        <v>375</v>
      </c>
      <c r="B486" s="89">
        <v>7424</v>
      </c>
      <c r="C486" s="89" t="s">
        <v>1870</v>
      </c>
      <c r="D486" s="88" t="s">
        <v>2319</v>
      </c>
      <c r="E486" s="88" t="str">
        <f t="shared" si="35"/>
        <v>7424-18</v>
      </c>
      <c r="F486" s="102" t="str">
        <f t="shared" si="36"/>
        <v>AG ---AC -</v>
      </c>
      <c r="G486" s="89"/>
      <c r="H486" s="89"/>
      <c r="I486" s="98" t="str">
        <f t="shared" si="37"/>
        <v xml:space="preserve">- - - </v>
      </c>
      <c r="J486" s="89"/>
      <c r="K486" s="89"/>
      <c r="L486" s="89"/>
      <c r="M486" s="89"/>
      <c r="N486" s="98" t="str">
        <f t="shared" si="38"/>
        <v xml:space="preserve">  </v>
      </c>
      <c r="O486" s="89"/>
      <c r="P486" s="89"/>
      <c r="Q486" s="98" t="str">
        <f t="shared" si="39"/>
        <v xml:space="preserve">   </v>
      </c>
      <c r="R486" s="89"/>
      <c r="S486" s="89"/>
    </row>
    <row r="487" spans="1:19">
      <c r="A487" s="88" t="s">
        <v>375</v>
      </c>
      <c r="B487" s="89">
        <v>7424</v>
      </c>
      <c r="C487" s="89" t="s">
        <v>2320</v>
      </c>
      <c r="D487" s="88" t="s">
        <v>2321</v>
      </c>
      <c r="E487" s="88" t="str">
        <f t="shared" si="35"/>
        <v>7424-18.01</v>
      </c>
      <c r="F487" s="102" t="str">
        <f t="shared" si="36"/>
        <v>AG -3--AC -8</v>
      </c>
      <c r="G487" s="89" t="s">
        <v>1847</v>
      </c>
      <c r="H487" s="89" t="s">
        <v>1848</v>
      </c>
      <c r="I487" s="98" t="str">
        <f t="shared" si="37"/>
        <v xml:space="preserve">CT- - M- </v>
      </c>
      <c r="J487" s="89" t="s">
        <v>1343</v>
      </c>
      <c r="K487" s="89"/>
      <c r="L487" s="89" t="s">
        <v>1345</v>
      </c>
      <c r="M487" s="89"/>
      <c r="N487" s="98" t="str">
        <f t="shared" si="38"/>
        <v xml:space="preserve">O  </v>
      </c>
      <c r="O487" s="89" t="s">
        <v>1347</v>
      </c>
      <c r="P487" s="89"/>
      <c r="Q487" s="98" t="str">
        <f t="shared" si="39"/>
        <v xml:space="preserve">F   </v>
      </c>
      <c r="R487" s="89" t="s">
        <v>1844</v>
      </c>
      <c r="S487" s="89"/>
    </row>
    <row r="488" spans="1:19">
      <c r="A488" s="88" t="s">
        <v>375</v>
      </c>
      <c r="B488" s="89">
        <v>7424</v>
      </c>
      <c r="C488" s="89" t="s">
        <v>2322</v>
      </c>
      <c r="D488" s="88" t="s">
        <v>2323</v>
      </c>
      <c r="E488" s="88" t="str">
        <f t="shared" si="35"/>
        <v>7424-18.02</v>
      </c>
      <c r="F488" s="102" t="str">
        <f t="shared" si="36"/>
        <v>AG -3--AC -8</v>
      </c>
      <c r="G488" s="89" t="s">
        <v>1847</v>
      </c>
      <c r="H488" s="89" t="s">
        <v>1848</v>
      </c>
      <c r="I488" s="98" t="str">
        <f t="shared" si="37"/>
        <v xml:space="preserve">CT- - M- </v>
      </c>
      <c r="J488" s="89" t="s">
        <v>1343</v>
      </c>
      <c r="K488" s="89"/>
      <c r="L488" s="89" t="s">
        <v>1345</v>
      </c>
      <c r="M488" s="89"/>
      <c r="N488" s="98" t="str">
        <f t="shared" si="38"/>
        <v xml:space="preserve">O  </v>
      </c>
      <c r="O488" s="89" t="s">
        <v>1347</v>
      </c>
      <c r="P488" s="89"/>
      <c r="Q488" s="98" t="str">
        <f t="shared" si="39"/>
        <v xml:space="preserve">F   </v>
      </c>
      <c r="R488" s="89" t="s">
        <v>1844</v>
      </c>
      <c r="S488" s="89"/>
    </row>
    <row r="489" spans="1:19">
      <c r="A489" s="88" t="s">
        <v>375</v>
      </c>
      <c r="B489" s="89">
        <v>7424</v>
      </c>
      <c r="C489" s="89" t="s">
        <v>2324</v>
      </c>
      <c r="D489" s="88" t="s">
        <v>420</v>
      </c>
      <c r="E489" s="88" t="str">
        <f t="shared" si="35"/>
        <v>7424-33</v>
      </c>
      <c r="F489" s="102" t="str">
        <f t="shared" si="36"/>
        <v>AG -3--AC -18</v>
      </c>
      <c r="G489" s="89" t="s">
        <v>1847</v>
      </c>
      <c r="H489" s="89" t="s">
        <v>1870</v>
      </c>
      <c r="I489" s="98" t="str">
        <f t="shared" si="37"/>
        <v xml:space="preserve">- E- - </v>
      </c>
      <c r="J489" s="89"/>
      <c r="K489" s="89" t="s">
        <v>1344</v>
      </c>
      <c r="L489" s="89"/>
      <c r="M489" s="89"/>
      <c r="N489" s="98" t="str">
        <f t="shared" si="38"/>
        <v xml:space="preserve">O  </v>
      </c>
      <c r="O489" s="89" t="s">
        <v>1347</v>
      </c>
      <c r="P489" s="89"/>
      <c r="Q489" s="98" t="str">
        <f t="shared" si="39"/>
        <v xml:space="preserve">F   </v>
      </c>
      <c r="R489" s="89" t="s">
        <v>1844</v>
      </c>
      <c r="S489" s="89"/>
    </row>
    <row r="490" spans="1:19">
      <c r="A490" s="88" t="s">
        <v>375</v>
      </c>
      <c r="B490" s="89">
        <v>7424</v>
      </c>
      <c r="C490" s="89" t="s">
        <v>1855</v>
      </c>
      <c r="D490" s="88" t="s">
        <v>1850</v>
      </c>
      <c r="E490" s="88" t="str">
        <f t="shared" si="35"/>
        <v>7424-34</v>
      </c>
      <c r="F490" s="102" t="str">
        <f t="shared" si="36"/>
        <v>AG ---AC -</v>
      </c>
      <c r="G490" s="89"/>
      <c r="H490" s="89"/>
      <c r="I490" s="98" t="str">
        <f t="shared" si="37"/>
        <v xml:space="preserve">- - - </v>
      </c>
      <c r="J490" s="89"/>
      <c r="K490" s="89"/>
      <c r="L490" s="89"/>
      <c r="M490" s="89"/>
      <c r="N490" s="98" t="str">
        <f t="shared" si="38"/>
        <v xml:space="preserve">  </v>
      </c>
      <c r="O490" s="89"/>
      <c r="P490" s="89"/>
      <c r="Q490" s="98" t="str">
        <f t="shared" si="39"/>
        <v xml:space="preserve">   </v>
      </c>
      <c r="R490" s="89"/>
      <c r="S490" s="89"/>
    </row>
    <row r="491" spans="1:19">
      <c r="A491" s="88" t="s">
        <v>375</v>
      </c>
      <c r="B491" s="89">
        <v>7424</v>
      </c>
      <c r="C491" s="89" t="s">
        <v>2325</v>
      </c>
      <c r="D491" s="88" t="s">
        <v>2326</v>
      </c>
      <c r="E491" s="88" t="str">
        <f t="shared" si="35"/>
        <v>7424-34.02</v>
      </c>
      <c r="F491" s="102" t="str">
        <f t="shared" si="36"/>
        <v>AG -3--AC -</v>
      </c>
      <c r="G491" s="89" t="s">
        <v>1847</v>
      </c>
      <c r="H491" s="89"/>
      <c r="I491" s="98" t="str">
        <f t="shared" si="37"/>
        <v xml:space="preserve">- E- - </v>
      </c>
      <c r="J491" s="89"/>
      <c r="K491" s="89" t="s">
        <v>1344</v>
      </c>
      <c r="L491" s="89"/>
      <c r="M491" s="89"/>
      <c r="N491" s="98" t="str">
        <f t="shared" si="38"/>
        <v xml:space="preserve">O  </v>
      </c>
      <c r="O491" s="89" t="s">
        <v>1347</v>
      </c>
      <c r="P491" s="89"/>
      <c r="Q491" s="98" t="str">
        <f t="shared" si="39"/>
        <v xml:space="preserve">F   </v>
      </c>
      <c r="R491" s="89" t="s">
        <v>1844</v>
      </c>
      <c r="S491" s="89"/>
    </row>
    <row r="492" spans="1:19">
      <c r="A492" s="88" t="s">
        <v>375</v>
      </c>
      <c r="B492" s="89">
        <v>7424</v>
      </c>
      <c r="C492" s="89" t="s">
        <v>1894</v>
      </c>
      <c r="D492" s="88" t="s">
        <v>1968</v>
      </c>
      <c r="E492" s="88" t="str">
        <f t="shared" si="35"/>
        <v>7424-34.03</v>
      </c>
      <c r="F492" s="102" t="str">
        <f t="shared" si="36"/>
        <v>AG -3--AC -</v>
      </c>
      <c r="G492" s="89" t="s">
        <v>1847</v>
      </c>
      <c r="H492" s="89"/>
      <c r="I492" s="98" t="str">
        <f t="shared" si="37"/>
        <v xml:space="preserve">- E- - </v>
      </c>
      <c r="J492" s="89"/>
      <c r="K492" s="89" t="s">
        <v>1344</v>
      </c>
      <c r="L492" s="89"/>
      <c r="M492" s="89"/>
      <c r="N492" s="98" t="str">
        <f t="shared" si="38"/>
        <v xml:space="preserve">O  </v>
      </c>
      <c r="O492" s="89" t="s">
        <v>1347</v>
      </c>
      <c r="P492" s="89"/>
      <c r="Q492" s="98" t="str">
        <f t="shared" si="39"/>
        <v xml:space="preserve">F   </v>
      </c>
      <c r="R492" s="89" t="s">
        <v>1844</v>
      </c>
      <c r="S492" s="89"/>
    </row>
    <row r="493" spans="1:19">
      <c r="A493" s="88" t="s">
        <v>375</v>
      </c>
      <c r="B493" s="89">
        <v>7424</v>
      </c>
      <c r="C493" s="89" t="s">
        <v>2267</v>
      </c>
      <c r="D493" s="88" t="s">
        <v>2268</v>
      </c>
      <c r="E493" s="88" t="str">
        <f t="shared" si="35"/>
        <v>7424-35</v>
      </c>
      <c r="F493" s="102" t="str">
        <f t="shared" si="36"/>
        <v>AG ---AC -</v>
      </c>
      <c r="G493" s="89"/>
      <c r="H493" s="89"/>
      <c r="I493" s="98" t="str">
        <f t="shared" si="37"/>
        <v xml:space="preserve">- - - </v>
      </c>
      <c r="J493" s="89"/>
      <c r="K493" s="89"/>
      <c r="L493" s="89"/>
      <c r="M493" s="89"/>
      <c r="N493" s="98" t="str">
        <f t="shared" si="38"/>
        <v xml:space="preserve">  </v>
      </c>
      <c r="O493" s="89"/>
      <c r="P493" s="89"/>
      <c r="Q493" s="98" t="str">
        <f t="shared" si="39"/>
        <v xml:space="preserve">   </v>
      </c>
      <c r="R493" s="89"/>
      <c r="S493" s="89"/>
    </row>
    <row r="494" spans="1:19">
      <c r="A494" s="88" t="s">
        <v>375</v>
      </c>
      <c r="B494" s="89">
        <v>7424</v>
      </c>
      <c r="C494" s="89" t="s">
        <v>2327</v>
      </c>
      <c r="D494" s="88" t="s">
        <v>2328</v>
      </c>
      <c r="E494" s="88" t="str">
        <f t="shared" si="35"/>
        <v>7424-35.02</v>
      </c>
      <c r="F494" s="102" t="str">
        <f t="shared" si="36"/>
        <v>AG -3--AC -</v>
      </c>
      <c r="G494" s="89" t="s">
        <v>1847</v>
      </c>
      <c r="H494" s="89"/>
      <c r="I494" s="98" t="str">
        <f t="shared" si="37"/>
        <v xml:space="preserve">- E- - </v>
      </c>
      <c r="J494" s="89"/>
      <c r="K494" s="89" t="s">
        <v>1344</v>
      </c>
      <c r="L494" s="89"/>
      <c r="M494" s="89"/>
      <c r="N494" s="98" t="str">
        <f t="shared" si="38"/>
        <v xml:space="preserve">O  </v>
      </c>
      <c r="O494" s="89" t="s">
        <v>1347</v>
      </c>
      <c r="P494" s="89"/>
      <c r="Q494" s="98" t="str">
        <f t="shared" si="39"/>
        <v xml:space="preserve">F   </v>
      </c>
      <c r="R494" s="89" t="s">
        <v>1844</v>
      </c>
      <c r="S494" s="89"/>
    </row>
    <row r="495" spans="1:19">
      <c r="A495" s="88" t="s">
        <v>375</v>
      </c>
      <c r="B495" s="89">
        <v>7424</v>
      </c>
      <c r="C495" s="89" t="s">
        <v>2329</v>
      </c>
      <c r="D495" s="88" t="s">
        <v>2330</v>
      </c>
      <c r="E495" s="88" t="str">
        <f t="shared" si="35"/>
        <v>7424-35.03</v>
      </c>
      <c r="F495" s="102" t="str">
        <f t="shared" si="36"/>
        <v>AG -3--AC -8</v>
      </c>
      <c r="G495" s="89" t="s">
        <v>1847</v>
      </c>
      <c r="H495" s="89" t="s">
        <v>1848</v>
      </c>
      <c r="I495" s="98" t="str">
        <f t="shared" si="37"/>
        <v xml:space="preserve">CT- - M- </v>
      </c>
      <c r="J495" s="89" t="s">
        <v>1343</v>
      </c>
      <c r="K495" s="89"/>
      <c r="L495" s="89" t="s">
        <v>1345</v>
      </c>
      <c r="M495" s="89"/>
      <c r="N495" s="98" t="str">
        <f t="shared" si="38"/>
        <v xml:space="preserve">O  </v>
      </c>
      <c r="O495" s="89" t="s">
        <v>1347</v>
      </c>
      <c r="P495" s="89"/>
      <c r="Q495" s="98" t="str">
        <f t="shared" si="39"/>
        <v xml:space="preserve">F   </v>
      </c>
      <c r="R495" s="89" t="s">
        <v>1844</v>
      </c>
      <c r="S495" s="89"/>
    </row>
    <row r="496" spans="1:19">
      <c r="A496" s="88" t="s">
        <v>375</v>
      </c>
      <c r="B496" s="89">
        <v>7424</v>
      </c>
      <c r="C496" s="89" t="s">
        <v>1920</v>
      </c>
      <c r="D496" s="88" t="s">
        <v>1971</v>
      </c>
      <c r="E496" s="88" t="str">
        <f t="shared" si="35"/>
        <v>7424-45</v>
      </c>
      <c r="F496" s="102" t="str">
        <f t="shared" si="36"/>
        <v>AG ---AC -</v>
      </c>
      <c r="G496" s="89"/>
      <c r="H496" s="89"/>
      <c r="I496" s="98" t="str">
        <f t="shared" si="37"/>
        <v xml:space="preserve">- - - </v>
      </c>
      <c r="J496" s="89"/>
      <c r="K496" s="89"/>
      <c r="L496" s="89"/>
      <c r="M496" s="89"/>
      <c r="N496" s="98" t="str">
        <f t="shared" si="38"/>
        <v xml:space="preserve">  </v>
      </c>
      <c r="O496" s="89"/>
      <c r="P496" s="89"/>
      <c r="Q496" s="98" t="str">
        <f t="shared" si="39"/>
        <v xml:space="preserve">   </v>
      </c>
      <c r="R496" s="89"/>
      <c r="S496" s="89"/>
    </row>
    <row r="497" spans="1:19">
      <c r="A497" s="88" t="s">
        <v>375</v>
      </c>
      <c r="B497" s="89">
        <v>7424</v>
      </c>
      <c r="C497" s="89" t="s">
        <v>1972</v>
      </c>
      <c r="D497" s="88" t="s">
        <v>411</v>
      </c>
      <c r="E497" s="88" t="str">
        <f t="shared" si="35"/>
        <v>7424-45.01</v>
      </c>
      <c r="F497" s="102" t="str">
        <f t="shared" si="36"/>
        <v>AG -3--AC -2</v>
      </c>
      <c r="G497" s="89" t="s">
        <v>1847</v>
      </c>
      <c r="H497" s="89" t="s">
        <v>1999</v>
      </c>
      <c r="I497" s="98" t="str">
        <f t="shared" si="37"/>
        <v xml:space="preserve">- E- - </v>
      </c>
      <c r="J497" s="89"/>
      <c r="K497" s="89" t="s">
        <v>1344</v>
      </c>
      <c r="L497" s="89"/>
      <c r="M497" s="89"/>
      <c r="N497" s="98" t="str">
        <f t="shared" si="38"/>
        <v xml:space="preserve">O  </v>
      </c>
      <c r="O497" s="89" t="s">
        <v>1347</v>
      </c>
      <c r="P497" s="89"/>
      <c r="Q497" s="98" t="str">
        <f t="shared" si="39"/>
        <v xml:space="preserve">F   </v>
      </c>
      <c r="R497" s="89" t="s">
        <v>1844</v>
      </c>
      <c r="S497" s="89"/>
    </row>
    <row r="498" spans="1:19">
      <c r="A498" s="88" t="s">
        <v>375</v>
      </c>
      <c r="B498" s="89">
        <v>7424</v>
      </c>
      <c r="C498" s="89" t="s">
        <v>2331</v>
      </c>
      <c r="D498" s="88" t="s">
        <v>2332</v>
      </c>
      <c r="E498" s="88" t="str">
        <f t="shared" si="35"/>
        <v>7424-45.04</v>
      </c>
      <c r="F498" s="102" t="str">
        <f t="shared" si="36"/>
        <v>AG -3--AC -4</v>
      </c>
      <c r="G498" s="89" t="s">
        <v>1847</v>
      </c>
      <c r="H498" s="89" t="s">
        <v>2081</v>
      </c>
      <c r="I498" s="98" t="str">
        <f t="shared" si="37"/>
        <v xml:space="preserve">- E- - </v>
      </c>
      <c r="J498" s="89"/>
      <c r="K498" s="89" t="s">
        <v>1344</v>
      </c>
      <c r="L498" s="89"/>
      <c r="M498" s="89"/>
      <c r="N498" s="98" t="str">
        <f t="shared" si="38"/>
        <v xml:space="preserve">O  </v>
      </c>
      <c r="O498" s="89" t="s">
        <v>1347</v>
      </c>
      <c r="P498" s="89"/>
      <c r="Q498" s="98" t="str">
        <f t="shared" si="39"/>
        <v xml:space="preserve">F   </v>
      </c>
      <c r="R498" s="89" t="s">
        <v>1844</v>
      </c>
      <c r="S498" s="89"/>
    </row>
    <row r="499" spans="1:19">
      <c r="A499" s="88" t="s">
        <v>375</v>
      </c>
      <c r="B499" s="89">
        <v>7424</v>
      </c>
      <c r="C499" s="89" t="s">
        <v>2333</v>
      </c>
      <c r="D499" s="88" t="s">
        <v>417</v>
      </c>
      <c r="E499" s="88" t="str">
        <f t="shared" si="35"/>
        <v>7424-47</v>
      </c>
      <c r="F499" s="102" t="str">
        <f t="shared" si="36"/>
        <v>AG ---AC -</v>
      </c>
      <c r="G499" s="89"/>
      <c r="H499" s="89"/>
      <c r="I499" s="98" t="str">
        <f t="shared" si="37"/>
        <v xml:space="preserve">- - - </v>
      </c>
      <c r="J499" s="89"/>
      <c r="K499" s="89"/>
      <c r="L499" s="89"/>
      <c r="M499" s="89"/>
      <c r="N499" s="98" t="str">
        <f t="shared" si="38"/>
        <v xml:space="preserve">  </v>
      </c>
      <c r="O499" s="89"/>
      <c r="P499" s="89"/>
      <c r="Q499" s="98" t="str">
        <f t="shared" si="39"/>
        <v xml:space="preserve">   </v>
      </c>
      <c r="R499" s="89"/>
      <c r="S499" s="89"/>
    </row>
    <row r="500" spans="1:19">
      <c r="A500" s="88" t="s">
        <v>375</v>
      </c>
      <c r="B500" s="89">
        <v>7424</v>
      </c>
      <c r="C500" s="89" t="s">
        <v>2334</v>
      </c>
      <c r="D500" s="88" t="s">
        <v>2335</v>
      </c>
      <c r="E500" s="88" t="str">
        <f t="shared" si="35"/>
        <v>7424-47.01</v>
      </c>
      <c r="F500" s="102" t="str">
        <f t="shared" si="36"/>
        <v>AG -3--AC -</v>
      </c>
      <c r="G500" s="89" t="s">
        <v>1847</v>
      </c>
      <c r="H500" s="89"/>
      <c r="I500" s="98" t="str">
        <f t="shared" si="37"/>
        <v xml:space="preserve">- E- - </v>
      </c>
      <c r="J500" s="89"/>
      <c r="K500" s="89" t="s">
        <v>1344</v>
      </c>
      <c r="L500" s="89"/>
      <c r="M500" s="89"/>
      <c r="N500" s="98" t="str">
        <f t="shared" si="38"/>
        <v xml:space="preserve">O  </v>
      </c>
      <c r="O500" s="89" t="s">
        <v>1347</v>
      </c>
      <c r="P500" s="89"/>
      <c r="Q500" s="98" t="str">
        <f t="shared" si="39"/>
        <v xml:space="preserve">F   </v>
      </c>
      <c r="R500" s="89" t="s">
        <v>1844</v>
      </c>
      <c r="S500" s="89"/>
    </row>
    <row r="501" spans="1:19">
      <c r="A501" s="88" t="s">
        <v>375</v>
      </c>
      <c r="B501" s="89">
        <v>7424</v>
      </c>
      <c r="C501" s="89" t="s">
        <v>2336</v>
      </c>
      <c r="D501" s="88" t="s">
        <v>2337</v>
      </c>
      <c r="E501" s="88" t="str">
        <f t="shared" si="35"/>
        <v>7424-47.02</v>
      </c>
      <c r="F501" s="102" t="str">
        <f t="shared" si="36"/>
        <v>AG -3--AC -2</v>
      </c>
      <c r="G501" s="89" t="s">
        <v>1847</v>
      </c>
      <c r="H501" s="89" t="s">
        <v>1999</v>
      </c>
      <c r="I501" s="98" t="str">
        <f t="shared" si="37"/>
        <v xml:space="preserve">- E- - </v>
      </c>
      <c r="J501" s="89"/>
      <c r="K501" s="89" t="s">
        <v>1344</v>
      </c>
      <c r="L501" s="89"/>
      <c r="M501" s="89"/>
      <c r="N501" s="98" t="str">
        <f t="shared" si="38"/>
        <v xml:space="preserve">O  </v>
      </c>
      <c r="O501" s="89" t="s">
        <v>1347</v>
      </c>
      <c r="P501" s="89"/>
      <c r="Q501" s="98" t="str">
        <f t="shared" si="39"/>
        <v xml:space="preserve">F   </v>
      </c>
      <c r="R501" s="89" t="s">
        <v>1844</v>
      </c>
      <c r="S501" s="89"/>
    </row>
    <row r="502" spans="1:19">
      <c r="A502" s="88" t="s">
        <v>375</v>
      </c>
      <c r="B502" s="89">
        <v>7424</v>
      </c>
      <c r="C502" s="89" t="s">
        <v>2338</v>
      </c>
      <c r="D502" s="88" t="s">
        <v>2339</v>
      </c>
      <c r="E502" s="88" t="str">
        <f t="shared" si="35"/>
        <v>7424-47.03</v>
      </c>
      <c r="F502" s="102" t="str">
        <f t="shared" si="36"/>
        <v>AG -3--AC -</v>
      </c>
      <c r="G502" s="89" t="s">
        <v>1847</v>
      </c>
      <c r="H502" s="89"/>
      <c r="I502" s="98" t="str">
        <f t="shared" si="37"/>
        <v xml:space="preserve">- E- - </v>
      </c>
      <c r="J502" s="89"/>
      <c r="K502" s="89" t="s">
        <v>1344</v>
      </c>
      <c r="L502" s="89"/>
      <c r="M502" s="89"/>
      <c r="N502" s="98" t="str">
        <f t="shared" si="38"/>
        <v xml:space="preserve">O  </v>
      </c>
      <c r="O502" s="89" t="s">
        <v>1347</v>
      </c>
      <c r="P502" s="89"/>
      <c r="Q502" s="98" t="str">
        <f t="shared" si="39"/>
        <v xml:space="preserve">F   </v>
      </c>
      <c r="R502" s="89" t="s">
        <v>1844</v>
      </c>
      <c r="S502" s="89"/>
    </row>
    <row r="503" spans="1:19">
      <c r="A503" s="88" t="s">
        <v>375</v>
      </c>
      <c r="B503" s="89">
        <v>7424</v>
      </c>
      <c r="C503" s="89" t="s">
        <v>2340</v>
      </c>
      <c r="D503" s="88" t="s">
        <v>2341</v>
      </c>
      <c r="E503" s="88" t="str">
        <f t="shared" si="35"/>
        <v>7424-47.04</v>
      </c>
      <c r="F503" s="102" t="str">
        <f t="shared" si="36"/>
        <v>AG -3--AC -</v>
      </c>
      <c r="G503" s="89" t="s">
        <v>1847</v>
      </c>
      <c r="H503" s="89"/>
      <c r="I503" s="98" t="str">
        <f t="shared" si="37"/>
        <v xml:space="preserve">- E- - </v>
      </c>
      <c r="J503" s="89"/>
      <c r="K503" s="89" t="s">
        <v>1344</v>
      </c>
      <c r="L503" s="89"/>
      <c r="M503" s="89"/>
      <c r="N503" s="98" t="str">
        <f t="shared" si="38"/>
        <v xml:space="preserve">O  </v>
      </c>
      <c r="O503" s="89" t="s">
        <v>1347</v>
      </c>
      <c r="P503" s="89"/>
      <c r="Q503" s="98" t="str">
        <f t="shared" si="39"/>
        <v xml:space="preserve">F   </v>
      </c>
      <c r="R503" s="89" t="s">
        <v>1844</v>
      </c>
      <c r="S503" s="89"/>
    </row>
    <row r="504" spans="1:19">
      <c r="A504" s="88" t="s">
        <v>375</v>
      </c>
      <c r="B504" s="89">
        <v>7424</v>
      </c>
      <c r="C504" s="89" t="s">
        <v>2342</v>
      </c>
      <c r="D504" s="88" t="s">
        <v>2343</v>
      </c>
      <c r="E504" s="88" t="str">
        <f t="shared" si="35"/>
        <v>7424-47.05</v>
      </c>
      <c r="F504" s="102" t="str">
        <f t="shared" si="36"/>
        <v>AG -3--AC -2</v>
      </c>
      <c r="G504" s="89" t="s">
        <v>1847</v>
      </c>
      <c r="H504" s="89" t="s">
        <v>1999</v>
      </c>
      <c r="I504" s="98" t="str">
        <f t="shared" si="37"/>
        <v xml:space="preserve">- E- - </v>
      </c>
      <c r="J504" s="89"/>
      <c r="K504" s="89" t="s">
        <v>1344</v>
      </c>
      <c r="L504" s="89"/>
      <c r="M504" s="89"/>
      <c r="N504" s="98" t="str">
        <f t="shared" si="38"/>
        <v xml:space="preserve">O  </v>
      </c>
      <c r="O504" s="89" t="s">
        <v>1347</v>
      </c>
      <c r="P504" s="89"/>
      <c r="Q504" s="98" t="str">
        <f t="shared" si="39"/>
        <v xml:space="preserve">F   </v>
      </c>
      <c r="R504" s="89" t="s">
        <v>1844</v>
      </c>
      <c r="S504" s="89"/>
    </row>
    <row r="505" spans="1:19">
      <c r="A505" s="88"/>
      <c r="B505" s="89"/>
      <c r="C505" s="89"/>
      <c r="D505" s="88"/>
      <c r="E505" s="88" t="str">
        <f t="shared" si="35"/>
        <v>-</v>
      </c>
      <c r="F505" s="102" t="str">
        <f t="shared" si="36"/>
        <v>AG ---AC -</v>
      </c>
      <c r="G505" s="89"/>
      <c r="H505" s="89"/>
      <c r="I505" s="98" t="str">
        <f t="shared" si="37"/>
        <v xml:space="preserve">- - - </v>
      </c>
      <c r="J505" s="89"/>
      <c r="K505" s="89"/>
      <c r="L505" s="89"/>
      <c r="M505" s="89"/>
      <c r="N505" s="98" t="str">
        <f t="shared" si="38"/>
        <v xml:space="preserve">  </v>
      </c>
      <c r="O505" s="89"/>
      <c r="P505" s="89"/>
      <c r="Q505" s="98" t="str">
        <f t="shared" si="39"/>
        <v xml:space="preserve">   </v>
      </c>
      <c r="R505" s="89"/>
      <c r="S505" s="89"/>
    </row>
    <row r="506" spans="1:19">
      <c r="A506" s="88" t="s">
        <v>2344</v>
      </c>
      <c r="B506" s="89">
        <v>999</v>
      </c>
      <c r="C506" s="89" t="s">
        <v>2345</v>
      </c>
      <c r="D506" s="88" t="s">
        <v>1873</v>
      </c>
      <c r="E506" s="88" t="str">
        <f t="shared" si="35"/>
        <v>999-7112-01</v>
      </c>
      <c r="F506" s="102" t="str">
        <f t="shared" si="36"/>
        <v>AG ---AC -</v>
      </c>
      <c r="G506" s="89"/>
      <c r="H506" s="89"/>
      <c r="I506" s="98" t="str">
        <f t="shared" si="37"/>
        <v xml:space="preserve">- - - </v>
      </c>
      <c r="J506" s="89"/>
      <c r="K506" s="89"/>
      <c r="L506" s="89"/>
      <c r="M506" s="89"/>
      <c r="N506" s="98" t="str">
        <f t="shared" si="38"/>
        <v xml:space="preserve">  </v>
      </c>
      <c r="O506" s="89"/>
      <c r="P506" s="89"/>
      <c r="Q506" s="98" t="str">
        <f t="shared" si="39"/>
        <v xml:space="preserve">   </v>
      </c>
      <c r="R506" s="89"/>
      <c r="S506" s="89"/>
    </row>
    <row r="507" spans="1:19">
      <c r="A507" s="88" t="s">
        <v>2344</v>
      </c>
      <c r="B507" s="89">
        <v>999</v>
      </c>
      <c r="C507" s="89" t="s">
        <v>2346</v>
      </c>
      <c r="D507" s="88" t="s">
        <v>2347</v>
      </c>
      <c r="E507" s="88" t="str">
        <f t="shared" si="35"/>
        <v>999-7112-01.01</v>
      </c>
      <c r="F507" s="102" t="str">
        <f t="shared" si="36"/>
        <v>AG -3--AC -18</v>
      </c>
      <c r="G507" s="89">
        <v>3</v>
      </c>
      <c r="H507" s="89">
        <v>18</v>
      </c>
      <c r="I507" s="98" t="str">
        <f t="shared" si="37"/>
        <v>- - M- S</v>
      </c>
      <c r="J507" s="89"/>
      <c r="K507" s="89"/>
      <c r="L507" s="89" t="s">
        <v>1345</v>
      </c>
      <c r="M507" s="89" t="s">
        <v>1346</v>
      </c>
      <c r="N507" s="98" t="str">
        <f t="shared" si="38"/>
        <v xml:space="preserve">O  </v>
      </c>
      <c r="O507" s="89" t="s">
        <v>1347</v>
      </c>
      <c r="P507" s="89"/>
      <c r="Q507" s="98" t="str">
        <f t="shared" si="39"/>
        <v xml:space="preserve">F   </v>
      </c>
      <c r="R507" s="89" t="s">
        <v>1844</v>
      </c>
      <c r="S507" s="89"/>
    </row>
    <row r="508" spans="1:19">
      <c r="A508" s="88" t="s">
        <v>2344</v>
      </c>
      <c r="B508" s="89">
        <v>999</v>
      </c>
      <c r="C508" s="89" t="s">
        <v>2348</v>
      </c>
      <c r="D508" s="88" t="s">
        <v>1877</v>
      </c>
      <c r="E508" s="88" t="str">
        <f t="shared" si="35"/>
        <v>999-7112-01.02</v>
      </c>
      <c r="F508" s="102" t="str">
        <f t="shared" si="36"/>
        <v>AG -3--AC -18</v>
      </c>
      <c r="G508" s="89">
        <v>3</v>
      </c>
      <c r="H508" s="89">
        <v>18</v>
      </c>
      <c r="I508" s="98" t="str">
        <f t="shared" si="37"/>
        <v>- - M- S</v>
      </c>
      <c r="J508" s="89"/>
      <c r="K508" s="89"/>
      <c r="L508" s="89" t="s">
        <v>1345</v>
      </c>
      <c r="M508" s="89" t="s">
        <v>1346</v>
      </c>
      <c r="N508" s="98" t="str">
        <f t="shared" si="38"/>
        <v xml:space="preserve">O  </v>
      </c>
      <c r="O508" s="89" t="s">
        <v>1347</v>
      </c>
      <c r="P508" s="89"/>
      <c r="Q508" s="98" t="str">
        <f t="shared" si="39"/>
        <v xml:space="preserve">F   </v>
      </c>
      <c r="R508" s="89" t="s">
        <v>1844</v>
      </c>
      <c r="S508" s="89"/>
    </row>
    <row r="509" spans="1:19">
      <c r="A509" s="88" t="s">
        <v>2344</v>
      </c>
      <c r="B509" s="89">
        <v>999</v>
      </c>
      <c r="C509" s="89" t="s">
        <v>2349</v>
      </c>
      <c r="D509" s="88" t="s">
        <v>1879</v>
      </c>
      <c r="E509" s="88" t="str">
        <f t="shared" si="35"/>
        <v>999-7112-01.03</v>
      </c>
      <c r="F509" s="102" t="str">
        <f t="shared" si="36"/>
        <v>AG -3--AC -18</v>
      </c>
      <c r="G509" s="89">
        <v>3</v>
      </c>
      <c r="H509" s="89">
        <v>18</v>
      </c>
      <c r="I509" s="98" t="str">
        <f t="shared" si="37"/>
        <v>- - M- S</v>
      </c>
      <c r="J509" s="89"/>
      <c r="K509" s="89"/>
      <c r="L509" s="89" t="s">
        <v>1345</v>
      </c>
      <c r="M509" s="89" t="s">
        <v>1346</v>
      </c>
      <c r="N509" s="98" t="str">
        <f t="shared" si="38"/>
        <v xml:space="preserve">O  </v>
      </c>
      <c r="O509" s="89" t="s">
        <v>1347</v>
      </c>
      <c r="P509" s="89"/>
      <c r="Q509" s="98" t="str">
        <f t="shared" si="39"/>
        <v xml:space="preserve">F   </v>
      </c>
      <c r="R509" s="89" t="s">
        <v>1844</v>
      </c>
      <c r="S509" s="89"/>
    </row>
    <row r="510" spans="1:19">
      <c r="A510" s="88" t="s">
        <v>2344</v>
      </c>
      <c r="B510" s="89">
        <v>999</v>
      </c>
      <c r="C510" s="89" t="s">
        <v>2350</v>
      </c>
      <c r="D510" s="88" t="s">
        <v>1881</v>
      </c>
      <c r="E510" s="88" t="str">
        <f t="shared" si="35"/>
        <v>999-7112-01.04</v>
      </c>
      <c r="F510" s="102" t="str">
        <f t="shared" si="36"/>
        <v>AG -3--AC -18</v>
      </c>
      <c r="G510" s="89">
        <v>3</v>
      </c>
      <c r="H510" s="89">
        <v>18</v>
      </c>
      <c r="I510" s="98" t="str">
        <f t="shared" si="37"/>
        <v>- - M- S</v>
      </c>
      <c r="J510" s="89"/>
      <c r="K510" s="89"/>
      <c r="L510" s="89" t="s">
        <v>1345</v>
      </c>
      <c r="M510" s="89" t="s">
        <v>1346</v>
      </c>
      <c r="N510" s="98" t="str">
        <f t="shared" si="38"/>
        <v xml:space="preserve">O  </v>
      </c>
      <c r="O510" s="89" t="s">
        <v>1347</v>
      </c>
      <c r="P510" s="89"/>
      <c r="Q510" s="98" t="str">
        <f t="shared" si="39"/>
        <v xml:space="preserve">F   </v>
      </c>
      <c r="R510" s="89" t="s">
        <v>1844</v>
      </c>
      <c r="S510" s="89"/>
    </row>
    <row r="511" spans="1:19">
      <c r="A511" s="88" t="s">
        <v>2344</v>
      </c>
      <c r="B511" s="89">
        <v>999</v>
      </c>
      <c r="C511" s="89" t="s">
        <v>2351</v>
      </c>
      <c r="D511" s="88" t="s">
        <v>2352</v>
      </c>
      <c r="E511" s="88" t="str">
        <f t="shared" si="35"/>
        <v>999-7112-01.05</v>
      </c>
      <c r="F511" s="102" t="str">
        <f t="shared" si="36"/>
        <v>AG -3--AC -18</v>
      </c>
      <c r="G511" s="89">
        <v>3</v>
      </c>
      <c r="H511" s="89">
        <v>18</v>
      </c>
      <c r="I511" s="98" t="str">
        <f t="shared" si="37"/>
        <v>- - M- S</v>
      </c>
      <c r="J511" s="89"/>
      <c r="K511" s="89"/>
      <c r="L511" s="89" t="s">
        <v>1345</v>
      </c>
      <c r="M511" s="89" t="s">
        <v>1346</v>
      </c>
      <c r="N511" s="98" t="str">
        <f t="shared" si="38"/>
        <v xml:space="preserve">O  </v>
      </c>
      <c r="O511" s="89" t="s">
        <v>1347</v>
      </c>
      <c r="P511" s="89"/>
      <c r="Q511" s="98" t="str">
        <f t="shared" si="39"/>
        <v xml:space="preserve">F   </v>
      </c>
      <c r="R511" s="89" t="s">
        <v>1844</v>
      </c>
      <c r="S511" s="89"/>
    </row>
    <row r="512" spans="1:19">
      <c r="A512" s="88" t="s">
        <v>2344</v>
      </c>
      <c r="B512" s="89">
        <v>999</v>
      </c>
      <c r="C512" s="89" t="s">
        <v>2353</v>
      </c>
      <c r="D512" s="88" t="s">
        <v>1885</v>
      </c>
      <c r="E512" s="88" t="str">
        <f t="shared" si="35"/>
        <v>999-7112-01.06</v>
      </c>
      <c r="F512" s="102" t="str">
        <f t="shared" si="36"/>
        <v>AG -3--AC -18</v>
      </c>
      <c r="G512" s="89">
        <v>3</v>
      </c>
      <c r="H512" s="89">
        <v>18</v>
      </c>
      <c r="I512" s="98" t="str">
        <f t="shared" si="37"/>
        <v>- - M- S</v>
      </c>
      <c r="J512" s="89"/>
      <c r="K512" s="89"/>
      <c r="L512" s="89" t="s">
        <v>1345</v>
      </c>
      <c r="M512" s="89" t="s">
        <v>1346</v>
      </c>
      <c r="N512" s="98" t="str">
        <f t="shared" si="38"/>
        <v xml:space="preserve">O  </v>
      </c>
      <c r="O512" s="89" t="s">
        <v>1347</v>
      </c>
      <c r="P512" s="89"/>
      <c r="Q512" s="98" t="str">
        <f t="shared" si="39"/>
        <v xml:space="preserve">F   </v>
      </c>
      <c r="R512" s="89" t="s">
        <v>1844</v>
      </c>
      <c r="S512" s="89"/>
    </row>
    <row r="513" spans="1:19">
      <c r="A513" s="88" t="s">
        <v>2344</v>
      </c>
      <c r="B513" s="89">
        <v>999</v>
      </c>
      <c r="C513" s="89" t="s">
        <v>2354</v>
      </c>
      <c r="D513" s="88" t="s">
        <v>1887</v>
      </c>
      <c r="E513" s="88" t="str">
        <f t="shared" si="35"/>
        <v>999-7112-01.07</v>
      </c>
      <c r="F513" s="102" t="str">
        <f t="shared" si="36"/>
        <v>AG -3--AC -18</v>
      </c>
      <c r="G513" s="89">
        <v>3</v>
      </c>
      <c r="H513" s="89">
        <v>18</v>
      </c>
      <c r="I513" s="98" t="str">
        <f t="shared" si="37"/>
        <v>- - M- S</v>
      </c>
      <c r="J513" s="89"/>
      <c r="K513" s="89"/>
      <c r="L513" s="89" t="s">
        <v>1345</v>
      </c>
      <c r="M513" s="89" t="s">
        <v>1346</v>
      </c>
      <c r="N513" s="98" t="str">
        <f t="shared" si="38"/>
        <v xml:space="preserve">O  </v>
      </c>
      <c r="O513" s="89" t="s">
        <v>1347</v>
      </c>
      <c r="P513" s="89"/>
      <c r="Q513" s="98" t="str">
        <f t="shared" si="39"/>
        <v xml:space="preserve">F   </v>
      </c>
      <c r="R513" s="89" t="s">
        <v>1844</v>
      </c>
      <c r="S513" s="89"/>
    </row>
    <row r="514" spans="1:19">
      <c r="A514" s="88" t="s">
        <v>2344</v>
      </c>
      <c r="B514" s="89">
        <v>999</v>
      </c>
      <c r="C514" s="89" t="s">
        <v>2355</v>
      </c>
      <c r="D514" s="88" t="s">
        <v>1865</v>
      </c>
      <c r="E514" s="88" t="str">
        <f t="shared" si="35"/>
        <v>999-7112-02</v>
      </c>
      <c r="F514" s="102" t="str">
        <f t="shared" si="36"/>
        <v>AG ---AC -</v>
      </c>
      <c r="G514" s="89"/>
      <c r="H514" s="89"/>
      <c r="I514" s="98" t="str">
        <f t="shared" si="37"/>
        <v xml:space="preserve">- - - </v>
      </c>
      <c r="J514" s="89"/>
      <c r="K514" s="89"/>
      <c r="L514" s="89"/>
      <c r="M514" s="89"/>
      <c r="N514" s="98" t="str">
        <f t="shared" si="38"/>
        <v xml:space="preserve">  </v>
      </c>
      <c r="O514" s="89"/>
      <c r="P514" s="89"/>
      <c r="Q514" s="98" t="str">
        <f t="shared" si="39"/>
        <v xml:space="preserve">   </v>
      </c>
      <c r="R514" s="89"/>
      <c r="S514" s="89"/>
    </row>
    <row r="515" spans="1:19">
      <c r="A515" s="88" t="s">
        <v>2344</v>
      </c>
      <c r="B515" s="89">
        <v>999</v>
      </c>
      <c r="C515" s="89" t="s">
        <v>2356</v>
      </c>
      <c r="D515" s="88" t="s">
        <v>1889</v>
      </c>
      <c r="E515" s="88" t="str">
        <f t="shared" si="35"/>
        <v>999-7112-02.01</v>
      </c>
      <c r="F515" s="102" t="str">
        <f t="shared" si="36"/>
        <v>AG -3--AC -8</v>
      </c>
      <c r="G515" s="89" t="s">
        <v>1847</v>
      </c>
      <c r="H515" s="89" t="s">
        <v>1848</v>
      </c>
      <c r="I515" s="98" t="str">
        <f t="shared" si="37"/>
        <v xml:space="preserve">CT- - M- </v>
      </c>
      <c r="J515" s="89" t="s">
        <v>1343</v>
      </c>
      <c r="K515" s="89"/>
      <c r="L515" s="89" t="s">
        <v>1345</v>
      </c>
      <c r="M515" s="89"/>
      <c r="N515" s="98" t="str">
        <f t="shared" si="38"/>
        <v xml:space="preserve">O  </v>
      </c>
      <c r="O515" s="89" t="s">
        <v>1347</v>
      </c>
      <c r="P515" s="89"/>
      <c r="Q515" s="98" t="str">
        <f t="shared" si="39"/>
        <v xml:space="preserve">F   </v>
      </c>
      <c r="R515" s="89" t="s">
        <v>1844</v>
      </c>
      <c r="S515" s="89"/>
    </row>
    <row r="516" spans="1:19">
      <c r="A516" s="88" t="s">
        <v>2344</v>
      </c>
      <c r="B516" s="89">
        <v>999</v>
      </c>
      <c r="C516" s="89" t="s">
        <v>1942</v>
      </c>
      <c r="D516" s="88" t="s">
        <v>2357</v>
      </c>
      <c r="E516" s="88" t="str">
        <f t="shared" si="35"/>
        <v>999-03</v>
      </c>
      <c r="F516" s="102" t="str">
        <f t="shared" si="36"/>
        <v>AG ---AC -</v>
      </c>
      <c r="G516" s="89"/>
      <c r="H516" s="89"/>
      <c r="I516" s="98" t="str">
        <f t="shared" si="37"/>
        <v xml:space="preserve">- - - </v>
      </c>
      <c r="J516" s="89"/>
      <c r="K516" s="89"/>
      <c r="L516" s="89"/>
      <c r="M516" s="89"/>
      <c r="N516" s="98" t="str">
        <f t="shared" si="38"/>
        <v xml:space="preserve">  </v>
      </c>
      <c r="O516" s="89"/>
      <c r="P516" s="89"/>
      <c r="Q516" s="98" t="str">
        <f t="shared" si="39"/>
        <v xml:space="preserve">   </v>
      </c>
      <c r="R516" s="89"/>
      <c r="S516" s="89"/>
    </row>
    <row r="517" spans="1:19">
      <c r="A517" s="88" t="s">
        <v>2344</v>
      </c>
      <c r="B517" s="89">
        <v>999</v>
      </c>
      <c r="C517" s="89" t="s">
        <v>2358</v>
      </c>
      <c r="D517" s="88" t="s">
        <v>2359</v>
      </c>
      <c r="E517" s="88" t="str">
        <f t="shared" si="35"/>
        <v>999-03.01</v>
      </c>
      <c r="F517" s="102" t="str">
        <f t="shared" si="36"/>
        <v>AG -5--AC -8</v>
      </c>
      <c r="G517" s="89" t="s">
        <v>2036</v>
      </c>
      <c r="H517" s="89" t="s">
        <v>1848</v>
      </c>
      <c r="I517" s="98" t="str">
        <f t="shared" si="37"/>
        <v xml:space="preserve">CT- - M- </v>
      </c>
      <c r="J517" s="89" t="s">
        <v>1343</v>
      </c>
      <c r="K517" s="89"/>
      <c r="L517" s="89" t="s">
        <v>1345</v>
      </c>
      <c r="M517" s="89"/>
      <c r="N517" s="98" t="str">
        <f t="shared" si="38"/>
        <v xml:space="preserve">O  </v>
      </c>
      <c r="O517" s="89" t="s">
        <v>1347</v>
      </c>
      <c r="P517" s="89"/>
      <c r="Q517" s="98" t="str">
        <f t="shared" si="39"/>
        <v xml:space="preserve">F   </v>
      </c>
      <c r="R517" s="89" t="s">
        <v>1844</v>
      </c>
      <c r="S517" s="89"/>
    </row>
    <row r="518" spans="1:19">
      <c r="A518" s="88" t="s">
        <v>2344</v>
      </c>
      <c r="B518" s="89">
        <v>999</v>
      </c>
      <c r="C518" s="89" t="s">
        <v>2360</v>
      </c>
      <c r="D518" s="88" t="s">
        <v>1943</v>
      </c>
      <c r="E518" s="88" t="str">
        <f t="shared" ref="E518:E544" si="40">CONCATENATE(B518,"-",C518)</f>
        <v>999-7411-04</v>
      </c>
      <c r="F518" s="102" t="str">
        <f t="shared" ref="F518:F544" si="41">CONCATENATE("AG"," -", G518,"--","AC -", H518)</f>
        <v>AG -3--AC -</v>
      </c>
      <c r="G518" s="89">
        <v>3</v>
      </c>
      <c r="H518" s="89"/>
      <c r="I518" s="98" t="str">
        <f t="shared" ref="I518:I544" si="42">CONCATENATE(J518,"- ",K518,"- ",L518,"- ",M518,)</f>
        <v xml:space="preserve">- E- - </v>
      </c>
      <c r="J518" s="89"/>
      <c r="K518" s="89" t="s">
        <v>1344</v>
      </c>
      <c r="L518" s="89"/>
      <c r="M518" s="89"/>
      <c r="N518" s="98" t="str">
        <f t="shared" ref="N518:N544" si="43">CONCATENATE(O518,"  ",P518)</f>
        <v xml:space="preserve">O  </v>
      </c>
      <c r="O518" s="89" t="s">
        <v>1347</v>
      </c>
      <c r="P518" s="89"/>
      <c r="Q518" s="98" t="str">
        <f t="shared" ref="Q518:Q544" si="44">CONCATENATE(R518,"   ",S518)</f>
        <v xml:space="preserve">F   </v>
      </c>
      <c r="R518" s="89" t="s">
        <v>1844</v>
      </c>
      <c r="S518" s="89"/>
    </row>
    <row r="519" spans="1:19">
      <c r="A519" s="88" t="s">
        <v>2344</v>
      </c>
      <c r="B519" s="89">
        <v>999</v>
      </c>
      <c r="C519" s="89" t="s">
        <v>2361</v>
      </c>
      <c r="D519" s="88" t="s">
        <v>2227</v>
      </c>
      <c r="E519" s="88" t="str">
        <f t="shared" si="40"/>
        <v>999-7412-05</v>
      </c>
      <c r="F519" s="102" t="str">
        <f t="shared" si="41"/>
        <v>AG -3--AC -8</v>
      </c>
      <c r="G519" s="89">
        <v>3</v>
      </c>
      <c r="H519" s="89">
        <v>8</v>
      </c>
      <c r="I519" s="98" t="str">
        <f t="shared" si="42"/>
        <v xml:space="preserve">- E- - </v>
      </c>
      <c r="J519" s="89"/>
      <c r="K519" s="89" t="s">
        <v>1344</v>
      </c>
      <c r="L519" s="89"/>
      <c r="M519" s="89"/>
      <c r="N519" s="98" t="str">
        <f t="shared" si="43"/>
        <v xml:space="preserve">O  </v>
      </c>
      <c r="O519" s="89" t="s">
        <v>1347</v>
      </c>
      <c r="P519" s="89"/>
      <c r="Q519" s="98" t="str">
        <f t="shared" si="44"/>
        <v xml:space="preserve">F   </v>
      </c>
      <c r="R519" s="89" t="s">
        <v>1844</v>
      </c>
      <c r="S519" s="89"/>
    </row>
    <row r="520" spans="1:19">
      <c r="A520" s="88" t="s">
        <v>2344</v>
      </c>
      <c r="B520" s="89">
        <v>999</v>
      </c>
      <c r="C520" s="89" t="s">
        <v>2362</v>
      </c>
      <c r="D520" s="88" t="s">
        <v>1996</v>
      </c>
      <c r="E520" s="88" t="str">
        <f t="shared" si="40"/>
        <v>999-06</v>
      </c>
      <c r="F520" s="102" t="str">
        <f t="shared" si="41"/>
        <v>AG ---AC -</v>
      </c>
      <c r="G520" s="89"/>
      <c r="H520" s="89"/>
      <c r="I520" s="98" t="str">
        <f t="shared" si="42"/>
        <v xml:space="preserve">- - - </v>
      </c>
      <c r="J520" s="89"/>
      <c r="K520" s="89"/>
      <c r="L520" s="89"/>
      <c r="M520" s="89"/>
      <c r="N520" s="98" t="str">
        <f t="shared" si="43"/>
        <v xml:space="preserve">  </v>
      </c>
      <c r="O520" s="89"/>
      <c r="P520" s="89"/>
      <c r="Q520" s="98" t="str">
        <f t="shared" si="44"/>
        <v xml:space="preserve">   </v>
      </c>
      <c r="R520" s="89"/>
      <c r="S520" s="89"/>
    </row>
    <row r="521" spans="1:19">
      <c r="A521" s="88" t="s">
        <v>2344</v>
      </c>
      <c r="B521" s="89">
        <v>999</v>
      </c>
      <c r="C521" s="89" t="s">
        <v>2363</v>
      </c>
      <c r="D521" s="88" t="s">
        <v>2364</v>
      </c>
      <c r="E521" s="88" t="str">
        <f t="shared" si="40"/>
        <v>999-06.01</v>
      </c>
      <c r="F521" s="102" t="str">
        <f t="shared" si="41"/>
        <v>AG -3--AC -</v>
      </c>
      <c r="G521" s="89" t="s">
        <v>1847</v>
      </c>
      <c r="H521" s="89"/>
      <c r="I521" s="98" t="str">
        <f t="shared" si="42"/>
        <v xml:space="preserve">- E- - </v>
      </c>
      <c r="J521" s="89"/>
      <c r="K521" s="89" t="s">
        <v>1344</v>
      </c>
      <c r="L521" s="89"/>
      <c r="M521" s="89"/>
      <c r="N521" s="98" t="str">
        <f t="shared" si="43"/>
        <v xml:space="preserve">O  </v>
      </c>
      <c r="O521" s="89" t="s">
        <v>1347</v>
      </c>
      <c r="P521" s="89"/>
      <c r="Q521" s="98" t="str">
        <f t="shared" si="44"/>
        <v xml:space="preserve">F   </v>
      </c>
      <c r="R521" s="89" t="s">
        <v>1844</v>
      </c>
      <c r="S521" s="89"/>
    </row>
    <row r="522" spans="1:19">
      <c r="A522" s="88" t="s">
        <v>2344</v>
      </c>
      <c r="B522" s="89">
        <v>999</v>
      </c>
      <c r="C522" s="89" t="s">
        <v>2365</v>
      </c>
      <c r="D522" s="88" t="s">
        <v>2366</v>
      </c>
      <c r="E522" s="88" t="str">
        <f t="shared" si="40"/>
        <v>999-06.02</v>
      </c>
      <c r="F522" s="102" t="str">
        <f t="shared" si="41"/>
        <v>AG -3--AC -8</v>
      </c>
      <c r="G522" s="89" t="s">
        <v>1847</v>
      </c>
      <c r="H522" s="89" t="s">
        <v>1848</v>
      </c>
      <c r="I522" s="98" t="str">
        <f t="shared" si="42"/>
        <v xml:space="preserve">CT- - M- </v>
      </c>
      <c r="J522" s="89" t="s">
        <v>1343</v>
      </c>
      <c r="K522" s="89"/>
      <c r="L522" s="89" t="s">
        <v>1345</v>
      </c>
      <c r="M522" s="89"/>
      <c r="N522" s="98" t="str">
        <f t="shared" si="43"/>
        <v xml:space="preserve">O  </v>
      </c>
      <c r="O522" s="89" t="s">
        <v>1347</v>
      </c>
      <c r="P522" s="89"/>
      <c r="Q522" s="98" t="str">
        <f t="shared" si="44"/>
        <v xml:space="preserve">F   </v>
      </c>
      <c r="R522" s="89" t="s">
        <v>1844</v>
      </c>
      <c r="S522" s="89"/>
    </row>
    <row r="523" spans="1:19">
      <c r="A523" s="88" t="s">
        <v>2344</v>
      </c>
      <c r="B523" s="89">
        <v>999</v>
      </c>
      <c r="C523" s="89" t="s">
        <v>2074</v>
      </c>
      <c r="D523" s="88" t="s">
        <v>1850</v>
      </c>
      <c r="E523" s="88" t="str">
        <f t="shared" si="40"/>
        <v>999-10</v>
      </c>
      <c r="F523" s="102" t="str">
        <f t="shared" si="41"/>
        <v>AG ---AC -</v>
      </c>
      <c r="G523" s="89"/>
      <c r="H523" s="89"/>
      <c r="I523" s="98" t="str">
        <f t="shared" si="42"/>
        <v xml:space="preserve">- - - </v>
      </c>
      <c r="J523" s="89"/>
      <c r="K523" s="89"/>
      <c r="L523" s="89"/>
      <c r="M523" s="89"/>
      <c r="N523" s="98" t="str">
        <f t="shared" si="43"/>
        <v xml:space="preserve">  </v>
      </c>
      <c r="O523" s="89"/>
      <c r="P523" s="89"/>
      <c r="Q523" s="98" t="str">
        <f t="shared" si="44"/>
        <v xml:space="preserve">   </v>
      </c>
      <c r="R523" s="89"/>
      <c r="S523" s="89"/>
    </row>
    <row r="524" spans="1:19">
      <c r="A524" s="88" t="s">
        <v>2344</v>
      </c>
      <c r="B524" s="89">
        <v>999</v>
      </c>
      <c r="C524" s="89" t="s">
        <v>2367</v>
      </c>
      <c r="D524" s="88" t="s">
        <v>1851</v>
      </c>
      <c r="E524" s="88" t="str">
        <f t="shared" si="40"/>
        <v>999-10.01</v>
      </c>
      <c r="F524" s="102" t="str">
        <f t="shared" si="41"/>
        <v>AG -3--AC -8</v>
      </c>
      <c r="G524" s="89" t="s">
        <v>1847</v>
      </c>
      <c r="H524" s="89" t="s">
        <v>1848</v>
      </c>
      <c r="I524" s="98" t="str">
        <f t="shared" si="42"/>
        <v xml:space="preserve">CT- - M- </v>
      </c>
      <c r="J524" s="89" t="s">
        <v>1343</v>
      </c>
      <c r="K524" s="89"/>
      <c r="L524" s="89" t="s">
        <v>1345</v>
      </c>
      <c r="M524" s="89"/>
      <c r="N524" s="98" t="str">
        <f t="shared" si="43"/>
        <v xml:space="preserve">O  </v>
      </c>
      <c r="O524" s="89" t="s">
        <v>1347</v>
      </c>
      <c r="P524" s="89"/>
      <c r="Q524" s="98" t="str">
        <f t="shared" si="44"/>
        <v xml:space="preserve">F   </v>
      </c>
      <c r="R524" s="89" t="s">
        <v>1844</v>
      </c>
      <c r="S524" s="89"/>
    </row>
    <row r="525" spans="1:19">
      <c r="A525" s="88" t="s">
        <v>2344</v>
      </c>
      <c r="B525" s="89">
        <v>999</v>
      </c>
      <c r="C525" s="89" t="s">
        <v>2368</v>
      </c>
      <c r="D525" s="88" t="s">
        <v>1968</v>
      </c>
      <c r="E525" s="88" t="str">
        <f t="shared" si="40"/>
        <v>999-10.02</v>
      </c>
      <c r="F525" s="102" t="str">
        <f t="shared" si="41"/>
        <v>AG -3--AC -8</v>
      </c>
      <c r="G525" s="89" t="s">
        <v>1847</v>
      </c>
      <c r="H525" s="89" t="s">
        <v>1848</v>
      </c>
      <c r="I525" s="98" t="str">
        <f t="shared" si="42"/>
        <v xml:space="preserve">CT- - M- </v>
      </c>
      <c r="J525" s="89" t="s">
        <v>1343</v>
      </c>
      <c r="K525" s="89"/>
      <c r="L525" s="89" t="s">
        <v>1345</v>
      </c>
      <c r="M525" s="89"/>
      <c r="N525" s="98" t="str">
        <f t="shared" si="43"/>
        <v xml:space="preserve">O  </v>
      </c>
      <c r="O525" s="89" t="s">
        <v>1347</v>
      </c>
      <c r="P525" s="89"/>
      <c r="Q525" s="98" t="str">
        <f t="shared" si="44"/>
        <v xml:space="preserve">F   </v>
      </c>
      <c r="R525" s="89" t="s">
        <v>1844</v>
      </c>
      <c r="S525" s="89"/>
    </row>
    <row r="526" spans="1:19">
      <c r="A526" s="88" t="s">
        <v>2344</v>
      </c>
      <c r="B526" s="89">
        <v>999</v>
      </c>
      <c r="C526" s="89" t="s">
        <v>2369</v>
      </c>
      <c r="D526" s="88" t="s">
        <v>2245</v>
      </c>
      <c r="E526" s="88" t="str">
        <f t="shared" si="40"/>
        <v>999-7410-10.03</v>
      </c>
      <c r="F526" s="102" t="str">
        <f t="shared" si="41"/>
        <v>AG -5--AC -8</v>
      </c>
      <c r="G526" s="89">
        <v>5</v>
      </c>
      <c r="H526" s="89">
        <v>8</v>
      </c>
      <c r="I526" s="98" t="str">
        <f t="shared" si="42"/>
        <v xml:space="preserve">CT- - D- </v>
      </c>
      <c r="J526" s="89" t="s">
        <v>1343</v>
      </c>
      <c r="K526" s="89"/>
      <c r="L526" s="89" t="s">
        <v>1859</v>
      </c>
      <c r="M526" s="89"/>
      <c r="N526" s="98" t="str">
        <f t="shared" si="43"/>
        <v xml:space="preserve">O  </v>
      </c>
      <c r="O526" s="89" t="s">
        <v>1347</v>
      </c>
      <c r="P526" s="89"/>
      <c r="Q526" s="98" t="str">
        <f t="shared" si="44"/>
        <v xml:space="preserve">   D</v>
      </c>
      <c r="R526" s="89"/>
      <c r="S526" s="89" t="s">
        <v>1859</v>
      </c>
    </row>
    <row r="527" spans="1:19">
      <c r="A527" s="88" t="s">
        <v>2344</v>
      </c>
      <c r="B527" s="89">
        <v>999</v>
      </c>
      <c r="C527" s="89" t="s">
        <v>2370</v>
      </c>
      <c r="D527" s="88" t="s">
        <v>1891</v>
      </c>
      <c r="E527" s="88" t="str">
        <f t="shared" si="40"/>
        <v>999-7112-07</v>
      </c>
      <c r="F527" s="102" t="str">
        <f t="shared" si="41"/>
        <v>AG ---AC -</v>
      </c>
      <c r="G527" s="89"/>
      <c r="H527" s="89"/>
      <c r="I527" s="98" t="str">
        <f t="shared" si="42"/>
        <v xml:space="preserve">- - - </v>
      </c>
      <c r="J527" s="89"/>
      <c r="K527" s="89"/>
      <c r="L527" s="89"/>
      <c r="M527" s="89"/>
      <c r="N527" s="98" t="str">
        <f t="shared" si="43"/>
        <v xml:space="preserve">  </v>
      </c>
      <c r="O527" s="89"/>
      <c r="P527" s="89"/>
      <c r="Q527" s="98" t="str">
        <f t="shared" si="44"/>
        <v xml:space="preserve">   </v>
      </c>
      <c r="R527" s="89"/>
      <c r="S527" s="89"/>
    </row>
    <row r="528" spans="1:19">
      <c r="A528" s="88" t="s">
        <v>2344</v>
      </c>
      <c r="B528" s="89">
        <v>999</v>
      </c>
      <c r="C528" s="89" t="s">
        <v>2371</v>
      </c>
      <c r="D528" s="88" t="s">
        <v>2372</v>
      </c>
      <c r="E528" s="88" t="str">
        <f t="shared" si="40"/>
        <v>999-7112-07.01</v>
      </c>
      <c r="F528" s="102" t="str">
        <f t="shared" si="41"/>
        <v>AG -3--AC -8</v>
      </c>
      <c r="G528" s="89" t="s">
        <v>1847</v>
      </c>
      <c r="H528" s="89" t="s">
        <v>1848</v>
      </c>
      <c r="I528" s="98" t="str">
        <f t="shared" si="42"/>
        <v xml:space="preserve">- E- - </v>
      </c>
      <c r="J528" s="89"/>
      <c r="K528" s="89" t="s">
        <v>1344</v>
      </c>
      <c r="L528" s="89"/>
      <c r="M528" s="89"/>
      <c r="N528" s="98" t="str">
        <f t="shared" si="43"/>
        <v xml:space="preserve">O  </v>
      </c>
      <c r="O528" s="89" t="s">
        <v>1347</v>
      </c>
      <c r="P528" s="89"/>
      <c r="Q528" s="98" t="str">
        <f t="shared" si="44"/>
        <v xml:space="preserve">F   </v>
      </c>
      <c r="R528" s="89" t="s">
        <v>1844</v>
      </c>
      <c r="S528" s="89"/>
    </row>
    <row r="529" spans="1:19">
      <c r="A529" s="88" t="s">
        <v>2344</v>
      </c>
      <c r="B529" s="89">
        <v>999</v>
      </c>
      <c r="C529" s="89" t="s">
        <v>2373</v>
      </c>
      <c r="D529" s="88" t="s">
        <v>523</v>
      </c>
      <c r="E529" s="88" t="str">
        <f t="shared" si="40"/>
        <v>999-7411-08</v>
      </c>
      <c r="F529" s="102" t="str">
        <f t="shared" si="41"/>
        <v>AG -3--AC -8</v>
      </c>
      <c r="G529" s="89" t="s">
        <v>1847</v>
      </c>
      <c r="H529" s="89" t="s">
        <v>1848</v>
      </c>
      <c r="I529" s="98" t="str">
        <f t="shared" si="42"/>
        <v xml:space="preserve">CT- - M- </v>
      </c>
      <c r="J529" s="89" t="s">
        <v>1343</v>
      </c>
      <c r="K529" s="89"/>
      <c r="L529" s="89" t="s">
        <v>1345</v>
      </c>
      <c r="M529" s="89"/>
      <c r="N529" s="98" t="str">
        <f t="shared" si="43"/>
        <v xml:space="preserve">O  </v>
      </c>
      <c r="O529" s="89" t="s">
        <v>1347</v>
      </c>
      <c r="P529" s="89"/>
      <c r="Q529" s="98" t="str">
        <f t="shared" si="44"/>
        <v xml:space="preserve">F   </v>
      </c>
      <c r="R529" s="89" t="s">
        <v>1844</v>
      </c>
      <c r="S529" s="89"/>
    </row>
    <row r="530" spans="1:19">
      <c r="A530" s="88" t="s">
        <v>2344</v>
      </c>
      <c r="B530" s="89">
        <v>999</v>
      </c>
      <c r="C530" s="89" t="s">
        <v>2374</v>
      </c>
      <c r="D530" s="88" t="s">
        <v>2243</v>
      </c>
      <c r="E530" s="88" t="str">
        <f t="shared" si="40"/>
        <v>999-7413-09</v>
      </c>
      <c r="F530" s="102" t="str">
        <f t="shared" si="41"/>
        <v>AG -3--AC -8</v>
      </c>
      <c r="G530" s="89" t="s">
        <v>1847</v>
      </c>
      <c r="H530" s="89" t="s">
        <v>1848</v>
      </c>
      <c r="I530" s="98" t="str">
        <f t="shared" si="42"/>
        <v xml:space="preserve">- E- - </v>
      </c>
      <c r="J530" s="89"/>
      <c r="K530" s="89" t="s">
        <v>1344</v>
      </c>
      <c r="L530" s="89"/>
      <c r="M530" s="89"/>
      <c r="N530" s="98" t="str">
        <f t="shared" si="43"/>
        <v xml:space="preserve">O  </v>
      </c>
      <c r="O530" s="89" t="s">
        <v>1347</v>
      </c>
      <c r="P530" s="89"/>
      <c r="Q530" s="98" t="str">
        <f t="shared" si="44"/>
        <v xml:space="preserve">F   </v>
      </c>
      <c r="R530" s="89" t="s">
        <v>1844</v>
      </c>
      <c r="S530" s="89"/>
    </row>
    <row r="531" spans="1:19">
      <c r="A531" s="88" t="s">
        <v>2344</v>
      </c>
      <c r="B531" s="89">
        <v>999</v>
      </c>
      <c r="C531" s="89" t="s">
        <v>2375</v>
      </c>
      <c r="D531" s="88" t="s">
        <v>1896</v>
      </c>
      <c r="E531" s="88" t="str">
        <f t="shared" si="40"/>
        <v>999-7112-11</v>
      </c>
      <c r="F531" s="102" t="str">
        <f t="shared" si="41"/>
        <v>AG ---AC -</v>
      </c>
      <c r="G531" s="89"/>
      <c r="H531" s="89"/>
      <c r="I531" s="98" t="str">
        <f t="shared" si="42"/>
        <v xml:space="preserve">- - - </v>
      </c>
      <c r="J531" s="89"/>
      <c r="K531" s="89"/>
      <c r="L531" s="89"/>
      <c r="M531" s="89"/>
      <c r="N531" s="98" t="str">
        <f t="shared" si="43"/>
        <v xml:space="preserve">  </v>
      </c>
      <c r="O531" s="89"/>
      <c r="P531" s="89"/>
      <c r="Q531" s="98" t="str">
        <f t="shared" si="44"/>
        <v xml:space="preserve">   </v>
      </c>
      <c r="R531" s="89"/>
      <c r="S531" s="89"/>
    </row>
    <row r="532" spans="1:19">
      <c r="A532" s="88" t="s">
        <v>2344</v>
      </c>
      <c r="B532" s="89">
        <v>999</v>
      </c>
      <c r="C532" s="89" t="s">
        <v>2376</v>
      </c>
      <c r="D532" s="88" t="s">
        <v>1898</v>
      </c>
      <c r="E532" s="88" t="str">
        <f t="shared" si="40"/>
        <v>999-7112-11.01</v>
      </c>
      <c r="F532" s="102" t="str">
        <f t="shared" si="41"/>
        <v>AG -3--AC -18</v>
      </c>
      <c r="G532" s="89">
        <v>3</v>
      </c>
      <c r="H532" s="89">
        <v>18</v>
      </c>
      <c r="I532" s="98" t="str">
        <f t="shared" si="42"/>
        <v>- - M- S</v>
      </c>
      <c r="J532" s="89"/>
      <c r="K532" s="89"/>
      <c r="L532" s="89" t="s">
        <v>1345</v>
      </c>
      <c r="M532" s="89" t="s">
        <v>1346</v>
      </c>
      <c r="N532" s="98" t="str">
        <f t="shared" si="43"/>
        <v xml:space="preserve">O  </v>
      </c>
      <c r="O532" s="89" t="s">
        <v>1347</v>
      </c>
      <c r="P532" s="89"/>
      <c r="Q532" s="98" t="str">
        <f t="shared" si="44"/>
        <v xml:space="preserve">F   </v>
      </c>
      <c r="R532" s="89" t="s">
        <v>1844</v>
      </c>
      <c r="S532" s="89"/>
    </row>
    <row r="533" spans="1:19">
      <c r="A533" s="88" t="s">
        <v>2344</v>
      </c>
      <c r="B533" s="89">
        <v>999</v>
      </c>
      <c r="C533" s="89" t="s">
        <v>2377</v>
      </c>
      <c r="D533" s="88" t="s">
        <v>2378</v>
      </c>
      <c r="E533" s="88" t="str">
        <f t="shared" si="40"/>
        <v>999-7112-11.02</v>
      </c>
      <c r="F533" s="102" t="str">
        <f t="shared" si="41"/>
        <v>AG -3--AC -18</v>
      </c>
      <c r="G533" s="89">
        <v>3</v>
      </c>
      <c r="H533" s="89">
        <v>18</v>
      </c>
      <c r="I533" s="98" t="str">
        <f t="shared" si="42"/>
        <v>- - M- S</v>
      </c>
      <c r="J533" s="89"/>
      <c r="K533" s="89"/>
      <c r="L533" s="89" t="s">
        <v>1345</v>
      </c>
      <c r="M533" s="89" t="s">
        <v>1346</v>
      </c>
      <c r="N533" s="98" t="str">
        <f t="shared" si="43"/>
        <v xml:space="preserve">O  </v>
      </c>
      <c r="O533" s="89" t="s">
        <v>1347</v>
      </c>
      <c r="P533" s="89"/>
      <c r="Q533" s="98" t="str">
        <f t="shared" si="44"/>
        <v xml:space="preserve">F   </v>
      </c>
      <c r="R533" s="89" t="s">
        <v>1844</v>
      </c>
      <c r="S533" s="89"/>
    </row>
    <row r="534" spans="1:19">
      <c r="A534" s="88" t="s">
        <v>2344</v>
      </c>
      <c r="B534" s="89">
        <v>999</v>
      </c>
      <c r="C534" s="89" t="s">
        <v>2379</v>
      </c>
      <c r="D534" s="88" t="s">
        <v>2380</v>
      </c>
      <c r="E534" s="88" t="str">
        <f t="shared" si="40"/>
        <v>999-7112-11.03</v>
      </c>
      <c r="F534" s="102" t="str">
        <f t="shared" si="41"/>
        <v>AG -3--AC -18</v>
      </c>
      <c r="G534" s="89">
        <v>3</v>
      </c>
      <c r="H534" s="89">
        <v>18</v>
      </c>
      <c r="I534" s="98" t="str">
        <f t="shared" si="42"/>
        <v>- - M- S</v>
      </c>
      <c r="J534" s="89"/>
      <c r="K534" s="89"/>
      <c r="L534" s="89" t="s">
        <v>1345</v>
      </c>
      <c r="M534" s="89" t="s">
        <v>1346</v>
      </c>
      <c r="N534" s="98" t="str">
        <f t="shared" si="43"/>
        <v xml:space="preserve">O  </v>
      </c>
      <c r="O534" s="89" t="s">
        <v>1347</v>
      </c>
      <c r="P534" s="89"/>
      <c r="Q534" s="98" t="str">
        <f t="shared" si="44"/>
        <v xml:space="preserve">F   </v>
      </c>
      <c r="R534" s="89" t="s">
        <v>1844</v>
      </c>
      <c r="S534" s="89"/>
    </row>
    <row r="535" spans="1:19">
      <c r="A535" s="88" t="s">
        <v>2344</v>
      </c>
      <c r="B535" s="89">
        <v>999</v>
      </c>
      <c r="C535" s="89" t="s">
        <v>2381</v>
      </c>
      <c r="D535" s="88" t="s">
        <v>1904</v>
      </c>
      <c r="E535" s="88" t="str">
        <f t="shared" si="40"/>
        <v>999-7112-11.04</v>
      </c>
      <c r="F535" s="102" t="str">
        <f t="shared" si="41"/>
        <v>AG -3--AC -18</v>
      </c>
      <c r="G535" s="89">
        <v>3</v>
      </c>
      <c r="H535" s="89">
        <v>18</v>
      </c>
      <c r="I535" s="98" t="str">
        <f t="shared" si="42"/>
        <v>- - M- S</v>
      </c>
      <c r="J535" s="89"/>
      <c r="K535" s="89"/>
      <c r="L535" s="89" t="s">
        <v>1345</v>
      </c>
      <c r="M535" s="89" t="s">
        <v>1346</v>
      </c>
      <c r="N535" s="98" t="str">
        <f t="shared" si="43"/>
        <v xml:space="preserve">O  </v>
      </c>
      <c r="O535" s="89" t="s">
        <v>1347</v>
      </c>
      <c r="P535" s="89"/>
      <c r="Q535" s="98" t="str">
        <f t="shared" si="44"/>
        <v xml:space="preserve">F   </v>
      </c>
      <c r="R535" s="89" t="s">
        <v>1844</v>
      </c>
      <c r="S535" s="89"/>
    </row>
    <row r="536" spans="1:19">
      <c r="A536" s="88" t="s">
        <v>2344</v>
      </c>
      <c r="B536" s="89">
        <v>999</v>
      </c>
      <c r="C536" s="89" t="s">
        <v>2382</v>
      </c>
      <c r="D536" s="88" t="s">
        <v>1906</v>
      </c>
      <c r="E536" s="88" t="str">
        <f t="shared" si="40"/>
        <v>999-7112-11.05</v>
      </c>
      <c r="F536" s="102" t="str">
        <f t="shared" si="41"/>
        <v>AG -3--AC -18</v>
      </c>
      <c r="G536" s="89">
        <v>3</v>
      </c>
      <c r="H536" s="89">
        <v>18</v>
      </c>
      <c r="I536" s="98" t="str">
        <f t="shared" si="42"/>
        <v>- - M- S</v>
      </c>
      <c r="J536" s="89"/>
      <c r="K536" s="89"/>
      <c r="L536" s="89" t="s">
        <v>1345</v>
      </c>
      <c r="M536" s="89" t="s">
        <v>1346</v>
      </c>
      <c r="N536" s="98" t="str">
        <f t="shared" si="43"/>
        <v xml:space="preserve">O  </v>
      </c>
      <c r="O536" s="89" t="s">
        <v>1347</v>
      </c>
      <c r="P536" s="89"/>
      <c r="Q536" s="98" t="str">
        <f t="shared" si="44"/>
        <v xml:space="preserve">F   </v>
      </c>
      <c r="R536" s="89" t="s">
        <v>1844</v>
      </c>
      <c r="S536" s="89"/>
    </row>
    <row r="537" spans="1:19">
      <c r="A537" s="88" t="s">
        <v>2344</v>
      </c>
      <c r="B537" s="89">
        <v>999</v>
      </c>
      <c r="C537" s="89" t="s">
        <v>2383</v>
      </c>
      <c r="D537" s="88" t="s">
        <v>2384</v>
      </c>
      <c r="E537" s="88" t="str">
        <f t="shared" si="40"/>
        <v>999-7112-11.06</v>
      </c>
      <c r="F537" s="102" t="str">
        <f t="shared" si="41"/>
        <v>AG -3--AC -18</v>
      </c>
      <c r="G537" s="89">
        <v>3</v>
      </c>
      <c r="H537" s="89">
        <v>18</v>
      </c>
      <c r="I537" s="98" t="str">
        <f t="shared" si="42"/>
        <v>- - M- S</v>
      </c>
      <c r="J537" s="89"/>
      <c r="K537" s="89"/>
      <c r="L537" s="89" t="s">
        <v>1345</v>
      </c>
      <c r="M537" s="89" t="s">
        <v>1346</v>
      </c>
      <c r="N537" s="98" t="str">
        <f t="shared" si="43"/>
        <v xml:space="preserve">O  </v>
      </c>
      <c r="O537" s="89" t="s">
        <v>1347</v>
      </c>
      <c r="P537" s="89"/>
      <c r="Q537" s="98" t="str">
        <f t="shared" si="44"/>
        <v xml:space="preserve">F   </v>
      </c>
      <c r="R537" s="89" t="s">
        <v>1844</v>
      </c>
      <c r="S537" s="89"/>
    </row>
    <row r="538" spans="1:19">
      <c r="A538" s="88" t="s">
        <v>2344</v>
      </c>
      <c r="B538" s="89">
        <v>999</v>
      </c>
      <c r="C538" s="89" t="s">
        <v>2385</v>
      </c>
      <c r="D538" s="88" t="s">
        <v>1910</v>
      </c>
      <c r="E538" s="88" t="str">
        <f t="shared" si="40"/>
        <v>999-7112-11.08</v>
      </c>
      <c r="F538" s="102" t="str">
        <f t="shared" si="41"/>
        <v>AG -3--AC -18</v>
      </c>
      <c r="G538" s="89">
        <v>3</v>
      </c>
      <c r="H538" s="89">
        <v>18</v>
      </c>
      <c r="I538" s="98" t="str">
        <f t="shared" si="42"/>
        <v>- - M- S</v>
      </c>
      <c r="J538" s="89"/>
      <c r="K538" s="89"/>
      <c r="L538" s="89" t="s">
        <v>1345</v>
      </c>
      <c r="M538" s="89" t="s">
        <v>1346</v>
      </c>
      <c r="N538" s="98" t="str">
        <f t="shared" si="43"/>
        <v xml:space="preserve">O  </v>
      </c>
      <c r="O538" s="89" t="s">
        <v>1347</v>
      </c>
      <c r="P538" s="89"/>
      <c r="Q538" s="98" t="str">
        <f t="shared" si="44"/>
        <v xml:space="preserve">F   </v>
      </c>
      <c r="R538" s="89" t="s">
        <v>1844</v>
      </c>
      <c r="S538" s="89"/>
    </row>
    <row r="539" spans="1:19">
      <c r="A539" s="88" t="s">
        <v>2344</v>
      </c>
      <c r="B539" s="89">
        <v>999</v>
      </c>
      <c r="C539" s="89" t="s">
        <v>2190</v>
      </c>
      <c r="D539" s="88" t="s">
        <v>1983</v>
      </c>
      <c r="E539" s="88" t="str">
        <f t="shared" si="40"/>
        <v>999-12</v>
      </c>
      <c r="F539" s="102" t="str">
        <f t="shared" si="41"/>
        <v>AG ---AC -</v>
      </c>
      <c r="G539" s="89"/>
      <c r="H539" s="89"/>
      <c r="I539" s="98" t="str">
        <f t="shared" si="42"/>
        <v xml:space="preserve">- - - </v>
      </c>
      <c r="J539" s="89"/>
      <c r="K539" s="89"/>
      <c r="L539" s="89"/>
      <c r="M539" s="89"/>
      <c r="N539" s="98" t="str">
        <f t="shared" si="43"/>
        <v xml:space="preserve">  </v>
      </c>
      <c r="O539" s="89"/>
      <c r="P539" s="89"/>
      <c r="Q539" s="98" t="str">
        <f t="shared" si="44"/>
        <v xml:space="preserve">   </v>
      </c>
      <c r="R539" s="89"/>
      <c r="S539" s="89"/>
    </row>
    <row r="540" spans="1:19">
      <c r="A540" s="88" t="s">
        <v>2344</v>
      </c>
      <c r="B540" s="89">
        <v>999</v>
      </c>
      <c r="C540" s="89" t="s">
        <v>2228</v>
      </c>
      <c r="D540" s="88" t="s">
        <v>2386</v>
      </c>
      <c r="E540" s="88" t="str">
        <f t="shared" si="40"/>
        <v>999-12.01</v>
      </c>
      <c r="F540" s="102" t="str">
        <f t="shared" si="41"/>
        <v>AG -4--AC -8</v>
      </c>
      <c r="G540" s="89" t="s">
        <v>2081</v>
      </c>
      <c r="H540" s="89" t="s">
        <v>1848</v>
      </c>
      <c r="I540" s="98" t="str">
        <f t="shared" si="42"/>
        <v xml:space="preserve">CT- - M- </v>
      </c>
      <c r="J540" s="89" t="s">
        <v>1343</v>
      </c>
      <c r="K540" s="89"/>
      <c r="L540" s="89" t="s">
        <v>1345</v>
      </c>
      <c r="M540" s="89"/>
      <c r="N540" s="98" t="str">
        <f t="shared" si="43"/>
        <v xml:space="preserve">O  </v>
      </c>
      <c r="O540" s="89" t="s">
        <v>1347</v>
      </c>
      <c r="P540" s="89"/>
      <c r="Q540" s="98" t="str">
        <f t="shared" si="44"/>
        <v xml:space="preserve">F   </v>
      </c>
      <c r="R540" s="89" t="s">
        <v>1844</v>
      </c>
      <c r="S540" s="89"/>
    </row>
    <row r="541" spans="1:19">
      <c r="A541" s="88" t="s">
        <v>2344</v>
      </c>
      <c r="B541" s="89">
        <v>999</v>
      </c>
      <c r="C541" s="89" t="s">
        <v>1995</v>
      </c>
      <c r="D541" s="88" t="s">
        <v>1852</v>
      </c>
      <c r="E541" s="88" t="str">
        <f t="shared" si="40"/>
        <v>999-13</v>
      </c>
      <c r="F541" s="102" t="str">
        <f t="shared" si="41"/>
        <v>AG ---AC -</v>
      </c>
      <c r="G541" s="89"/>
      <c r="H541" s="89"/>
      <c r="I541" s="98" t="str">
        <f t="shared" si="42"/>
        <v xml:space="preserve">- - - </v>
      </c>
      <c r="J541" s="89"/>
      <c r="K541" s="89"/>
      <c r="L541" s="89"/>
      <c r="M541" s="89"/>
      <c r="N541" s="98" t="str">
        <f t="shared" si="43"/>
        <v xml:space="preserve">  </v>
      </c>
      <c r="O541" s="89"/>
      <c r="P541" s="89"/>
      <c r="Q541" s="98" t="str">
        <f t="shared" si="44"/>
        <v xml:space="preserve">   </v>
      </c>
      <c r="R541" s="89"/>
      <c r="S541" s="89"/>
    </row>
    <row r="542" spans="1:19">
      <c r="A542" s="88" t="s">
        <v>2344</v>
      </c>
      <c r="B542" s="89">
        <v>999</v>
      </c>
      <c r="C542" s="89" t="s">
        <v>1997</v>
      </c>
      <c r="D542" s="88" t="s">
        <v>2387</v>
      </c>
      <c r="E542" s="88" t="str">
        <f t="shared" si="40"/>
        <v>999-13.01</v>
      </c>
      <c r="F542" s="102" t="str">
        <f t="shared" si="41"/>
        <v>AG -3--AC -10</v>
      </c>
      <c r="G542" s="89" t="s">
        <v>1847</v>
      </c>
      <c r="H542" s="89" t="s">
        <v>2074</v>
      </c>
      <c r="I542" s="98" t="str">
        <f t="shared" si="42"/>
        <v xml:space="preserve">CT- - M- </v>
      </c>
      <c r="J542" s="89" t="s">
        <v>1343</v>
      </c>
      <c r="K542" s="89"/>
      <c r="L542" s="89" t="s">
        <v>1345</v>
      </c>
      <c r="M542" s="89"/>
      <c r="N542" s="98" t="str">
        <f t="shared" si="43"/>
        <v xml:space="preserve">O  </v>
      </c>
      <c r="O542" s="89" t="s">
        <v>1347</v>
      </c>
      <c r="P542" s="89"/>
      <c r="Q542" s="98" t="str">
        <f t="shared" si="44"/>
        <v xml:space="preserve">F   </v>
      </c>
      <c r="R542" s="89" t="s">
        <v>1844</v>
      </c>
      <c r="S542" s="89"/>
    </row>
    <row r="543" spans="1:19">
      <c r="A543" s="88" t="s">
        <v>2344</v>
      </c>
      <c r="B543" s="89">
        <v>999</v>
      </c>
      <c r="C543" s="89" t="s">
        <v>2388</v>
      </c>
      <c r="D543" s="88" t="s">
        <v>1853</v>
      </c>
      <c r="E543" s="88" t="str">
        <f t="shared" si="40"/>
        <v>999-13.07</v>
      </c>
      <c r="F543" s="102" t="str">
        <f t="shared" si="41"/>
        <v>AG -3--AC -18</v>
      </c>
      <c r="G543" s="89">
        <v>3</v>
      </c>
      <c r="H543" s="89">
        <v>18</v>
      </c>
      <c r="I543" s="98" t="str">
        <f t="shared" si="42"/>
        <v xml:space="preserve">CT- - M- </v>
      </c>
      <c r="J543" s="89" t="s">
        <v>1343</v>
      </c>
      <c r="K543" s="89"/>
      <c r="L543" s="89" t="s">
        <v>1345</v>
      </c>
      <c r="M543" s="89"/>
      <c r="N543" s="98" t="str">
        <f t="shared" si="43"/>
        <v xml:space="preserve">O  </v>
      </c>
      <c r="O543" s="89" t="s">
        <v>1347</v>
      </c>
      <c r="P543" s="89"/>
      <c r="Q543" s="98" t="str">
        <f t="shared" si="44"/>
        <v xml:space="preserve">F   </v>
      </c>
      <c r="R543" s="89" t="s">
        <v>1844</v>
      </c>
      <c r="S543" s="89"/>
    </row>
    <row r="544" spans="1:19">
      <c r="A544" s="88" t="s">
        <v>2344</v>
      </c>
      <c r="B544" s="89">
        <v>999</v>
      </c>
      <c r="C544" s="89" t="s">
        <v>2010</v>
      </c>
      <c r="D544" s="88" t="s">
        <v>1647</v>
      </c>
      <c r="E544" s="88" t="str">
        <f t="shared" si="40"/>
        <v>999-14.01</v>
      </c>
      <c r="F544" s="102" t="str">
        <f t="shared" si="41"/>
        <v>AG -4--AC -16</v>
      </c>
      <c r="G544" s="89" t="s">
        <v>2081</v>
      </c>
      <c r="H544" s="89" t="s">
        <v>2082</v>
      </c>
      <c r="I544" s="98" t="str">
        <f t="shared" si="42"/>
        <v xml:space="preserve">CT- - M- </v>
      </c>
      <c r="J544" s="89" t="s">
        <v>1343</v>
      </c>
      <c r="K544" s="89"/>
      <c r="L544" s="89" t="s">
        <v>1345</v>
      </c>
      <c r="M544" s="89"/>
      <c r="N544" s="98" t="str">
        <f t="shared" si="43"/>
        <v xml:space="preserve">O  </v>
      </c>
      <c r="O544" s="89" t="s">
        <v>1347</v>
      </c>
      <c r="P544" s="89"/>
      <c r="Q544" s="98" t="str">
        <f t="shared" si="44"/>
        <v xml:space="preserve">F   </v>
      </c>
      <c r="R544" s="89" t="s">
        <v>1844</v>
      </c>
      <c r="S544" s="89"/>
    </row>
  </sheetData>
  <mergeCells count="14">
    <mergeCell ref="A1:A3"/>
    <mergeCell ref="B1:B3"/>
    <mergeCell ref="C1:C3"/>
    <mergeCell ref="D1:D3"/>
    <mergeCell ref="G1:H1"/>
    <mergeCell ref="O1:P2"/>
    <mergeCell ref="R1:S2"/>
    <mergeCell ref="G2:G3"/>
    <mergeCell ref="H2:H3"/>
    <mergeCell ref="J2:J3"/>
    <mergeCell ref="K2:K3"/>
    <mergeCell ref="L2:L3"/>
    <mergeCell ref="M2:M3"/>
    <mergeCell ref="J1:M1"/>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8"/>
  <sheetViews>
    <sheetView workbookViewId="0">
      <selection sqref="A1:A48"/>
    </sheetView>
  </sheetViews>
  <sheetFormatPr baseColWidth="10" defaultColWidth="11.44140625" defaultRowHeight="14.4"/>
  <cols>
    <col min="1" max="1" width="72.5546875" style="187" bestFit="1" customWidth="1"/>
  </cols>
  <sheetData>
    <row r="1" spans="1:1">
      <c r="A1" s="190" t="s">
        <v>603</v>
      </c>
    </row>
    <row r="2" spans="1:1">
      <c r="A2" s="190" t="s">
        <v>309</v>
      </c>
    </row>
    <row r="3" spans="1:1">
      <c r="A3" s="190" t="s">
        <v>597</v>
      </c>
    </row>
    <row r="4" spans="1:1">
      <c r="A4" s="190" t="s">
        <v>1364</v>
      </c>
    </row>
    <row r="5" spans="1:1">
      <c r="A5" s="190" t="s">
        <v>103</v>
      </c>
    </row>
    <row r="6" spans="1:1">
      <c r="A6" s="190" t="s">
        <v>1380</v>
      </c>
    </row>
    <row r="7" spans="1:1">
      <c r="A7" s="190" t="s">
        <v>267</v>
      </c>
    </row>
    <row r="8" spans="1:1">
      <c r="A8" s="190" t="s">
        <v>163</v>
      </c>
    </row>
    <row r="9" spans="1:1">
      <c r="A9" s="190" t="s">
        <v>212</v>
      </c>
    </row>
    <row r="10" spans="1:1">
      <c r="A10" s="190" t="s">
        <v>172</v>
      </c>
    </row>
    <row r="11" spans="1:1">
      <c r="A11" s="198" t="s">
        <v>233</v>
      </c>
    </row>
    <row r="12" spans="1:1">
      <c r="A12" s="198" t="s">
        <v>763</v>
      </c>
    </row>
    <row r="13" spans="1:1">
      <c r="A13" s="198" t="s">
        <v>1495</v>
      </c>
    </row>
    <row r="14" spans="1:1">
      <c r="A14" s="198" t="s">
        <v>1258</v>
      </c>
    </row>
    <row r="15" spans="1:1">
      <c r="A15" s="198" t="s">
        <v>1113</v>
      </c>
    </row>
    <row r="16" spans="1:1">
      <c r="A16" s="198" t="s">
        <v>1839</v>
      </c>
    </row>
    <row r="17" spans="1:1">
      <c r="A17" s="199" t="s">
        <v>1105</v>
      </c>
    </row>
    <row r="18" spans="1:1">
      <c r="A18" s="200" t="s">
        <v>738</v>
      </c>
    </row>
    <row r="19" spans="1:1">
      <c r="A19" s="199" t="s">
        <v>723</v>
      </c>
    </row>
    <row r="20" spans="1:1">
      <c r="A20" s="200" t="s">
        <v>850</v>
      </c>
    </row>
    <row r="21" spans="1:1">
      <c r="A21" s="200" t="s">
        <v>837</v>
      </c>
    </row>
    <row r="22" spans="1:1">
      <c r="A22" s="200" t="s">
        <v>1000</v>
      </c>
    </row>
    <row r="23" spans="1:1">
      <c r="A23" s="199" t="s">
        <v>742</v>
      </c>
    </row>
    <row r="24" spans="1:1">
      <c r="A24" s="199" t="s">
        <v>758</v>
      </c>
    </row>
    <row r="25" spans="1:1">
      <c r="A25" s="200" t="s">
        <v>1021</v>
      </c>
    </row>
    <row r="26" spans="1:1">
      <c r="A26" s="200" t="s">
        <v>1015</v>
      </c>
    </row>
    <row r="27" spans="1:1">
      <c r="A27" s="201" t="s">
        <v>1033</v>
      </c>
    </row>
    <row r="28" spans="1:1">
      <c r="A28" s="200" t="s">
        <v>1596</v>
      </c>
    </row>
    <row r="29" spans="1:1">
      <c r="A29" s="200" t="s">
        <v>1098</v>
      </c>
    </row>
    <row r="30" spans="1:1">
      <c r="A30" s="200" t="s">
        <v>1598</v>
      </c>
    </row>
    <row r="31" spans="1:1">
      <c r="A31" s="200" t="s">
        <v>1083</v>
      </c>
    </row>
    <row r="32" spans="1:1">
      <c r="A32" s="199" t="s">
        <v>1287</v>
      </c>
    </row>
    <row r="33" spans="1:1">
      <c r="A33" s="200" t="s">
        <v>1619</v>
      </c>
    </row>
    <row r="34" spans="1:1">
      <c r="A34" s="200" t="s">
        <v>1283</v>
      </c>
    </row>
    <row r="35" spans="1:1">
      <c r="A35" s="200" t="s">
        <v>1076</v>
      </c>
    </row>
    <row r="36" spans="1:1">
      <c r="A36" s="200" t="s">
        <v>1280</v>
      </c>
    </row>
    <row r="37" spans="1:1">
      <c r="A37" s="200" t="s">
        <v>1636</v>
      </c>
    </row>
    <row r="38" spans="1:1">
      <c r="A38" s="200" t="s">
        <v>1639</v>
      </c>
    </row>
    <row r="39" spans="1:1">
      <c r="A39" s="200" t="s">
        <v>577</v>
      </c>
    </row>
    <row r="40" spans="1:1">
      <c r="A40" s="200" t="s">
        <v>472</v>
      </c>
    </row>
    <row r="41" spans="1:1">
      <c r="A41" s="200" t="s">
        <v>560</v>
      </c>
    </row>
    <row r="42" spans="1:1">
      <c r="A42" s="200" t="s">
        <v>532</v>
      </c>
    </row>
    <row r="43" spans="1:1">
      <c r="A43" s="200" t="s">
        <v>521</v>
      </c>
    </row>
    <row r="44" spans="1:1">
      <c r="A44" s="200" t="s">
        <v>549</v>
      </c>
    </row>
    <row r="45" spans="1:1">
      <c r="A45" s="201" t="s">
        <v>388</v>
      </c>
    </row>
    <row r="46" spans="1:1">
      <c r="A46" s="201" t="s">
        <v>423</v>
      </c>
    </row>
    <row r="47" spans="1:1">
      <c r="A47" s="200" t="s">
        <v>344</v>
      </c>
    </row>
    <row r="48" spans="1:1">
      <c r="A48" s="200" t="s">
        <v>375</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E7CF4BC734774B938A1B6DF122BE9F" ma:contentTypeVersion="8" ma:contentTypeDescription="Crear nuevo documento." ma:contentTypeScope="" ma:versionID="7baff0f2a1d368a538b659fe075a7e0e">
  <xsd:schema xmlns:xsd="http://www.w3.org/2001/XMLSchema" xmlns:xs="http://www.w3.org/2001/XMLSchema" xmlns:p="http://schemas.microsoft.com/office/2006/metadata/properties" xmlns:ns2="0049cdae-3b71-4cb4-b22f-0c192de248fc" xmlns:ns3="d42cb539-2175-4163-af16-fcc1eaf788da" targetNamespace="http://schemas.microsoft.com/office/2006/metadata/properties" ma:root="true" ma:fieldsID="71b6d1986c626c677fca84ef66a9d0a9" ns2:_="" ns3:_="">
    <xsd:import namespace="0049cdae-3b71-4cb4-b22f-0c192de248fc"/>
    <xsd:import namespace="d42cb539-2175-4163-af16-fcc1eaf788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9cdae-3b71-4cb4-b22f-0c192de248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2cb539-2175-4163-af16-fcc1eaf788d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BCB698-04BC-4AE2-B44A-2DF18B3BA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9cdae-3b71-4cb4-b22f-0c192de248fc"/>
    <ds:schemaRef ds:uri="d42cb539-2175-4163-af16-fcc1eaf78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23D23-E771-4C00-8F64-DA39641902A2}">
  <ds:schemaRefs>
    <ds:schemaRef ds:uri="http://schemas.microsoft.com/sharepoint/v3/contenttype/forms"/>
  </ds:schemaRefs>
</ds:datastoreItem>
</file>

<file path=customXml/itemProps3.xml><?xml version="1.0" encoding="utf-8"?>
<ds:datastoreItem xmlns:ds="http://schemas.openxmlformats.org/officeDocument/2006/customXml" ds:itemID="{3CAC4C52-534D-4766-8054-7A3C994ACE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121</vt:i4>
      </vt:variant>
    </vt:vector>
  </HeadingPairs>
  <TitlesOfParts>
    <vt:vector size="133" baseType="lpstr">
      <vt:lpstr>Instructivo</vt:lpstr>
      <vt:lpstr>INVENTARIO</vt:lpstr>
      <vt:lpstr>Trasparencia</vt:lpstr>
      <vt:lpstr>INVENTARIO (2)</vt:lpstr>
      <vt:lpstr>TRD</vt:lpstr>
      <vt:lpstr>dependencas</vt:lpstr>
      <vt:lpstr>Hoja2</vt:lpstr>
      <vt:lpstr>TRD_ORI</vt:lpstr>
      <vt:lpstr>Hoja1</vt:lpstr>
      <vt:lpstr>dependencas 2021</vt:lpstr>
      <vt:lpstr>Indice</vt:lpstr>
      <vt:lpstr>Valores</vt:lpstr>
      <vt:lpstr>INVENTARIO!Área_de_impresión</vt:lpstr>
      <vt:lpstr>'INVENTARIO (2)'!Área_de_impresión</vt:lpstr>
      <vt:lpstr>clasificacion</vt:lpstr>
      <vt:lpstr>Conceptos_Jurídicos</vt:lpstr>
      <vt:lpstr>dEPENDENCIA</vt:lpstr>
      <vt:lpstr>'dependencas 2021'!dependencia1</vt:lpstr>
      <vt:lpstr>dependencia1</vt:lpstr>
      <vt:lpstr>'dependencas 2021'!dependencia10</vt:lpstr>
      <vt:lpstr>dependencia10</vt:lpstr>
      <vt:lpstr>'dependencas 2021'!dependencia11</vt:lpstr>
      <vt:lpstr>dependencia11</vt:lpstr>
      <vt:lpstr>'dependencas 2021'!dependencia12</vt:lpstr>
      <vt:lpstr>dependencia12</vt:lpstr>
      <vt:lpstr>'dependencas 2021'!dependencia13</vt:lpstr>
      <vt:lpstr>dependencia13</vt:lpstr>
      <vt:lpstr>'dependencas 2021'!dependencia14</vt:lpstr>
      <vt:lpstr>dependencia14</vt:lpstr>
      <vt:lpstr>'dependencas 2021'!dependencia15</vt:lpstr>
      <vt:lpstr>dependencia15</vt:lpstr>
      <vt:lpstr>'dependencas 2021'!dependencia16</vt:lpstr>
      <vt:lpstr>dependencia16</vt:lpstr>
      <vt:lpstr>'dependencas 2021'!dependencia17</vt:lpstr>
      <vt:lpstr>dependencia17</vt:lpstr>
      <vt:lpstr>'dependencas 2021'!dependencia18</vt:lpstr>
      <vt:lpstr>dependencia18</vt:lpstr>
      <vt:lpstr>'dependencas 2021'!dependencia19</vt:lpstr>
      <vt:lpstr>dependencia19</vt:lpstr>
      <vt:lpstr>'dependencas 2021'!dependencia2</vt:lpstr>
      <vt:lpstr>dependencia2</vt:lpstr>
      <vt:lpstr>'dependencas 2021'!dependencia20</vt:lpstr>
      <vt:lpstr>dependencia20</vt:lpstr>
      <vt:lpstr>'dependencas 2021'!dependencia21</vt:lpstr>
      <vt:lpstr>dependencia21</vt:lpstr>
      <vt:lpstr>'dependencas 2021'!dependencia22</vt:lpstr>
      <vt:lpstr>dependencia22</vt:lpstr>
      <vt:lpstr>'dependencas 2021'!dependencia23</vt:lpstr>
      <vt:lpstr>dependencia23</vt:lpstr>
      <vt:lpstr>'dependencas 2021'!dependencia24</vt:lpstr>
      <vt:lpstr>dependencia24</vt:lpstr>
      <vt:lpstr>'dependencas 2021'!dependencia25</vt:lpstr>
      <vt:lpstr>dependencia25</vt:lpstr>
      <vt:lpstr>'dependencas 2021'!dependencia26</vt:lpstr>
      <vt:lpstr>dependencia26</vt:lpstr>
      <vt:lpstr>'dependencas 2021'!dependencia27</vt:lpstr>
      <vt:lpstr>dependencia27</vt:lpstr>
      <vt:lpstr>'dependencas 2021'!dependencia28</vt:lpstr>
      <vt:lpstr>dependencia28</vt:lpstr>
      <vt:lpstr>'dependencas 2021'!dependencia29</vt:lpstr>
      <vt:lpstr>dependencia29</vt:lpstr>
      <vt:lpstr>'dependencas 2021'!dependencia3</vt:lpstr>
      <vt:lpstr>dependencia3</vt:lpstr>
      <vt:lpstr>'dependencas 2021'!dependencia30</vt:lpstr>
      <vt:lpstr>dependencia30</vt:lpstr>
      <vt:lpstr>'dependencas 2021'!dependencia31</vt:lpstr>
      <vt:lpstr>dependencia31</vt:lpstr>
      <vt:lpstr>'dependencas 2021'!dependencia32</vt:lpstr>
      <vt:lpstr>dependencia32</vt:lpstr>
      <vt:lpstr>'dependencas 2021'!dependencia33</vt:lpstr>
      <vt:lpstr>dependencia33</vt:lpstr>
      <vt:lpstr>'dependencas 2021'!dependencia34</vt:lpstr>
      <vt:lpstr>dependencia34</vt:lpstr>
      <vt:lpstr>'dependencas 2021'!dependencia35</vt:lpstr>
      <vt:lpstr>dependencia35</vt:lpstr>
      <vt:lpstr>'dependencas 2021'!dependencia36</vt:lpstr>
      <vt:lpstr>dependencia36</vt:lpstr>
      <vt:lpstr>'dependencas 2021'!dependencia37</vt:lpstr>
      <vt:lpstr>dependencia37</vt:lpstr>
      <vt:lpstr>'dependencas 2021'!dependencia38</vt:lpstr>
      <vt:lpstr>dependencia38</vt:lpstr>
      <vt:lpstr>'dependencas 2021'!dependencia39</vt:lpstr>
      <vt:lpstr>dependencia39</vt:lpstr>
      <vt:lpstr>'dependencas 2021'!dependencia4</vt:lpstr>
      <vt:lpstr>dependencia4</vt:lpstr>
      <vt:lpstr>'dependencas 2021'!dependencia40</vt:lpstr>
      <vt:lpstr>dependencia40</vt:lpstr>
      <vt:lpstr>'dependencas 2021'!dependencia41</vt:lpstr>
      <vt:lpstr>dependencia41</vt:lpstr>
      <vt:lpstr>'dependencas 2021'!dependencia42</vt:lpstr>
      <vt:lpstr>dependencia42</vt:lpstr>
      <vt:lpstr>'dependencas 2021'!dependencia43</vt:lpstr>
      <vt:lpstr>dependencia43</vt:lpstr>
      <vt:lpstr>dependencia44</vt:lpstr>
      <vt:lpstr>dependencia45</vt:lpstr>
      <vt:lpstr>dependencia46</vt:lpstr>
      <vt:lpstr>dependencia47</vt:lpstr>
      <vt:lpstr>dependencia48</vt:lpstr>
      <vt:lpstr>'dependencas 2021'!dependencia5</vt:lpstr>
      <vt:lpstr>dependencia5</vt:lpstr>
      <vt:lpstr>'dependencas 2021'!dependencia6</vt:lpstr>
      <vt:lpstr>dependencia6</vt:lpstr>
      <vt:lpstr>'dependencas 2021'!dependencia7</vt:lpstr>
      <vt:lpstr>dependencia7</vt:lpstr>
      <vt:lpstr>'dependencas 2021'!dependencia8</vt:lpstr>
      <vt:lpstr>dependencia8</vt:lpstr>
      <vt:lpstr>'dependencas 2021'!dependencia9</vt:lpstr>
      <vt:lpstr>dependencia9</vt:lpstr>
      <vt:lpstr>Direccionamiento_Estratégico</vt:lpstr>
      <vt:lpstr>Evaluación_Independiente_y_Asesoría</vt:lpstr>
      <vt:lpstr>FORMATO</vt:lpstr>
      <vt:lpstr>FORMATO1</vt:lpstr>
      <vt:lpstr>geo</vt:lpstr>
      <vt:lpstr>Gestión_a_la_Política_de_Agua_Potable_y_Saneamiento_Básico</vt:lpstr>
      <vt:lpstr>Gestión_a_la_Política_de_Espacio_Urbano_y_Territorial</vt:lpstr>
      <vt:lpstr>Gestión_a_la_Política_de_Vivienda</vt:lpstr>
      <vt:lpstr>Gestión_de_Comunicaciones_Internas_y_Externas</vt:lpstr>
      <vt:lpstr>Gestión_de_Contratación</vt:lpstr>
      <vt:lpstr>Gestión_de_Recursos_Físicos</vt:lpstr>
      <vt:lpstr>Gestión_de_Tecnologías_de_la_Información_y_las_Comunicaciones</vt:lpstr>
      <vt:lpstr>Gestión_Documental</vt:lpstr>
      <vt:lpstr>Gestión_Estratégica_del_Talento_Humano</vt:lpstr>
      <vt:lpstr>Gestión_Financiera</vt:lpstr>
      <vt:lpstr>idioma</vt:lpstr>
      <vt:lpstr>ley_1581</vt:lpstr>
      <vt:lpstr>PROCESOS</vt:lpstr>
      <vt:lpstr>Procesos_Disciplinarios</vt:lpstr>
      <vt:lpstr>Procesos_Judiciales_y_Acciones_Constitucionales</vt:lpstr>
      <vt:lpstr>Relaciones_Estratégicas</vt:lpstr>
      <vt:lpstr>Saneamiento_de_activos_de_los_extintos_ICT_INURBE</vt:lpstr>
      <vt:lpstr>Seguimiento_y_Mejora_Continua</vt:lpstr>
      <vt:lpstr>Servicio_al_Ciudadano</vt:lpstr>
      <vt:lpstr>SINO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Admin_VSR</dc:creator>
  <cp:keywords/>
  <dc:description/>
  <cp:lastModifiedBy>Lady Johana Nino Rodriguez</cp:lastModifiedBy>
  <cp:revision/>
  <cp:lastPrinted>2025-02-14T14:52:56Z</cp:lastPrinted>
  <dcterms:created xsi:type="dcterms:W3CDTF">2013-10-31T22:24:55Z</dcterms:created>
  <dcterms:modified xsi:type="dcterms:W3CDTF">2025-02-14T14:53:25Z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0x010100ECE7CF4BC734774B938A1B6DF122BE9F</vt:lpwstr>
  </property>
  <property fmtid="{D5CDD505-2E9C-101B-9397-08002B2CF9AE}" pid="3" name="MSIP_Label_8f6c11aa-b2ae-45e8-8ab3-d12832c1a7b0_Enabled">
    <vt:lpwstr>true</vt:lpwstr>
  </property>
  <property fmtid="{D5CDD505-2E9C-101B-9397-08002B2CF9AE}" pid="4" name="MSIP_Label_8f6c11aa-b2ae-45e8-8ab3-d12832c1a7b0_SetDate">
    <vt:lpwstr>2022-01-21T21:14:23Z</vt:lpwstr>
  </property>
  <property fmtid="{D5CDD505-2E9C-101B-9397-08002B2CF9AE}" pid="5" name="MSIP_Label_8f6c11aa-b2ae-45e8-8ab3-d12832c1a7b0_Method">
    <vt:lpwstr>Standard</vt:lpwstr>
  </property>
  <property fmtid="{D5CDD505-2E9C-101B-9397-08002B2CF9AE}" pid="6" name="MSIP_Label_8f6c11aa-b2ae-45e8-8ab3-d12832c1a7b0_Name">
    <vt:lpwstr>Publica</vt:lpwstr>
  </property>
  <property fmtid="{D5CDD505-2E9C-101B-9397-08002B2CF9AE}" pid="7" name="MSIP_Label_8f6c11aa-b2ae-45e8-8ab3-d12832c1a7b0_SiteId">
    <vt:lpwstr>59f85572-2867-4480-b111-fc473309f9b3</vt:lpwstr>
  </property>
  <property fmtid="{D5CDD505-2E9C-101B-9397-08002B2CF9AE}" pid="8" name="MSIP_Label_8f6c11aa-b2ae-45e8-8ab3-d12832c1a7b0_ActionId">
    <vt:lpwstr>5a22c25f-606c-4d4c-96e6-e777bf7586c5</vt:lpwstr>
  </property>
  <property fmtid="{D5CDD505-2E9C-101B-9397-08002B2CF9AE}" pid="9" name="MSIP_Label_8f6c11aa-b2ae-45e8-8ab3-d12832c1a7b0_ContentBits">
    <vt:lpwstr>0</vt:lpwstr>
  </property>
</Properties>
</file>