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buitrago_minvivienda_gov_co/Documents/MVCT/PRESUPUESTO/EJECUCIONES PRESUPUESTALES 2025/"/>
    </mc:Choice>
  </mc:AlternateContent>
  <xr:revisionPtr revIDLastSave="81" documentId="11_CF6446028E618C7BF85058F61E0873DB8865BCD7" xr6:coauthVersionLast="47" xr6:coauthVersionMax="47" xr10:uidLastSave="{93596469-9490-4FAC-8F0C-409DC6C65606}"/>
  <bookViews>
    <workbookView xWindow="28692" yWindow="-108" windowWidth="29016" windowHeight="1569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6" i="1"/>
  <c r="Z27" i="1"/>
  <c r="Z30" i="1"/>
  <c r="Z31" i="1"/>
  <c r="Z32" i="1"/>
  <c r="Z35" i="1"/>
  <c r="Z36" i="1"/>
  <c r="Z37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" i="1"/>
  <c r="Y56" i="1"/>
  <c r="O55" i="1"/>
  <c r="P55" i="1"/>
  <c r="Q55" i="1"/>
  <c r="R55" i="1"/>
  <c r="S55" i="1"/>
  <c r="T55" i="1"/>
  <c r="U55" i="1"/>
  <c r="V55" i="1"/>
  <c r="W55" i="1"/>
  <c r="X55" i="1"/>
  <c r="N55" i="1"/>
  <c r="W21" i="1"/>
  <c r="W56" i="1" s="1"/>
  <c r="O20" i="1"/>
  <c r="P20" i="1"/>
  <c r="Q20" i="1"/>
  <c r="R20" i="1"/>
  <c r="S20" i="1"/>
  <c r="T20" i="1"/>
  <c r="U20" i="1"/>
  <c r="V20" i="1"/>
  <c r="W20" i="1"/>
  <c r="X20" i="1"/>
  <c r="N20" i="1"/>
  <c r="O17" i="1"/>
  <c r="P17" i="1"/>
  <c r="Q17" i="1"/>
  <c r="R17" i="1"/>
  <c r="S17" i="1"/>
  <c r="T17" i="1"/>
  <c r="U17" i="1"/>
  <c r="V17" i="1"/>
  <c r="W17" i="1"/>
  <c r="X17" i="1"/>
  <c r="N17" i="1"/>
  <c r="O10" i="1"/>
  <c r="O21" i="1" s="1"/>
  <c r="O56" i="1" s="1"/>
  <c r="P10" i="1"/>
  <c r="P21" i="1" s="1"/>
  <c r="P56" i="1" s="1"/>
  <c r="Q10" i="1"/>
  <c r="R10" i="1"/>
  <c r="S10" i="1"/>
  <c r="T10" i="1"/>
  <c r="U10" i="1"/>
  <c r="V10" i="1"/>
  <c r="W10" i="1"/>
  <c r="X10" i="1"/>
  <c r="N10" i="1"/>
  <c r="O8" i="1"/>
  <c r="P8" i="1"/>
  <c r="Q8" i="1"/>
  <c r="R8" i="1"/>
  <c r="S8" i="1"/>
  <c r="T8" i="1"/>
  <c r="U8" i="1"/>
  <c r="V8" i="1"/>
  <c r="W8" i="1"/>
  <c r="X8" i="1"/>
  <c r="N8" i="1"/>
  <c r="V21" i="1" l="1"/>
  <c r="V56" i="1" s="1"/>
  <c r="U21" i="1"/>
  <c r="U56" i="1" s="1"/>
  <c r="N21" i="1"/>
  <c r="N56" i="1" s="1"/>
  <c r="T21" i="1"/>
  <c r="T56" i="1" s="1"/>
  <c r="X21" i="1"/>
  <c r="X56" i="1" s="1"/>
  <c r="S21" i="1"/>
  <c r="S56" i="1" s="1"/>
  <c r="R21" i="1"/>
  <c r="R56" i="1" s="1"/>
  <c r="Q21" i="1"/>
  <c r="Q56" i="1" s="1"/>
</calcChain>
</file>

<file path=xl/sharedStrings.xml><?xml version="1.0" encoding="utf-8"?>
<sst xmlns="http://schemas.openxmlformats.org/spreadsheetml/2006/main" count="534" uniqueCount="101">
  <si>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</si>
  <si>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</si>
  <si>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</si>
  <si>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</si>
  <si>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</si>
  <si>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</si>
  <si>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</si>
  <si>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</si>
  <si>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</si>
  <si>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</si>
  <si>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</si>
  <si>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</si>
  <si>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</si>
  <si>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</si>
  <si>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</si>
  <si>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</si>
  <si>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</si>
  <si>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</si>
  <si>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</si>
  <si>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</si>
  <si>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</si>
  <si>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</si>
  <si>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</si>
  <si>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</si>
  <si>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</si>
  <si>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</si>
  <si>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01</t>
  </si>
  <si>
    <t>Nación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</si>
  <si>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</si>
  <si>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</si>
  <si>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</si>
  <si>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</si>
  <si>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</si>
  <si>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</si>
  <si>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</si>
  <si>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</si>
  <si>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04</t>
  </si>
  <si>
    <t>004</t>
  </si>
  <si>
    <t>CUBRIMIENTO DE COSTOS NO RECUPERABLES VIA TARIFA O SUBSIDIO DE LA OPERACIÓN INTEGRAL DEL SERVICIO DE ASEO – DEPARTAMENTO ARCHIPIÉLAGO DE SAN ANDRÉS, PROVIDENCIA Y SANTA CATALINA</t>
  </si>
  <si>
    <t>999</t>
  </si>
  <si>
    <t>OTRAS TRANSFERENCIAS - DISTRIBUCIÓN PREVIO CONCEPTO DGPPN</t>
  </si>
  <si>
    <t>05</t>
  </si>
  <si>
    <t>008</t>
  </si>
  <si>
    <t>AGUA POTABLE Y SANEAMIENTO BÁSICO</t>
  </si>
  <si>
    <t>002</t>
  </si>
  <si>
    <t>CUOTAS PARTES PENSIONALES (DE PENSIONES)</t>
  </si>
  <si>
    <t>012</t>
  </si>
  <si>
    <t>INCAPACIDADES Y LICENCIAS DE MATERNIDAD Y PATERNIDAD (NO DE PENSIONES)</t>
  </si>
  <si>
    <t>SENTENCIAS Y CONCILIACIONES</t>
  </si>
  <si>
    <t>08</t>
  </si>
  <si>
    <t>IMPUESTOS</t>
  </si>
  <si>
    <t>11</t>
  </si>
  <si>
    <t>SSF</t>
  </si>
  <si>
    <t>CUOTA DE FISCALIZACIÓN Y AUDITAJE</t>
  </si>
  <si>
    <t>C</t>
  </si>
  <si>
    <t>4001</t>
  </si>
  <si>
    <t>1400</t>
  </si>
  <si>
    <t>5</t>
  </si>
  <si>
    <t>51303B</t>
  </si>
  <si>
    <t>5. CONVERGENCIA REGIONAL / B. POLÍTICA INTEGRAL DE HÁBITAT</t>
  </si>
  <si>
    <t>14</t>
  </si>
  <si>
    <t>15</t>
  </si>
  <si>
    <t>Propios</t>
  </si>
  <si>
    <t>25</t>
  </si>
  <si>
    <t>6</t>
  </si>
  <si>
    <t>10306A</t>
  </si>
  <si>
    <t>1. ORDENAMIENTO DEL TERRITORIO ALREDEDOR DEL AGUA Y JUSTICIA AMBIENTAL / A. ACCESO Y FORMALIZACIÓN DE LA PROPIEDAD</t>
  </si>
  <si>
    <t>8</t>
  </si>
  <si>
    <t>9</t>
  </si>
  <si>
    <t>4002</t>
  </si>
  <si>
    <t>2</t>
  </si>
  <si>
    <t>10303A</t>
  </si>
  <si>
    <t>1. ORDENAMIENTO DEL TERRITORIO ALREDEDOR DEL AGUA Y JUSTICIA AMBIENTAL / A. ARMONIZACIÓN Y RACIONALIZACIÓN DE LOS INSTRUMENTOS DE ORDENAMIENTO Y PLANIFICACIÓN TERRITORIAL</t>
  </si>
  <si>
    <t>4003</t>
  </si>
  <si>
    <t>7</t>
  </si>
  <si>
    <t>202020</t>
  </si>
  <si>
    <t>2. SEGURIDAD HUMANA Y JUSTICIA SOCIAL / 2. MÍNIMO VITAL DE AGUA</t>
  </si>
  <si>
    <t>40304A</t>
  </si>
  <si>
    <t>4. TRANSFORMACIÓN PRODUCTIVA, INTERNACIONALIZACIÓN Y ACCIÓN CLÍMATICA / A. REDUCCIÓN DEL IMPACTO AMBIENTAL DEL SECTOR RESIDENCIAL Y PROMOCIÓN DEL HÁBITAT VERDE. 162</t>
  </si>
  <si>
    <t>51302H</t>
  </si>
  <si>
    <t>5. CONVERGENCIA REGIONAL / H. ACCESO A SERVICIOS PÚBLICOS A PARTIR DE LAS CAPACIDADES Y NECESIDADES DE LOS TERRITORIOS</t>
  </si>
  <si>
    <t>51302HZ</t>
  </si>
  <si>
    <t>5. CONVERGENCIA REGIONAL / H. ACCESO A SERVICIOS PÚBLICOS A PARTIR DE LAS CAPACIDADES Y NECESIDADES DE LOS TERRITORIOS / Z. ECI CATATUMBO</t>
  </si>
  <si>
    <t>12</t>
  </si>
  <si>
    <t>16</t>
  </si>
  <si>
    <t>17</t>
  </si>
  <si>
    <t>18</t>
  </si>
  <si>
    <t>19</t>
  </si>
  <si>
    <t>20</t>
  </si>
  <si>
    <t>5. CONVERGENCIA REGIONAL / H. ACCESO A SERVICIOS PÚBLICOS  A PARTIR DE LAS CAPACIDADES Y NECESIDADES DE LOS TERRITORIOS</t>
  </si>
  <si>
    <t>4099</t>
  </si>
  <si>
    <t>53105B</t>
  </si>
  <si>
    <t>5. CONVERGENCIA REGIONAL / B. ENTIDADES PÚBLICAS TERRITORIALES Y NACIONALES FORTALECIDAS</t>
  </si>
  <si>
    <t>GASTOS PERSONAL</t>
  </si>
  <si>
    <t xml:space="preserve">ADQUISICION DE BIENES Y SERVICIOS </t>
  </si>
  <si>
    <t xml:space="preserve">TRANSFERENCIAS CORRIENTES </t>
  </si>
  <si>
    <t xml:space="preserve">GASTOS POR TIBUTOS, MULTAS, SANCIONES E INTERESES DE MORA </t>
  </si>
  <si>
    <t xml:space="preserve">TOTAL FUNCIONAMIENTO </t>
  </si>
  <si>
    <t xml:space="preserve">TOTAL DE INVERSION </t>
  </si>
  <si>
    <t xml:space="preserve">TOTAL MINISTERIO DE VIVIENDA CIUDAD Y TERRITORIO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</si>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</sst>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6" fillId="0" borderId="0" xfId="0" applyFont="1"/>
    <xf numFmtId="0" fontId="4" fillId="0" borderId="2" xfId="0" applyFont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9" fontId="1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121920</xdr:rowOff>
    </xdr:from>
    <xdr:to>
      <xdr:col>8</xdr:col>
      <xdr:colOff>68184</xdr:colOff>
      <xdr:row>2</xdr:row>
      <xdr:rowOff>807720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7FA2F-B40B-40D2-AD33-F45A08FCC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" y="304800"/>
          <a:ext cx="2239884" cy="868680"/>
        </a:xfrm>
        <a:prstGeom prst="rect">
          <a:avLst/>
        </a:prstGeom>
      </xdr:spPr>
    </xdr:pic>
    <xdr:clientData/>
  </xdr:twoCellAnchor>
  <xdr:twoCellAnchor editAs="oneCell">
    <xdr:from>
      <xdr:col>14</xdr:col>
      <xdr:colOff>1280160</xdr:colOff>
      <xdr:row>0</xdr:row>
      <xdr:rowOff>106680</xdr:rowOff>
    </xdr:from>
    <xdr:to>
      <xdr:col>17</xdr:col>
      <xdr:colOff>446258</xdr:colOff>
      <xdr:row>2</xdr:row>
      <xdr:rowOff>886299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AB103D-BF67-4E7C-834A-E3EC6E965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2180" y="106680"/>
          <a:ext cx="3052298" cy="1145379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2</xdr:row>
      <xdr:rowOff>76200</xdr:rowOff>
    </xdr:from>
    <xdr:to>
      <xdr:col>13</xdr:col>
      <xdr:colOff>1074722</xdr:colOff>
      <xdr:row>2</xdr:row>
      <xdr:rowOff>815404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032DE5-C63D-4B61-036A-8E0CD8FA3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8700" y="441960"/>
          <a:ext cx="3482642" cy="7392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showGridLines="0" tabSelected="1" workbookViewId="0">
      <selection activeCell="O3" sqref="O3"/>
    </sheetView>
  </sheetViews>
  <sheetFormatPr baseColWidth="10" defaultRowHeight="14.4" x14ac:dyDescent="0.3"/>
  <cols>
    <col min="1" max="8" width="5.44140625" customWidth="1"/>
    <col min="9" max="9" width="7" customWidth="1"/>
    <col min="10" max="10" width="9.6640625" customWidth="1"/>
    <col min="11" max="11" width="8.109375" customWidth="1"/>
    <col min="12" max="12" width="9.6640625" customWidth="1"/>
    <col min="13" max="13" width="27.6640625" customWidth="1"/>
    <col min="14" max="24" width="18.88671875" customWidth="1"/>
    <col min="25" max="25" width="0" hidden="1" customWidth="1"/>
    <col min="26" max="26" width="8.33203125" style="20" customWidth="1"/>
  </cols>
  <sheetData>
    <row r="1" spans="1:26" x14ac:dyDescent="0.3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</row>
    <row r="2" spans="1:26" x14ac:dyDescent="0.3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2" t="s">
        <v>0</v>
      </c>
      <c r="V2" s="2" t="s">
        <v>0</v>
      </c>
      <c r="W2" s="2" t="s">
        <v>0</v>
      </c>
      <c r="X2" s="2" t="s">
        <v>0</v>
      </c>
    </row>
    <row r="3" spans="1:26" ht="93.6" customHeight="1" x14ac:dyDescent="0.3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2" t="s">
        <v>0</v>
      </c>
      <c r="O3" s="2" t="s">
        <v>0</v>
      </c>
      <c r="P3" s="2" t="s">
        <v>0</v>
      </c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2" t="s">
        <v>0</v>
      </c>
      <c r="W3" s="2" t="s">
        <v>0</v>
      </c>
      <c r="X3" s="2" t="s">
        <v>0</v>
      </c>
    </row>
    <row r="4" spans="1:26" ht="22.8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22</v>
      </c>
      <c r="W4" s="1" t="s">
        <v>23</v>
      </c>
      <c r="X4" s="1" t="s">
        <v>24</v>
      </c>
      <c r="Z4" s="20" t="s">
        <v>100</v>
      </c>
    </row>
    <row r="5" spans="1:26" x14ac:dyDescent="0.3">
      <c r="A5" s="3" t="s">
        <v>25</v>
      </c>
      <c r="B5" s="3" t="s">
        <v>26</v>
      </c>
      <c r="C5" s="3" t="s">
        <v>26</v>
      </c>
      <c r="D5" s="3" t="s">
        <v>26</v>
      </c>
      <c r="E5" s="3"/>
      <c r="F5" s="3"/>
      <c r="G5" s="3"/>
      <c r="H5" s="3"/>
      <c r="I5" s="3"/>
      <c r="J5" s="3" t="s">
        <v>27</v>
      </c>
      <c r="K5" s="3" t="s">
        <v>28</v>
      </c>
      <c r="L5" s="3" t="s">
        <v>29</v>
      </c>
      <c r="M5" s="4" t="s">
        <v>30</v>
      </c>
      <c r="N5" s="5">
        <v>39195900000</v>
      </c>
      <c r="O5" s="5">
        <v>0</v>
      </c>
      <c r="P5" s="5">
        <v>0</v>
      </c>
      <c r="Q5" s="5">
        <v>39195900000</v>
      </c>
      <c r="R5" s="5">
        <v>0</v>
      </c>
      <c r="S5" s="5">
        <v>39195900000</v>
      </c>
      <c r="T5" s="5">
        <v>0</v>
      </c>
      <c r="U5" s="5">
        <v>10646369834</v>
      </c>
      <c r="V5" s="5">
        <v>10638098214</v>
      </c>
      <c r="W5" s="5">
        <v>10638098214</v>
      </c>
      <c r="X5" s="5">
        <v>10618393546</v>
      </c>
      <c r="Z5" s="20">
        <f>+X5/N5</f>
        <v>0.27090572090448234</v>
      </c>
    </row>
    <row r="6" spans="1:26" ht="20.399999999999999" x14ac:dyDescent="0.3">
      <c r="A6" s="3" t="s">
        <v>25</v>
      </c>
      <c r="B6" s="3" t="s">
        <v>26</v>
      </c>
      <c r="C6" s="3" t="s">
        <v>26</v>
      </c>
      <c r="D6" s="3" t="s">
        <v>31</v>
      </c>
      <c r="E6" s="3"/>
      <c r="F6" s="3"/>
      <c r="G6" s="3"/>
      <c r="H6" s="3"/>
      <c r="I6" s="3"/>
      <c r="J6" s="3" t="s">
        <v>27</v>
      </c>
      <c r="K6" s="3" t="s">
        <v>28</v>
      </c>
      <c r="L6" s="3" t="s">
        <v>29</v>
      </c>
      <c r="M6" s="4" t="s">
        <v>32</v>
      </c>
      <c r="N6" s="5">
        <v>15531300000</v>
      </c>
      <c r="O6" s="5">
        <v>0</v>
      </c>
      <c r="P6" s="5">
        <v>0</v>
      </c>
      <c r="Q6" s="5">
        <v>15531300000</v>
      </c>
      <c r="R6" s="5">
        <v>0</v>
      </c>
      <c r="S6" s="5">
        <v>15531300000</v>
      </c>
      <c r="T6" s="5">
        <v>0</v>
      </c>
      <c r="U6" s="5">
        <v>4360965580</v>
      </c>
      <c r="V6" s="5">
        <v>4360965580</v>
      </c>
      <c r="W6" s="5">
        <v>4360965580</v>
      </c>
      <c r="X6" s="5">
        <v>4360965580</v>
      </c>
      <c r="Z6" s="20">
        <f t="shared" ref="Z6:Z56" si="0">+X6/N6</f>
        <v>0.28078561227971904</v>
      </c>
    </row>
    <row r="7" spans="1:26" ht="21" thickBot="1" x14ac:dyDescent="0.35">
      <c r="A7" s="3" t="s">
        <v>25</v>
      </c>
      <c r="B7" s="3" t="s">
        <v>26</v>
      </c>
      <c r="C7" s="12" t="s">
        <v>26</v>
      </c>
      <c r="D7" s="12" t="s">
        <v>33</v>
      </c>
      <c r="E7" s="12"/>
      <c r="F7" s="12"/>
      <c r="G7" s="12"/>
      <c r="H7" s="12"/>
      <c r="I7" s="12"/>
      <c r="J7" s="12" t="s">
        <v>27</v>
      </c>
      <c r="K7" s="12" t="s">
        <v>28</v>
      </c>
      <c r="L7" s="12" t="s">
        <v>29</v>
      </c>
      <c r="M7" s="13" t="s">
        <v>34</v>
      </c>
      <c r="N7" s="5">
        <v>6954400000</v>
      </c>
      <c r="O7" s="5">
        <v>0</v>
      </c>
      <c r="P7" s="5">
        <v>0</v>
      </c>
      <c r="Q7" s="5">
        <v>6954400000</v>
      </c>
      <c r="R7" s="5">
        <v>0</v>
      </c>
      <c r="S7" s="5">
        <v>6954400000</v>
      </c>
      <c r="T7" s="5">
        <v>0</v>
      </c>
      <c r="U7" s="5">
        <v>1324195522</v>
      </c>
      <c r="V7" s="5">
        <v>1323367972</v>
      </c>
      <c r="W7" s="5">
        <v>1323367972</v>
      </c>
      <c r="X7" s="5">
        <v>1311990794</v>
      </c>
      <c r="Z7" s="20">
        <f t="shared" si="0"/>
        <v>0.18865621678361899</v>
      </c>
    </row>
    <row r="8" spans="1:26" s="9" customFormat="1" ht="15" thickBot="1" x14ac:dyDescent="0.35">
      <c r="A8" s="7" t="s">
        <v>25</v>
      </c>
      <c r="B8" s="10">
        <v>1</v>
      </c>
      <c r="C8" s="21" t="s">
        <v>93</v>
      </c>
      <c r="D8" s="22"/>
      <c r="E8" s="22"/>
      <c r="F8" s="22"/>
      <c r="G8" s="22"/>
      <c r="H8" s="22"/>
      <c r="I8" s="22"/>
      <c r="J8" s="22"/>
      <c r="K8" s="22"/>
      <c r="L8" s="22"/>
      <c r="M8" s="23"/>
      <c r="N8" s="11">
        <f>SUM(N5:N7)</f>
        <v>61681600000</v>
      </c>
      <c r="O8" s="11">
        <f t="shared" ref="O8:X8" si="1">SUM(O5:O7)</f>
        <v>0</v>
      </c>
      <c r="P8" s="11">
        <f t="shared" si="1"/>
        <v>0</v>
      </c>
      <c r="Q8" s="11">
        <f t="shared" si="1"/>
        <v>61681600000</v>
      </c>
      <c r="R8" s="11">
        <f t="shared" si="1"/>
        <v>0</v>
      </c>
      <c r="S8" s="11">
        <f t="shared" si="1"/>
        <v>61681600000</v>
      </c>
      <c r="T8" s="11">
        <f t="shared" si="1"/>
        <v>0</v>
      </c>
      <c r="U8" s="11">
        <f t="shared" si="1"/>
        <v>16331530936</v>
      </c>
      <c r="V8" s="11">
        <f t="shared" si="1"/>
        <v>16322431766</v>
      </c>
      <c r="W8" s="11">
        <f t="shared" si="1"/>
        <v>16322431766</v>
      </c>
      <c r="X8" s="11">
        <f t="shared" si="1"/>
        <v>16291349920</v>
      </c>
      <c r="Z8" s="20">
        <f t="shared" si="0"/>
        <v>0.26412009286399835</v>
      </c>
    </row>
    <row r="9" spans="1:26" ht="15" thickBot="1" x14ac:dyDescent="0.35">
      <c r="A9" s="3" t="s">
        <v>25</v>
      </c>
      <c r="B9" s="3" t="s">
        <v>31</v>
      </c>
      <c r="C9" s="16"/>
      <c r="D9" s="16"/>
      <c r="E9" s="16"/>
      <c r="F9" s="16"/>
      <c r="G9" s="16"/>
      <c r="H9" s="16"/>
      <c r="I9" s="16"/>
      <c r="J9" s="16" t="s">
        <v>27</v>
      </c>
      <c r="K9" s="16" t="s">
        <v>28</v>
      </c>
      <c r="L9" s="16" t="s">
        <v>29</v>
      </c>
      <c r="M9" s="17" t="s">
        <v>35</v>
      </c>
      <c r="N9" s="5">
        <v>14318900000</v>
      </c>
      <c r="O9" s="5">
        <v>0</v>
      </c>
      <c r="P9" s="5">
        <v>0</v>
      </c>
      <c r="Q9" s="5">
        <v>14318900000</v>
      </c>
      <c r="R9" s="5">
        <v>0</v>
      </c>
      <c r="S9" s="5">
        <v>12792535989.65</v>
      </c>
      <c r="T9" s="5">
        <v>1526364010.3499999</v>
      </c>
      <c r="U9" s="5">
        <v>10475787330.41</v>
      </c>
      <c r="V9" s="5">
        <v>3570535772.8299999</v>
      </c>
      <c r="W9" s="5">
        <v>3561676178.6300001</v>
      </c>
      <c r="X9" s="5">
        <v>3560088438.6300001</v>
      </c>
      <c r="Z9" s="20">
        <f t="shared" si="0"/>
        <v>0.24862862640496128</v>
      </c>
    </row>
    <row r="10" spans="1:26" s="9" customFormat="1" ht="15" thickBot="1" x14ac:dyDescent="0.35">
      <c r="A10" s="7" t="s">
        <v>25</v>
      </c>
      <c r="B10" s="10">
        <v>2</v>
      </c>
      <c r="C10" s="21" t="s">
        <v>94</v>
      </c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11">
        <f>N9</f>
        <v>14318900000</v>
      </c>
      <c r="O10" s="11">
        <f t="shared" ref="O10:X10" si="2">O9</f>
        <v>0</v>
      </c>
      <c r="P10" s="11">
        <f t="shared" si="2"/>
        <v>0</v>
      </c>
      <c r="Q10" s="11">
        <f t="shared" si="2"/>
        <v>14318900000</v>
      </c>
      <c r="R10" s="11">
        <f t="shared" si="2"/>
        <v>0</v>
      </c>
      <c r="S10" s="11">
        <f t="shared" si="2"/>
        <v>12792535989.65</v>
      </c>
      <c r="T10" s="11">
        <f t="shared" si="2"/>
        <v>1526364010.3499999</v>
      </c>
      <c r="U10" s="11">
        <f t="shared" si="2"/>
        <v>10475787330.41</v>
      </c>
      <c r="V10" s="11">
        <f t="shared" si="2"/>
        <v>3570535772.8299999</v>
      </c>
      <c r="W10" s="11">
        <f t="shared" si="2"/>
        <v>3561676178.6300001</v>
      </c>
      <c r="X10" s="11">
        <f t="shared" si="2"/>
        <v>3560088438.6300001</v>
      </c>
      <c r="Z10" s="20">
        <f t="shared" si="0"/>
        <v>0.24862862640496128</v>
      </c>
    </row>
    <row r="11" spans="1:26" ht="71.400000000000006" x14ac:dyDescent="0.3">
      <c r="A11" s="3" t="s">
        <v>25</v>
      </c>
      <c r="B11" s="3" t="s">
        <v>33</v>
      </c>
      <c r="C11" s="14" t="s">
        <v>26</v>
      </c>
      <c r="D11" s="14" t="s">
        <v>36</v>
      </c>
      <c r="E11" s="14" t="s">
        <v>37</v>
      </c>
      <c r="F11" s="14"/>
      <c r="G11" s="14"/>
      <c r="H11" s="14"/>
      <c r="I11" s="14"/>
      <c r="J11" s="14" t="s">
        <v>27</v>
      </c>
      <c r="K11" s="14" t="s">
        <v>28</v>
      </c>
      <c r="L11" s="14" t="s">
        <v>29</v>
      </c>
      <c r="M11" s="15" t="s">
        <v>38</v>
      </c>
      <c r="N11" s="5">
        <v>18728300000</v>
      </c>
      <c r="O11" s="5">
        <v>0</v>
      </c>
      <c r="P11" s="5">
        <v>0</v>
      </c>
      <c r="Q11" s="5">
        <v>18728300000</v>
      </c>
      <c r="R11" s="5">
        <v>0</v>
      </c>
      <c r="S11" s="5">
        <v>18728300000</v>
      </c>
      <c r="T11" s="5">
        <v>0</v>
      </c>
      <c r="U11" s="5">
        <v>18728300000</v>
      </c>
      <c r="V11" s="5">
        <v>1236379437</v>
      </c>
      <c r="W11" s="5">
        <v>1236379437</v>
      </c>
      <c r="X11" s="5">
        <v>1236379437</v>
      </c>
      <c r="Z11" s="20">
        <f t="shared" si="0"/>
        <v>6.6016639897908513E-2</v>
      </c>
    </row>
    <row r="12" spans="1:26" ht="30.6" x14ac:dyDescent="0.3">
      <c r="A12" s="3" t="s">
        <v>25</v>
      </c>
      <c r="B12" s="3" t="s">
        <v>33</v>
      </c>
      <c r="C12" s="3" t="s">
        <v>33</v>
      </c>
      <c r="D12" s="3" t="s">
        <v>26</v>
      </c>
      <c r="E12" s="3" t="s">
        <v>39</v>
      </c>
      <c r="F12" s="3"/>
      <c r="G12" s="3"/>
      <c r="H12" s="3"/>
      <c r="I12" s="3"/>
      <c r="J12" s="3" t="s">
        <v>27</v>
      </c>
      <c r="K12" s="3" t="s">
        <v>28</v>
      </c>
      <c r="L12" s="3" t="s">
        <v>29</v>
      </c>
      <c r="M12" s="4" t="s">
        <v>40</v>
      </c>
      <c r="N12" s="5">
        <v>3783300000</v>
      </c>
      <c r="O12" s="5">
        <v>0</v>
      </c>
      <c r="P12" s="5">
        <v>0</v>
      </c>
      <c r="Q12" s="5">
        <v>3783300000</v>
      </c>
      <c r="R12" s="5">
        <v>3783300000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Z12" s="20">
        <f t="shared" si="0"/>
        <v>0</v>
      </c>
    </row>
    <row r="13" spans="1:26" ht="20.399999999999999" x14ac:dyDescent="0.3">
      <c r="A13" s="3" t="s">
        <v>25</v>
      </c>
      <c r="B13" s="3" t="s">
        <v>33</v>
      </c>
      <c r="C13" s="3" t="s">
        <v>33</v>
      </c>
      <c r="D13" s="3" t="s">
        <v>41</v>
      </c>
      <c r="E13" s="3" t="s">
        <v>42</v>
      </c>
      <c r="F13" s="3"/>
      <c r="G13" s="3"/>
      <c r="H13" s="3"/>
      <c r="I13" s="3"/>
      <c r="J13" s="3" t="s">
        <v>27</v>
      </c>
      <c r="K13" s="3" t="s">
        <v>28</v>
      </c>
      <c r="L13" s="3" t="s">
        <v>29</v>
      </c>
      <c r="M13" s="4" t="s">
        <v>43</v>
      </c>
      <c r="N13" s="5">
        <v>4212201594403</v>
      </c>
      <c r="O13" s="5">
        <v>0</v>
      </c>
      <c r="P13" s="5">
        <v>0</v>
      </c>
      <c r="Q13" s="5">
        <v>4212201594403</v>
      </c>
      <c r="R13" s="5">
        <v>0</v>
      </c>
      <c r="S13" s="5">
        <v>4212201594403</v>
      </c>
      <c r="T13" s="5">
        <v>0</v>
      </c>
      <c r="U13" s="5">
        <v>1332376400720</v>
      </c>
      <c r="V13" s="5">
        <v>1332376400720</v>
      </c>
      <c r="W13" s="5">
        <v>1332376400720</v>
      </c>
      <c r="X13" s="5">
        <v>1332376400720</v>
      </c>
      <c r="Z13" s="20">
        <f t="shared" si="0"/>
        <v>0.31631354075987411</v>
      </c>
    </row>
    <row r="14" spans="1:26" ht="20.399999999999999" x14ac:dyDescent="0.3">
      <c r="A14" s="3" t="s">
        <v>25</v>
      </c>
      <c r="B14" s="3" t="s">
        <v>33</v>
      </c>
      <c r="C14" s="3" t="s">
        <v>36</v>
      </c>
      <c r="D14" s="3" t="s">
        <v>31</v>
      </c>
      <c r="E14" s="3" t="s">
        <v>44</v>
      </c>
      <c r="F14" s="3"/>
      <c r="G14" s="3"/>
      <c r="H14" s="3"/>
      <c r="I14" s="3"/>
      <c r="J14" s="3" t="s">
        <v>27</v>
      </c>
      <c r="K14" s="3" t="s">
        <v>28</v>
      </c>
      <c r="L14" s="3" t="s">
        <v>29</v>
      </c>
      <c r="M14" s="4" t="s">
        <v>45</v>
      </c>
      <c r="N14" s="5">
        <v>51800000</v>
      </c>
      <c r="O14" s="5">
        <v>0</v>
      </c>
      <c r="P14" s="5">
        <v>0</v>
      </c>
      <c r="Q14" s="5">
        <v>51800000</v>
      </c>
      <c r="R14" s="5">
        <v>0</v>
      </c>
      <c r="S14" s="5">
        <v>51800000</v>
      </c>
      <c r="T14" s="5">
        <v>0</v>
      </c>
      <c r="U14" s="5">
        <v>2917425</v>
      </c>
      <c r="V14" s="5">
        <v>2917425</v>
      </c>
      <c r="W14" s="5">
        <v>2917425</v>
      </c>
      <c r="X14" s="5">
        <v>2917425</v>
      </c>
      <c r="Z14" s="20">
        <f t="shared" si="0"/>
        <v>5.6320945945945944E-2</v>
      </c>
    </row>
    <row r="15" spans="1:26" ht="30.6" x14ac:dyDescent="0.3">
      <c r="A15" s="3" t="s">
        <v>25</v>
      </c>
      <c r="B15" s="3" t="s">
        <v>33</v>
      </c>
      <c r="C15" s="3" t="s">
        <v>36</v>
      </c>
      <c r="D15" s="3" t="s">
        <v>31</v>
      </c>
      <c r="E15" s="3" t="s">
        <v>46</v>
      </c>
      <c r="F15" s="3"/>
      <c r="G15" s="3"/>
      <c r="H15" s="3"/>
      <c r="I15" s="3"/>
      <c r="J15" s="3" t="s">
        <v>27</v>
      </c>
      <c r="K15" s="3" t="s">
        <v>28</v>
      </c>
      <c r="L15" s="3" t="s">
        <v>29</v>
      </c>
      <c r="M15" s="4" t="s">
        <v>47</v>
      </c>
      <c r="N15" s="5">
        <v>235300000</v>
      </c>
      <c r="O15" s="5">
        <v>0</v>
      </c>
      <c r="P15" s="5">
        <v>0</v>
      </c>
      <c r="Q15" s="5">
        <v>235300000</v>
      </c>
      <c r="R15" s="5">
        <v>0</v>
      </c>
      <c r="S15" s="5">
        <v>235300000</v>
      </c>
      <c r="T15" s="5">
        <v>0</v>
      </c>
      <c r="U15" s="5">
        <v>93902485</v>
      </c>
      <c r="V15" s="5">
        <v>36805189</v>
      </c>
      <c r="W15" s="5">
        <v>36805189</v>
      </c>
      <c r="X15" s="5">
        <v>36805189</v>
      </c>
      <c r="Z15" s="20">
        <f t="shared" si="0"/>
        <v>0.1564181427964301</v>
      </c>
    </row>
    <row r="16" spans="1:26" ht="15" thickBot="1" x14ac:dyDescent="0.35">
      <c r="A16" s="3" t="s">
        <v>25</v>
      </c>
      <c r="B16" s="3" t="s">
        <v>33</v>
      </c>
      <c r="C16" s="12" t="s">
        <v>28</v>
      </c>
      <c r="D16" s="12"/>
      <c r="E16" s="12"/>
      <c r="F16" s="12"/>
      <c r="G16" s="12"/>
      <c r="H16" s="12"/>
      <c r="I16" s="12"/>
      <c r="J16" s="12" t="s">
        <v>27</v>
      </c>
      <c r="K16" s="12" t="s">
        <v>28</v>
      </c>
      <c r="L16" s="12" t="s">
        <v>29</v>
      </c>
      <c r="M16" s="13" t="s">
        <v>48</v>
      </c>
      <c r="N16" s="5">
        <v>1000000000</v>
      </c>
      <c r="O16" s="5">
        <v>0</v>
      </c>
      <c r="P16" s="5">
        <v>0</v>
      </c>
      <c r="Q16" s="5">
        <v>1000000000</v>
      </c>
      <c r="R16" s="5">
        <v>0</v>
      </c>
      <c r="S16" s="5">
        <v>5971101</v>
      </c>
      <c r="T16" s="5">
        <v>994028899</v>
      </c>
      <c r="U16" s="5">
        <v>0</v>
      </c>
      <c r="V16" s="5">
        <v>0</v>
      </c>
      <c r="W16" s="5">
        <v>0</v>
      </c>
      <c r="X16" s="5">
        <v>0</v>
      </c>
      <c r="Z16" s="20">
        <f t="shared" si="0"/>
        <v>0</v>
      </c>
    </row>
    <row r="17" spans="1:26" s="9" customFormat="1" ht="15" thickBot="1" x14ac:dyDescent="0.35">
      <c r="A17" s="7" t="s">
        <v>25</v>
      </c>
      <c r="B17" s="10">
        <v>3</v>
      </c>
      <c r="C17" s="21" t="s">
        <v>95</v>
      </c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11">
        <f>SUM(N11:N16)</f>
        <v>4236000294403</v>
      </c>
      <c r="O17" s="11">
        <f t="shared" ref="O17:X17" si="3">SUM(O11:O16)</f>
        <v>0</v>
      </c>
      <c r="P17" s="11">
        <f t="shared" si="3"/>
        <v>0</v>
      </c>
      <c r="Q17" s="11">
        <f t="shared" si="3"/>
        <v>4236000294403</v>
      </c>
      <c r="R17" s="11">
        <f t="shared" si="3"/>
        <v>3783300000</v>
      </c>
      <c r="S17" s="11">
        <f t="shared" si="3"/>
        <v>4231222965504</v>
      </c>
      <c r="T17" s="11">
        <f t="shared" si="3"/>
        <v>994028899</v>
      </c>
      <c r="U17" s="11">
        <f t="shared" si="3"/>
        <v>1351201520630</v>
      </c>
      <c r="V17" s="11">
        <f t="shared" si="3"/>
        <v>1333652502771</v>
      </c>
      <c r="W17" s="11">
        <f t="shared" si="3"/>
        <v>1333652502771</v>
      </c>
      <c r="X17" s="11">
        <f t="shared" si="3"/>
        <v>1333652502771</v>
      </c>
      <c r="Z17" s="20">
        <f t="shared" si="0"/>
        <v>0.31483767943386276</v>
      </c>
    </row>
    <row r="18" spans="1:26" x14ac:dyDescent="0.3">
      <c r="A18" s="3" t="s">
        <v>25</v>
      </c>
      <c r="B18" s="3" t="s">
        <v>49</v>
      </c>
      <c r="C18" s="14" t="s">
        <v>26</v>
      </c>
      <c r="D18" s="14"/>
      <c r="E18" s="14"/>
      <c r="F18" s="14"/>
      <c r="G18" s="14"/>
      <c r="H18" s="14"/>
      <c r="I18" s="14"/>
      <c r="J18" s="14" t="s">
        <v>27</v>
      </c>
      <c r="K18" s="14" t="s">
        <v>28</v>
      </c>
      <c r="L18" s="14" t="s">
        <v>29</v>
      </c>
      <c r="M18" s="15" t="s">
        <v>50</v>
      </c>
      <c r="N18" s="5">
        <v>547000000</v>
      </c>
      <c r="O18" s="5">
        <v>0</v>
      </c>
      <c r="P18" s="5">
        <v>0</v>
      </c>
      <c r="Q18" s="5">
        <v>547000000</v>
      </c>
      <c r="R18" s="5">
        <v>0</v>
      </c>
      <c r="S18" s="5">
        <v>230909342</v>
      </c>
      <c r="T18" s="5">
        <v>316090658</v>
      </c>
      <c r="U18" s="5">
        <v>230909342</v>
      </c>
      <c r="V18" s="5">
        <v>230909342</v>
      </c>
      <c r="W18" s="5">
        <v>230909342</v>
      </c>
      <c r="X18" s="5">
        <v>230909342</v>
      </c>
      <c r="Z18" s="20">
        <f t="shared" si="0"/>
        <v>0.42213773674588667</v>
      </c>
    </row>
    <row r="19" spans="1:26" ht="15" thickBot="1" x14ac:dyDescent="0.35">
      <c r="A19" s="3" t="s">
        <v>25</v>
      </c>
      <c r="B19" s="3" t="s">
        <v>49</v>
      </c>
      <c r="C19" s="12" t="s">
        <v>36</v>
      </c>
      <c r="D19" s="12" t="s">
        <v>26</v>
      </c>
      <c r="E19" s="12"/>
      <c r="F19" s="12"/>
      <c r="G19" s="12"/>
      <c r="H19" s="12"/>
      <c r="I19" s="12"/>
      <c r="J19" s="12" t="s">
        <v>27</v>
      </c>
      <c r="K19" s="12" t="s">
        <v>51</v>
      </c>
      <c r="L19" s="12" t="s">
        <v>52</v>
      </c>
      <c r="M19" s="13" t="s">
        <v>53</v>
      </c>
      <c r="N19" s="5">
        <v>11000000000</v>
      </c>
      <c r="O19" s="5">
        <v>0</v>
      </c>
      <c r="P19" s="5">
        <v>0</v>
      </c>
      <c r="Q19" s="5">
        <v>11000000000</v>
      </c>
      <c r="R19" s="5">
        <v>0</v>
      </c>
      <c r="S19" s="5">
        <v>0</v>
      </c>
      <c r="T19" s="5">
        <v>11000000000</v>
      </c>
      <c r="U19" s="5">
        <v>0</v>
      </c>
      <c r="V19" s="5">
        <v>0</v>
      </c>
      <c r="W19" s="5">
        <v>0</v>
      </c>
      <c r="X19" s="5">
        <v>0</v>
      </c>
      <c r="Z19" s="20">
        <f t="shared" si="0"/>
        <v>0</v>
      </c>
    </row>
    <row r="20" spans="1:26" s="9" customFormat="1" ht="15" thickBot="1" x14ac:dyDescent="0.35">
      <c r="A20" s="18" t="s">
        <v>25</v>
      </c>
      <c r="B20" s="19">
        <v>8</v>
      </c>
      <c r="C20" s="24" t="s">
        <v>96</v>
      </c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11">
        <f>SUM(N18:N19)</f>
        <v>11547000000</v>
      </c>
      <c r="O20" s="11">
        <f t="shared" ref="O20:X20" si="4">SUM(O18:O19)</f>
        <v>0</v>
      </c>
      <c r="P20" s="11">
        <f t="shared" si="4"/>
        <v>0</v>
      </c>
      <c r="Q20" s="11">
        <f t="shared" si="4"/>
        <v>11547000000</v>
      </c>
      <c r="R20" s="11">
        <f t="shared" si="4"/>
        <v>0</v>
      </c>
      <c r="S20" s="11">
        <f t="shared" si="4"/>
        <v>230909342</v>
      </c>
      <c r="T20" s="11">
        <f t="shared" si="4"/>
        <v>11316090658</v>
      </c>
      <c r="U20" s="11">
        <f t="shared" si="4"/>
        <v>230909342</v>
      </c>
      <c r="V20" s="11">
        <f t="shared" si="4"/>
        <v>230909342</v>
      </c>
      <c r="W20" s="11">
        <f t="shared" si="4"/>
        <v>230909342</v>
      </c>
      <c r="X20" s="11">
        <f t="shared" si="4"/>
        <v>230909342</v>
      </c>
      <c r="Z20" s="20">
        <f t="shared" si="0"/>
        <v>1.9997344938079156E-2</v>
      </c>
    </row>
    <row r="21" spans="1:26" s="9" customFormat="1" ht="15" thickBot="1" x14ac:dyDescent="0.35">
      <c r="A21" s="21" t="s">
        <v>97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  <c r="N21" s="11">
        <f>N8+N10+N17+N20</f>
        <v>4323547794403</v>
      </c>
      <c r="O21" s="11">
        <f t="shared" ref="O21:X21" si="5">O8+O10+O17+O20</f>
        <v>0</v>
      </c>
      <c r="P21" s="11">
        <f t="shared" si="5"/>
        <v>0</v>
      </c>
      <c r="Q21" s="11">
        <f t="shared" si="5"/>
        <v>4323547794403</v>
      </c>
      <c r="R21" s="11">
        <f t="shared" si="5"/>
        <v>3783300000</v>
      </c>
      <c r="S21" s="11">
        <f t="shared" si="5"/>
        <v>4305928010835.6499</v>
      </c>
      <c r="T21" s="11">
        <f t="shared" si="5"/>
        <v>13836483567.35</v>
      </c>
      <c r="U21" s="11">
        <f t="shared" si="5"/>
        <v>1378239748238.4099</v>
      </c>
      <c r="V21" s="11">
        <f t="shared" si="5"/>
        <v>1353776379651.8301</v>
      </c>
      <c r="W21" s="11">
        <f t="shared" si="5"/>
        <v>1353767520057.6299</v>
      </c>
      <c r="X21" s="11">
        <f t="shared" si="5"/>
        <v>1353734850471.6299</v>
      </c>
      <c r="Z21" s="20">
        <f t="shared" si="0"/>
        <v>0.31310740966575923</v>
      </c>
    </row>
    <row r="22" spans="1:26" ht="20.399999999999999" x14ac:dyDescent="0.3">
      <c r="A22" s="14" t="s">
        <v>54</v>
      </c>
      <c r="B22" s="14" t="s">
        <v>55</v>
      </c>
      <c r="C22" s="14" t="s">
        <v>56</v>
      </c>
      <c r="D22" s="14" t="s">
        <v>57</v>
      </c>
      <c r="E22" s="14" t="s">
        <v>58</v>
      </c>
      <c r="F22" s="14"/>
      <c r="G22" s="14"/>
      <c r="H22" s="14"/>
      <c r="I22" s="14"/>
      <c r="J22" s="14" t="s">
        <v>27</v>
      </c>
      <c r="K22" s="14" t="s">
        <v>28</v>
      </c>
      <c r="L22" s="14" t="s">
        <v>29</v>
      </c>
      <c r="M22" s="15" t="s">
        <v>59</v>
      </c>
      <c r="N22" s="5">
        <v>15268828807</v>
      </c>
      <c r="O22" s="5">
        <v>0</v>
      </c>
      <c r="P22" s="5">
        <v>0</v>
      </c>
      <c r="Q22" s="5">
        <v>15268828807</v>
      </c>
      <c r="R22" s="5">
        <v>0</v>
      </c>
      <c r="S22" s="5">
        <v>14498566459</v>
      </c>
      <c r="T22" s="5">
        <v>770262348</v>
      </c>
      <c r="U22" s="5">
        <v>13164209732</v>
      </c>
      <c r="V22" s="5">
        <v>1991207727.3299999</v>
      </c>
      <c r="W22" s="5">
        <v>1991207727.3299999</v>
      </c>
      <c r="X22" s="5">
        <v>1991207727.3299999</v>
      </c>
      <c r="Z22" s="20">
        <f t="shared" si="0"/>
        <v>0.13040998445258159</v>
      </c>
    </row>
    <row r="23" spans="1:26" ht="20.399999999999999" x14ac:dyDescent="0.3">
      <c r="A23" s="3" t="s">
        <v>54</v>
      </c>
      <c r="B23" s="3" t="s">
        <v>55</v>
      </c>
      <c r="C23" s="3" t="s">
        <v>56</v>
      </c>
      <c r="D23" s="3" t="s">
        <v>57</v>
      </c>
      <c r="E23" s="3" t="s">
        <v>58</v>
      </c>
      <c r="F23" s="3"/>
      <c r="G23" s="3"/>
      <c r="H23" s="3"/>
      <c r="I23" s="3"/>
      <c r="J23" s="3" t="s">
        <v>27</v>
      </c>
      <c r="K23" s="3" t="s">
        <v>60</v>
      </c>
      <c r="L23" s="3" t="s">
        <v>29</v>
      </c>
      <c r="M23" s="4" t="s">
        <v>59</v>
      </c>
      <c r="N23" s="5">
        <v>2331171193</v>
      </c>
      <c r="O23" s="5">
        <v>0</v>
      </c>
      <c r="P23" s="5">
        <v>0</v>
      </c>
      <c r="Q23" s="5">
        <v>2331171193</v>
      </c>
      <c r="R23" s="5">
        <v>0</v>
      </c>
      <c r="S23" s="5">
        <v>2074921324</v>
      </c>
      <c r="T23" s="5">
        <v>256249869</v>
      </c>
      <c r="U23" s="5">
        <v>1731796886</v>
      </c>
      <c r="V23" s="5">
        <v>358338912</v>
      </c>
      <c r="W23" s="5">
        <v>358338912</v>
      </c>
      <c r="X23" s="5">
        <v>358121081</v>
      </c>
      <c r="Z23" s="20">
        <f t="shared" si="0"/>
        <v>0.15362281503621858</v>
      </c>
    </row>
    <row r="24" spans="1:26" ht="20.399999999999999" x14ac:dyDescent="0.3">
      <c r="A24" s="3" t="s">
        <v>54</v>
      </c>
      <c r="B24" s="3" t="s">
        <v>55</v>
      </c>
      <c r="C24" s="3" t="s">
        <v>56</v>
      </c>
      <c r="D24" s="3" t="s">
        <v>57</v>
      </c>
      <c r="E24" s="3" t="s">
        <v>58</v>
      </c>
      <c r="F24" s="3"/>
      <c r="G24" s="3"/>
      <c r="H24" s="3"/>
      <c r="I24" s="3"/>
      <c r="J24" s="3" t="s">
        <v>27</v>
      </c>
      <c r="K24" s="3" t="s">
        <v>61</v>
      </c>
      <c r="L24" s="3" t="s">
        <v>29</v>
      </c>
      <c r="M24" s="4" t="s">
        <v>59</v>
      </c>
      <c r="N24" s="5">
        <v>0</v>
      </c>
      <c r="O24" s="5">
        <v>570000000</v>
      </c>
      <c r="P24" s="5">
        <v>0</v>
      </c>
      <c r="Q24" s="5">
        <v>570000000</v>
      </c>
      <c r="R24" s="5">
        <v>0</v>
      </c>
      <c r="S24" s="5">
        <v>0</v>
      </c>
      <c r="T24" s="5">
        <v>570000000</v>
      </c>
      <c r="U24" s="5">
        <v>0</v>
      </c>
      <c r="V24" s="5">
        <v>0</v>
      </c>
      <c r="W24" s="5">
        <v>0</v>
      </c>
      <c r="X24" s="5">
        <v>0</v>
      </c>
      <c r="Z24" s="20">
        <v>0</v>
      </c>
    </row>
    <row r="25" spans="1:26" ht="20.399999999999999" x14ac:dyDescent="0.3">
      <c r="A25" s="3" t="s">
        <v>54</v>
      </c>
      <c r="B25" s="3" t="s">
        <v>55</v>
      </c>
      <c r="C25" s="3" t="s">
        <v>56</v>
      </c>
      <c r="D25" s="3" t="s">
        <v>57</v>
      </c>
      <c r="E25" s="3" t="s">
        <v>58</v>
      </c>
      <c r="F25" s="3"/>
      <c r="G25" s="3"/>
      <c r="H25" s="3"/>
      <c r="I25" s="3"/>
      <c r="J25" s="3" t="s">
        <v>62</v>
      </c>
      <c r="K25" s="3" t="s">
        <v>63</v>
      </c>
      <c r="L25" s="3" t="s">
        <v>29</v>
      </c>
      <c r="M25" s="4" t="s">
        <v>59</v>
      </c>
      <c r="N25" s="5">
        <v>0</v>
      </c>
      <c r="O25" s="5">
        <v>570000000</v>
      </c>
      <c r="P25" s="5">
        <v>570000000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Z25" s="20">
        <v>0</v>
      </c>
    </row>
    <row r="26" spans="1:26" ht="40.799999999999997" x14ac:dyDescent="0.3">
      <c r="A26" s="3" t="s">
        <v>54</v>
      </c>
      <c r="B26" s="3" t="s">
        <v>55</v>
      </c>
      <c r="C26" s="3" t="s">
        <v>56</v>
      </c>
      <c r="D26" s="3" t="s">
        <v>64</v>
      </c>
      <c r="E26" s="3" t="s">
        <v>65</v>
      </c>
      <c r="F26" s="3"/>
      <c r="G26" s="3"/>
      <c r="H26" s="3"/>
      <c r="I26" s="3"/>
      <c r="J26" s="3" t="s">
        <v>27</v>
      </c>
      <c r="K26" s="3" t="s">
        <v>28</v>
      </c>
      <c r="L26" s="3" t="s">
        <v>29</v>
      </c>
      <c r="M26" s="4" t="s">
        <v>66</v>
      </c>
      <c r="N26" s="5">
        <v>5000000000</v>
      </c>
      <c r="O26" s="5">
        <v>0</v>
      </c>
      <c r="P26" s="5">
        <v>0</v>
      </c>
      <c r="Q26" s="5">
        <v>5000000000</v>
      </c>
      <c r="R26" s="5">
        <v>0</v>
      </c>
      <c r="S26" s="5">
        <v>4873895340</v>
      </c>
      <c r="T26" s="5">
        <v>126104660</v>
      </c>
      <c r="U26" s="5">
        <v>3378737133</v>
      </c>
      <c r="V26" s="5">
        <v>614918701</v>
      </c>
      <c r="W26" s="5">
        <v>614918701</v>
      </c>
      <c r="X26" s="5">
        <v>608842349</v>
      </c>
      <c r="Z26" s="20">
        <f t="shared" si="0"/>
        <v>0.1217684698</v>
      </c>
    </row>
    <row r="27" spans="1:26" ht="20.399999999999999" x14ac:dyDescent="0.3">
      <c r="A27" s="3" t="s">
        <v>54</v>
      </c>
      <c r="B27" s="3" t="s">
        <v>55</v>
      </c>
      <c r="C27" s="3" t="s">
        <v>56</v>
      </c>
      <c r="D27" s="3" t="s">
        <v>67</v>
      </c>
      <c r="E27" s="3" t="s">
        <v>58</v>
      </c>
      <c r="F27" s="3"/>
      <c r="G27" s="3"/>
      <c r="H27" s="3"/>
      <c r="I27" s="3"/>
      <c r="J27" s="3" t="s">
        <v>27</v>
      </c>
      <c r="K27" s="3" t="s">
        <v>28</v>
      </c>
      <c r="L27" s="3" t="s">
        <v>29</v>
      </c>
      <c r="M27" s="4" t="s">
        <v>59</v>
      </c>
      <c r="N27" s="5">
        <v>7100000000</v>
      </c>
      <c r="O27" s="5">
        <v>0</v>
      </c>
      <c r="P27" s="5">
        <v>0</v>
      </c>
      <c r="Q27" s="5">
        <v>7100000000</v>
      </c>
      <c r="R27" s="5">
        <v>0</v>
      </c>
      <c r="S27" s="5">
        <v>6033833344</v>
      </c>
      <c r="T27" s="5">
        <v>1066166656</v>
      </c>
      <c r="U27" s="5">
        <v>4684556561</v>
      </c>
      <c r="V27" s="5">
        <v>672244153</v>
      </c>
      <c r="W27" s="5">
        <v>664866900</v>
      </c>
      <c r="X27" s="5">
        <v>663667459</v>
      </c>
      <c r="Z27" s="20">
        <f t="shared" si="0"/>
        <v>9.3474290000000002E-2</v>
      </c>
    </row>
    <row r="28" spans="1:26" ht="20.399999999999999" x14ac:dyDescent="0.3">
      <c r="A28" s="3" t="s">
        <v>54</v>
      </c>
      <c r="B28" s="3" t="s">
        <v>55</v>
      </c>
      <c r="C28" s="3" t="s">
        <v>56</v>
      </c>
      <c r="D28" s="3" t="s">
        <v>67</v>
      </c>
      <c r="E28" s="3" t="s">
        <v>58</v>
      </c>
      <c r="F28" s="3"/>
      <c r="G28" s="3"/>
      <c r="H28" s="3"/>
      <c r="I28" s="3"/>
      <c r="J28" s="3" t="s">
        <v>27</v>
      </c>
      <c r="K28" s="3" t="s">
        <v>61</v>
      </c>
      <c r="L28" s="3" t="s">
        <v>29</v>
      </c>
      <c r="M28" s="4" t="s">
        <v>59</v>
      </c>
      <c r="N28" s="5">
        <v>0</v>
      </c>
      <c r="O28" s="5">
        <v>800000000</v>
      </c>
      <c r="P28" s="5">
        <v>0</v>
      </c>
      <c r="Q28" s="5">
        <v>800000000</v>
      </c>
      <c r="R28" s="5">
        <v>0</v>
      </c>
      <c r="S28" s="5">
        <v>0</v>
      </c>
      <c r="T28" s="5">
        <v>800000000</v>
      </c>
      <c r="U28" s="5">
        <v>0</v>
      </c>
      <c r="V28" s="5">
        <v>0</v>
      </c>
      <c r="W28" s="5">
        <v>0</v>
      </c>
      <c r="X28" s="5">
        <v>0</v>
      </c>
      <c r="Z28" s="20">
        <v>0</v>
      </c>
    </row>
    <row r="29" spans="1:26" ht="20.399999999999999" x14ac:dyDescent="0.3">
      <c r="A29" s="3" t="s">
        <v>54</v>
      </c>
      <c r="B29" s="3" t="s">
        <v>55</v>
      </c>
      <c r="C29" s="3" t="s">
        <v>56</v>
      </c>
      <c r="D29" s="3" t="s">
        <v>67</v>
      </c>
      <c r="E29" s="3" t="s">
        <v>58</v>
      </c>
      <c r="F29" s="3"/>
      <c r="G29" s="3"/>
      <c r="H29" s="3"/>
      <c r="I29" s="3"/>
      <c r="J29" s="3" t="s">
        <v>62</v>
      </c>
      <c r="K29" s="3" t="s">
        <v>63</v>
      </c>
      <c r="L29" s="3" t="s">
        <v>29</v>
      </c>
      <c r="M29" s="4" t="s">
        <v>59</v>
      </c>
      <c r="N29" s="5">
        <v>0</v>
      </c>
      <c r="O29" s="5">
        <v>800000000</v>
      </c>
      <c r="P29" s="5">
        <v>800000000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Z29" s="20">
        <v>0</v>
      </c>
    </row>
    <row r="30" spans="1:26" ht="40.799999999999997" x14ac:dyDescent="0.3">
      <c r="A30" s="3" t="s">
        <v>54</v>
      </c>
      <c r="B30" s="3" t="s">
        <v>55</v>
      </c>
      <c r="C30" s="3" t="s">
        <v>56</v>
      </c>
      <c r="D30" s="3" t="s">
        <v>68</v>
      </c>
      <c r="E30" s="3" t="s">
        <v>65</v>
      </c>
      <c r="F30" s="3"/>
      <c r="G30" s="3"/>
      <c r="H30" s="3"/>
      <c r="I30" s="3"/>
      <c r="J30" s="3" t="s">
        <v>27</v>
      </c>
      <c r="K30" s="3" t="s">
        <v>28</v>
      </c>
      <c r="L30" s="3" t="s">
        <v>29</v>
      </c>
      <c r="M30" s="4" t="s">
        <v>66</v>
      </c>
      <c r="N30" s="5">
        <v>20000000000</v>
      </c>
      <c r="O30" s="5">
        <v>0</v>
      </c>
      <c r="P30" s="5">
        <v>0</v>
      </c>
      <c r="Q30" s="5">
        <v>20000000000</v>
      </c>
      <c r="R30" s="5">
        <v>0</v>
      </c>
      <c r="S30" s="5">
        <v>11702362264</v>
      </c>
      <c r="T30" s="5">
        <v>8297637736</v>
      </c>
      <c r="U30" s="5">
        <v>5200467858</v>
      </c>
      <c r="V30" s="5">
        <v>875797189</v>
      </c>
      <c r="W30" s="5">
        <v>874649132</v>
      </c>
      <c r="X30" s="5">
        <v>846592685</v>
      </c>
      <c r="Z30" s="20">
        <f t="shared" si="0"/>
        <v>4.2329634249999998E-2</v>
      </c>
    </row>
    <row r="31" spans="1:26" ht="61.2" x14ac:dyDescent="0.3">
      <c r="A31" s="3" t="s">
        <v>54</v>
      </c>
      <c r="B31" s="3" t="s">
        <v>69</v>
      </c>
      <c r="C31" s="3" t="s">
        <v>56</v>
      </c>
      <c r="D31" s="3" t="s">
        <v>70</v>
      </c>
      <c r="E31" s="3" t="s">
        <v>71</v>
      </c>
      <c r="F31" s="3"/>
      <c r="G31" s="3"/>
      <c r="H31" s="3"/>
      <c r="I31" s="3"/>
      <c r="J31" s="3" t="s">
        <v>27</v>
      </c>
      <c r="K31" s="3" t="s">
        <v>28</v>
      </c>
      <c r="L31" s="3" t="s">
        <v>29</v>
      </c>
      <c r="M31" s="4" t="s">
        <v>72</v>
      </c>
      <c r="N31" s="5">
        <v>44807713346</v>
      </c>
      <c r="O31" s="5">
        <v>0</v>
      </c>
      <c r="P31" s="5">
        <v>0</v>
      </c>
      <c r="Q31" s="5">
        <v>44807713346</v>
      </c>
      <c r="R31" s="5">
        <v>0</v>
      </c>
      <c r="S31" s="5">
        <v>20325095930</v>
      </c>
      <c r="T31" s="5">
        <v>24482617416</v>
      </c>
      <c r="U31" s="5">
        <v>14339099384</v>
      </c>
      <c r="V31" s="5">
        <v>2573938631</v>
      </c>
      <c r="W31" s="5">
        <v>2569122797</v>
      </c>
      <c r="X31" s="5">
        <v>2537517749</v>
      </c>
      <c r="Z31" s="20">
        <f t="shared" si="0"/>
        <v>5.6631270812808061E-2</v>
      </c>
    </row>
    <row r="32" spans="1:26" ht="61.2" x14ac:dyDescent="0.3">
      <c r="A32" s="3" t="s">
        <v>54</v>
      </c>
      <c r="B32" s="3" t="s">
        <v>69</v>
      </c>
      <c r="C32" s="3" t="s">
        <v>56</v>
      </c>
      <c r="D32" s="3" t="s">
        <v>70</v>
      </c>
      <c r="E32" s="3" t="s">
        <v>71</v>
      </c>
      <c r="F32" s="3"/>
      <c r="G32" s="3"/>
      <c r="H32" s="3"/>
      <c r="I32" s="3"/>
      <c r="J32" s="3" t="s">
        <v>27</v>
      </c>
      <c r="K32" s="3" t="s">
        <v>60</v>
      </c>
      <c r="L32" s="3" t="s">
        <v>29</v>
      </c>
      <c r="M32" s="4" t="s">
        <v>72</v>
      </c>
      <c r="N32" s="5">
        <v>12489286654</v>
      </c>
      <c r="O32" s="5">
        <v>0</v>
      </c>
      <c r="P32" s="5">
        <v>0</v>
      </c>
      <c r="Q32" s="5">
        <v>12489286654</v>
      </c>
      <c r="R32" s="5">
        <v>0</v>
      </c>
      <c r="S32" s="5">
        <v>0</v>
      </c>
      <c r="T32" s="5">
        <v>12489286654</v>
      </c>
      <c r="U32" s="5">
        <v>0</v>
      </c>
      <c r="V32" s="5">
        <v>0</v>
      </c>
      <c r="W32" s="5">
        <v>0</v>
      </c>
      <c r="X32" s="5">
        <v>0</v>
      </c>
      <c r="Z32" s="20">
        <f t="shared" si="0"/>
        <v>0</v>
      </c>
    </row>
    <row r="33" spans="1:26" ht="61.2" x14ac:dyDescent="0.3">
      <c r="A33" s="3" t="s">
        <v>54</v>
      </c>
      <c r="B33" s="3" t="s">
        <v>69</v>
      </c>
      <c r="C33" s="3" t="s">
        <v>56</v>
      </c>
      <c r="D33" s="3" t="s">
        <v>70</v>
      </c>
      <c r="E33" s="3" t="s">
        <v>71</v>
      </c>
      <c r="F33" s="3"/>
      <c r="G33" s="3"/>
      <c r="H33" s="3"/>
      <c r="I33" s="3"/>
      <c r="J33" s="3" t="s">
        <v>27</v>
      </c>
      <c r="K33" s="3" t="s">
        <v>61</v>
      </c>
      <c r="L33" s="3" t="s">
        <v>29</v>
      </c>
      <c r="M33" s="4" t="s">
        <v>72</v>
      </c>
      <c r="N33" s="5">
        <v>0</v>
      </c>
      <c r="O33" s="5">
        <v>2480000000</v>
      </c>
      <c r="P33" s="5">
        <v>0</v>
      </c>
      <c r="Q33" s="5">
        <v>2480000000</v>
      </c>
      <c r="R33" s="5">
        <v>0</v>
      </c>
      <c r="S33" s="5">
        <v>0</v>
      </c>
      <c r="T33" s="5">
        <v>2480000000</v>
      </c>
      <c r="U33" s="5">
        <v>0</v>
      </c>
      <c r="V33" s="5">
        <v>0</v>
      </c>
      <c r="W33" s="5">
        <v>0</v>
      </c>
      <c r="X33" s="5">
        <v>0</v>
      </c>
      <c r="Z33" s="20">
        <v>0</v>
      </c>
    </row>
    <row r="34" spans="1:26" ht="61.2" x14ac:dyDescent="0.3">
      <c r="A34" s="3" t="s">
        <v>54</v>
      </c>
      <c r="B34" s="3" t="s">
        <v>69</v>
      </c>
      <c r="C34" s="3" t="s">
        <v>56</v>
      </c>
      <c r="D34" s="3" t="s">
        <v>70</v>
      </c>
      <c r="E34" s="3" t="s">
        <v>71</v>
      </c>
      <c r="F34" s="3"/>
      <c r="G34" s="3"/>
      <c r="H34" s="3"/>
      <c r="I34" s="3"/>
      <c r="J34" s="3" t="s">
        <v>62</v>
      </c>
      <c r="K34" s="3" t="s">
        <v>63</v>
      </c>
      <c r="L34" s="3" t="s">
        <v>29</v>
      </c>
      <c r="M34" s="4" t="s">
        <v>72</v>
      </c>
      <c r="N34" s="5">
        <v>0</v>
      </c>
      <c r="O34" s="5">
        <v>2480000000</v>
      </c>
      <c r="P34" s="5">
        <v>2480000000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Z34" s="20">
        <v>0</v>
      </c>
    </row>
    <row r="35" spans="1:26" ht="20.399999999999999" x14ac:dyDescent="0.3">
      <c r="A35" s="3" t="s">
        <v>54</v>
      </c>
      <c r="B35" s="3" t="s">
        <v>73</v>
      </c>
      <c r="C35" s="3" t="s">
        <v>56</v>
      </c>
      <c r="D35" s="3" t="s">
        <v>74</v>
      </c>
      <c r="E35" s="3" t="s">
        <v>75</v>
      </c>
      <c r="F35" s="3"/>
      <c r="G35" s="3"/>
      <c r="H35" s="3"/>
      <c r="I35" s="3"/>
      <c r="J35" s="3" t="s">
        <v>27</v>
      </c>
      <c r="K35" s="3" t="s">
        <v>28</v>
      </c>
      <c r="L35" s="3" t="s">
        <v>29</v>
      </c>
      <c r="M35" s="4" t="s">
        <v>76</v>
      </c>
      <c r="N35" s="5">
        <v>30000000000</v>
      </c>
      <c r="O35" s="5">
        <v>0</v>
      </c>
      <c r="P35" s="5">
        <v>0</v>
      </c>
      <c r="Q35" s="5">
        <v>30000000000</v>
      </c>
      <c r="R35" s="5">
        <v>0</v>
      </c>
      <c r="S35" s="5">
        <v>25887894547.919998</v>
      </c>
      <c r="T35" s="5">
        <v>4112105452.0799999</v>
      </c>
      <c r="U35" s="5">
        <v>23083091443</v>
      </c>
      <c r="V35" s="5">
        <v>3982328488</v>
      </c>
      <c r="W35" s="5">
        <v>3977992777</v>
      </c>
      <c r="X35" s="5">
        <v>3914749337</v>
      </c>
      <c r="Z35" s="20">
        <f t="shared" si="0"/>
        <v>0.13049164456666668</v>
      </c>
    </row>
    <row r="36" spans="1:26" ht="61.2" x14ac:dyDescent="0.3">
      <c r="A36" s="3" t="s">
        <v>54</v>
      </c>
      <c r="B36" s="3" t="s">
        <v>73</v>
      </c>
      <c r="C36" s="3" t="s">
        <v>56</v>
      </c>
      <c r="D36" s="3" t="s">
        <v>67</v>
      </c>
      <c r="E36" s="3" t="s">
        <v>77</v>
      </c>
      <c r="F36" s="3"/>
      <c r="G36" s="3"/>
      <c r="H36" s="3"/>
      <c r="I36" s="3"/>
      <c r="J36" s="3" t="s">
        <v>27</v>
      </c>
      <c r="K36" s="3" t="s">
        <v>28</v>
      </c>
      <c r="L36" s="3" t="s">
        <v>29</v>
      </c>
      <c r="M36" s="4" t="s">
        <v>78</v>
      </c>
      <c r="N36" s="5">
        <v>40000000000</v>
      </c>
      <c r="O36" s="5">
        <v>0</v>
      </c>
      <c r="P36" s="5">
        <v>0</v>
      </c>
      <c r="Q36" s="5">
        <v>40000000000</v>
      </c>
      <c r="R36" s="5">
        <v>0</v>
      </c>
      <c r="S36" s="5">
        <v>10062549413</v>
      </c>
      <c r="T36" s="5">
        <v>29937450587</v>
      </c>
      <c r="U36" s="5">
        <v>0</v>
      </c>
      <c r="V36" s="5">
        <v>0</v>
      </c>
      <c r="W36" s="5">
        <v>0</v>
      </c>
      <c r="X36" s="5">
        <v>0</v>
      </c>
      <c r="Z36" s="20">
        <f t="shared" si="0"/>
        <v>0</v>
      </c>
    </row>
    <row r="37" spans="1:26" ht="40.799999999999997" x14ac:dyDescent="0.3">
      <c r="A37" s="3" t="s">
        <v>54</v>
      </c>
      <c r="B37" s="3" t="s">
        <v>73</v>
      </c>
      <c r="C37" s="3" t="s">
        <v>56</v>
      </c>
      <c r="D37" s="3" t="s">
        <v>68</v>
      </c>
      <c r="E37" s="3" t="s">
        <v>79</v>
      </c>
      <c r="F37" s="3"/>
      <c r="G37" s="3"/>
      <c r="H37" s="3"/>
      <c r="I37" s="3"/>
      <c r="J37" s="3" t="s">
        <v>27</v>
      </c>
      <c r="K37" s="3" t="s">
        <v>28</v>
      </c>
      <c r="L37" s="3" t="s">
        <v>29</v>
      </c>
      <c r="M37" s="4" t="s">
        <v>80</v>
      </c>
      <c r="N37" s="5">
        <v>3081000000</v>
      </c>
      <c r="O37" s="5">
        <v>0</v>
      </c>
      <c r="P37" s="5">
        <v>0</v>
      </c>
      <c r="Q37" s="5">
        <v>3081000000</v>
      </c>
      <c r="R37" s="5">
        <v>0</v>
      </c>
      <c r="S37" s="5">
        <v>2914946600</v>
      </c>
      <c r="T37" s="5">
        <v>166053400</v>
      </c>
      <c r="U37" s="5">
        <v>2669527879</v>
      </c>
      <c r="V37" s="5">
        <v>391377703</v>
      </c>
      <c r="W37" s="5">
        <v>391377703</v>
      </c>
      <c r="X37" s="5">
        <v>389278519</v>
      </c>
      <c r="Z37" s="20">
        <f t="shared" si="0"/>
        <v>0.12634810743265174</v>
      </c>
    </row>
    <row r="38" spans="1:26" ht="51" x14ac:dyDescent="0.3">
      <c r="A38" s="3" t="s">
        <v>54</v>
      </c>
      <c r="B38" s="3" t="s">
        <v>73</v>
      </c>
      <c r="C38" s="3" t="s">
        <v>56</v>
      </c>
      <c r="D38" s="3" t="s">
        <v>51</v>
      </c>
      <c r="E38" s="3" t="s">
        <v>81</v>
      </c>
      <c r="F38" s="3" t="s">
        <v>0</v>
      </c>
      <c r="G38" s="3" t="s">
        <v>0</v>
      </c>
      <c r="H38" s="3" t="s">
        <v>0</v>
      </c>
      <c r="I38" s="3" t="s">
        <v>0</v>
      </c>
      <c r="J38" s="3" t="s">
        <v>27</v>
      </c>
      <c r="K38" s="3" t="s">
        <v>28</v>
      </c>
      <c r="L38" s="3" t="s">
        <v>29</v>
      </c>
      <c r="M38" s="4" t="s">
        <v>82</v>
      </c>
      <c r="N38" s="5">
        <v>0</v>
      </c>
      <c r="O38" s="5">
        <v>61092000000</v>
      </c>
      <c r="P38" s="5">
        <v>0</v>
      </c>
      <c r="Q38" s="5">
        <v>61092000000</v>
      </c>
      <c r="R38" s="5">
        <v>0</v>
      </c>
      <c r="S38" s="5">
        <v>61092000000</v>
      </c>
      <c r="T38" s="5">
        <v>0</v>
      </c>
      <c r="U38" s="5">
        <v>61092000000</v>
      </c>
      <c r="V38" s="5">
        <v>0</v>
      </c>
      <c r="W38" s="5">
        <v>0</v>
      </c>
      <c r="X38" s="5">
        <v>0</v>
      </c>
      <c r="Z38" s="20">
        <v>0</v>
      </c>
    </row>
    <row r="39" spans="1:26" ht="40.799999999999997" x14ac:dyDescent="0.3">
      <c r="A39" s="3" t="s">
        <v>54</v>
      </c>
      <c r="B39" s="3" t="s">
        <v>73</v>
      </c>
      <c r="C39" s="3" t="s">
        <v>56</v>
      </c>
      <c r="D39" s="3" t="s">
        <v>51</v>
      </c>
      <c r="E39" s="3" t="s">
        <v>79</v>
      </c>
      <c r="F39" s="3"/>
      <c r="G39" s="3"/>
      <c r="H39" s="3"/>
      <c r="I39" s="3"/>
      <c r="J39" s="3" t="s">
        <v>27</v>
      </c>
      <c r="K39" s="3" t="s">
        <v>28</v>
      </c>
      <c r="L39" s="3" t="s">
        <v>29</v>
      </c>
      <c r="M39" s="4" t="s">
        <v>80</v>
      </c>
      <c r="N39" s="5">
        <v>139186338332</v>
      </c>
      <c r="O39" s="5">
        <v>0</v>
      </c>
      <c r="P39" s="5">
        <v>0</v>
      </c>
      <c r="Q39" s="5">
        <v>139186338332</v>
      </c>
      <c r="R39" s="5">
        <v>0</v>
      </c>
      <c r="S39" s="5">
        <v>81545547825.5</v>
      </c>
      <c r="T39" s="5">
        <v>57640790506.5</v>
      </c>
      <c r="U39" s="5">
        <v>3706090966.5</v>
      </c>
      <c r="V39" s="5">
        <v>3706090966.5</v>
      </c>
      <c r="W39" s="5">
        <v>3706090966.5</v>
      </c>
      <c r="X39" s="5">
        <v>3706090966.5</v>
      </c>
      <c r="Z39" s="20">
        <f t="shared" si="0"/>
        <v>2.6626829981401569E-2</v>
      </c>
    </row>
    <row r="40" spans="1:26" ht="40.799999999999997" x14ac:dyDescent="0.3">
      <c r="A40" s="3" t="s">
        <v>54</v>
      </c>
      <c r="B40" s="3" t="s">
        <v>73</v>
      </c>
      <c r="C40" s="3" t="s">
        <v>56</v>
      </c>
      <c r="D40" s="3" t="s">
        <v>51</v>
      </c>
      <c r="E40" s="3" t="s">
        <v>79</v>
      </c>
      <c r="F40" s="3"/>
      <c r="G40" s="3"/>
      <c r="H40" s="3"/>
      <c r="I40" s="3"/>
      <c r="J40" s="3" t="s">
        <v>27</v>
      </c>
      <c r="K40" s="3" t="s">
        <v>51</v>
      </c>
      <c r="L40" s="3" t="s">
        <v>29</v>
      </c>
      <c r="M40" s="4" t="s">
        <v>80</v>
      </c>
      <c r="N40" s="5">
        <v>496335008926</v>
      </c>
      <c r="O40" s="5">
        <v>0</v>
      </c>
      <c r="P40" s="5">
        <v>0</v>
      </c>
      <c r="Q40" s="5">
        <v>496335008926</v>
      </c>
      <c r="R40" s="5">
        <v>0</v>
      </c>
      <c r="S40" s="5">
        <v>364962466439</v>
      </c>
      <c r="T40" s="5">
        <v>131372542487</v>
      </c>
      <c r="U40" s="5">
        <v>308051562137</v>
      </c>
      <c r="V40" s="5">
        <v>67922119059</v>
      </c>
      <c r="W40" s="5">
        <v>67922119059</v>
      </c>
      <c r="X40" s="5">
        <v>67922119059</v>
      </c>
      <c r="Z40" s="20">
        <f t="shared" si="0"/>
        <v>0.13684732657882431</v>
      </c>
    </row>
    <row r="41" spans="1:26" ht="40.799999999999997" x14ac:dyDescent="0.3">
      <c r="A41" s="3" t="s">
        <v>54</v>
      </c>
      <c r="B41" s="3" t="s">
        <v>73</v>
      </c>
      <c r="C41" s="3" t="s">
        <v>56</v>
      </c>
      <c r="D41" s="3" t="s">
        <v>83</v>
      </c>
      <c r="E41" s="3" t="s">
        <v>79</v>
      </c>
      <c r="F41" s="3"/>
      <c r="G41" s="3"/>
      <c r="H41" s="3"/>
      <c r="I41" s="3"/>
      <c r="J41" s="3" t="s">
        <v>27</v>
      </c>
      <c r="K41" s="3" t="s">
        <v>28</v>
      </c>
      <c r="L41" s="3" t="s">
        <v>29</v>
      </c>
      <c r="M41" s="4" t="s">
        <v>80</v>
      </c>
      <c r="N41" s="5">
        <v>40978938411</v>
      </c>
      <c r="O41" s="5">
        <v>0</v>
      </c>
      <c r="P41" s="5">
        <v>0</v>
      </c>
      <c r="Q41" s="5">
        <v>40978938411</v>
      </c>
      <c r="R41" s="5">
        <v>0</v>
      </c>
      <c r="S41" s="5">
        <v>40889161617.5</v>
      </c>
      <c r="T41" s="5">
        <v>89776793.5</v>
      </c>
      <c r="U41" s="5">
        <v>16265147997.5</v>
      </c>
      <c r="V41" s="5">
        <v>10348592</v>
      </c>
      <c r="W41" s="5">
        <v>10348592</v>
      </c>
      <c r="X41" s="5">
        <v>6923296</v>
      </c>
      <c r="Z41" s="20">
        <f t="shared" si="0"/>
        <v>1.689476660074136E-4</v>
      </c>
    </row>
    <row r="42" spans="1:26" ht="40.799999999999997" x14ac:dyDescent="0.3">
      <c r="A42" s="3" t="s">
        <v>54</v>
      </c>
      <c r="B42" s="3" t="s">
        <v>73</v>
      </c>
      <c r="C42" s="3" t="s">
        <v>56</v>
      </c>
      <c r="D42" s="3" t="s">
        <v>83</v>
      </c>
      <c r="E42" s="3" t="s">
        <v>79</v>
      </c>
      <c r="F42" s="3"/>
      <c r="G42" s="3"/>
      <c r="H42" s="3"/>
      <c r="I42" s="3"/>
      <c r="J42" s="3" t="s">
        <v>27</v>
      </c>
      <c r="K42" s="3" t="s">
        <v>51</v>
      </c>
      <c r="L42" s="3" t="s">
        <v>29</v>
      </c>
      <c r="M42" s="4" t="s">
        <v>80</v>
      </c>
      <c r="N42" s="5">
        <v>315260179</v>
      </c>
      <c r="O42" s="5">
        <v>0</v>
      </c>
      <c r="P42" s="5">
        <v>0</v>
      </c>
      <c r="Q42" s="5">
        <v>315260179</v>
      </c>
      <c r="R42" s="5">
        <v>0</v>
      </c>
      <c r="S42" s="5">
        <v>314863462</v>
      </c>
      <c r="T42" s="5">
        <v>396717</v>
      </c>
      <c r="U42" s="5">
        <v>314863462</v>
      </c>
      <c r="V42" s="5">
        <v>167821598</v>
      </c>
      <c r="W42" s="5">
        <v>167821598</v>
      </c>
      <c r="X42" s="5">
        <v>167821598</v>
      </c>
      <c r="Z42" s="20">
        <f t="shared" si="0"/>
        <v>0.53232729402212264</v>
      </c>
    </row>
    <row r="43" spans="1:26" ht="40.799999999999997" x14ac:dyDescent="0.3">
      <c r="A43" s="3" t="s">
        <v>54</v>
      </c>
      <c r="B43" s="3" t="s">
        <v>73</v>
      </c>
      <c r="C43" s="3" t="s">
        <v>56</v>
      </c>
      <c r="D43" s="3" t="s">
        <v>83</v>
      </c>
      <c r="E43" s="3" t="s">
        <v>79</v>
      </c>
      <c r="F43" s="3"/>
      <c r="G43" s="3"/>
      <c r="H43" s="3"/>
      <c r="I43" s="3"/>
      <c r="J43" s="3" t="s">
        <v>27</v>
      </c>
      <c r="K43" s="3" t="s">
        <v>60</v>
      </c>
      <c r="L43" s="3" t="s">
        <v>29</v>
      </c>
      <c r="M43" s="4" t="s">
        <v>80</v>
      </c>
      <c r="N43" s="5">
        <v>1028801410</v>
      </c>
      <c r="O43" s="5">
        <v>0</v>
      </c>
      <c r="P43" s="5">
        <v>0</v>
      </c>
      <c r="Q43" s="5">
        <v>1028801410</v>
      </c>
      <c r="R43" s="5">
        <v>0</v>
      </c>
      <c r="S43" s="5">
        <v>1028801410</v>
      </c>
      <c r="T43" s="5">
        <v>0</v>
      </c>
      <c r="U43" s="5">
        <v>1028801410</v>
      </c>
      <c r="V43" s="5">
        <v>36134633</v>
      </c>
      <c r="W43" s="5">
        <v>36134633</v>
      </c>
      <c r="X43" s="5">
        <v>36134633</v>
      </c>
      <c r="Z43" s="20">
        <f t="shared" si="0"/>
        <v>3.5123039926626853E-2</v>
      </c>
    </row>
    <row r="44" spans="1:26" ht="40.799999999999997" x14ac:dyDescent="0.3">
      <c r="A44" s="3" t="s">
        <v>54</v>
      </c>
      <c r="B44" s="3" t="s">
        <v>73</v>
      </c>
      <c r="C44" s="3" t="s">
        <v>56</v>
      </c>
      <c r="D44" s="3" t="s">
        <v>60</v>
      </c>
      <c r="E44" s="3" t="s">
        <v>79</v>
      </c>
      <c r="F44" s="3"/>
      <c r="G44" s="3"/>
      <c r="H44" s="3"/>
      <c r="I44" s="3"/>
      <c r="J44" s="3" t="s">
        <v>27</v>
      </c>
      <c r="K44" s="3" t="s">
        <v>51</v>
      </c>
      <c r="L44" s="3" t="s">
        <v>29</v>
      </c>
      <c r="M44" s="4" t="s">
        <v>80</v>
      </c>
      <c r="N44" s="5">
        <v>25307000000</v>
      </c>
      <c r="O44" s="5">
        <v>0</v>
      </c>
      <c r="P44" s="5">
        <v>0</v>
      </c>
      <c r="Q44" s="5">
        <v>25307000000</v>
      </c>
      <c r="R44" s="5">
        <v>0</v>
      </c>
      <c r="S44" s="5">
        <v>7388780388</v>
      </c>
      <c r="T44" s="5">
        <v>17918219612</v>
      </c>
      <c r="U44" s="5">
        <v>0</v>
      </c>
      <c r="V44" s="5">
        <v>0</v>
      </c>
      <c r="W44" s="5">
        <v>0</v>
      </c>
      <c r="X44" s="5">
        <v>0</v>
      </c>
      <c r="Z44" s="20">
        <f t="shared" si="0"/>
        <v>0</v>
      </c>
    </row>
    <row r="45" spans="1:26" ht="40.799999999999997" x14ac:dyDescent="0.3">
      <c r="A45" s="3" t="s">
        <v>54</v>
      </c>
      <c r="B45" s="3" t="s">
        <v>73</v>
      </c>
      <c r="C45" s="3" t="s">
        <v>56</v>
      </c>
      <c r="D45" s="3" t="s">
        <v>84</v>
      </c>
      <c r="E45" s="3" t="s">
        <v>79</v>
      </c>
      <c r="F45" s="3"/>
      <c r="G45" s="3"/>
      <c r="H45" s="3"/>
      <c r="I45" s="3"/>
      <c r="J45" s="3" t="s">
        <v>27</v>
      </c>
      <c r="K45" s="3" t="s">
        <v>28</v>
      </c>
      <c r="L45" s="3" t="s">
        <v>29</v>
      </c>
      <c r="M45" s="4" t="s">
        <v>80</v>
      </c>
      <c r="N45" s="5">
        <v>381480647642</v>
      </c>
      <c r="O45" s="5">
        <v>0</v>
      </c>
      <c r="P45" s="5">
        <v>0</v>
      </c>
      <c r="Q45" s="5">
        <v>381480647642</v>
      </c>
      <c r="R45" s="5">
        <v>313137187642</v>
      </c>
      <c r="S45" s="5">
        <v>68343460000</v>
      </c>
      <c r="T45" s="5">
        <v>0</v>
      </c>
      <c r="U45" s="5">
        <v>68343460000</v>
      </c>
      <c r="V45" s="5">
        <v>0</v>
      </c>
      <c r="W45" s="5">
        <v>0</v>
      </c>
      <c r="X45" s="5">
        <v>0</v>
      </c>
      <c r="Z45" s="20">
        <f t="shared" si="0"/>
        <v>0</v>
      </c>
    </row>
    <row r="46" spans="1:26" ht="40.799999999999997" x14ac:dyDescent="0.3">
      <c r="A46" s="3" t="s">
        <v>54</v>
      </c>
      <c r="B46" s="3" t="s">
        <v>73</v>
      </c>
      <c r="C46" s="3" t="s">
        <v>56</v>
      </c>
      <c r="D46" s="3" t="s">
        <v>85</v>
      </c>
      <c r="E46" s="3" t="s">
        <v>79</v>
      </c>
      <c r="F46" s="3"/>
      <c r="G46" s="3"/>
      <c r="H46" s="3"/>
      <c r="I46" s="3"/>
      <c r="J46" s="3" t="s">
        <v>27</v>
      </c>
      <c r="K46" s="3" t="s">
        <v>60</v>
      </c>
      <c r="L46" s="3" t="s">
        <v>29</v>
      </c>
      <c r="M46" s="4" t="s">
        <v>80</v>
      </c>
      <c r="N46" s="5">
        <v>10288000000</v>
      </c>
      <c r="O46" s="5">
        <v>0</v>
      </c>
      <c r="P46" s="5">
        <v>0</v>
      </c>
      <c r="Q46" s="5">
        <v>10288000000</v>
      </c>
      <c r="R46" s="5">
        <v>0</v>
      </c>
      <c r="S46" s="5">
        <v>9885218308</v>
      </c>
      <c r="T46" s="5">
        <v>402781692</v>
      </c>
      <c r="U46" s="5">
        <v>1654916460</v>
      </c>
      <c r="V46" s="5">
        <v>276009316.69</v>
      </c>
      <c r="W46" s="5">
        <v>276009316.69</v>
      </c>
      <c r="X46" s="5">
        <v>273643175.69</v>
      </c>
      <c r="Z46" s="20">
        <f t="shared" si="0"/>
        <v>2.6598286906104197E-2</v>
      </c>
    </row>
    <row r="47" spans="1:26" ht="40.799999999999997" x14ac:dyDescent="0.3">
      <c r="A47" s="3" t="s">
        <v>54</v>
      </c>
      <c r="B47" s="3" t="s">
        <v>73</v>
      </c>
      <c r="C47" s="3" t="s">
        <v>56</v>
      </c>
      <c r="D47" s="3" t="s">
        <v>85</v>
      </c>
      <c r="E47" s="3" t="s">
        <v>79</v>
      </c>
      <c r="F47" s="3"/>
      <c r="G47" s="3"/>
      <c r="H47" s="3"/>
      <c r="I47" s="3"/>
      <c r="J47" s="3" t="s">
        <v>27</v>
      </c>
      <c r="K47" s="3" t="s">
        <v>61</v>
      </c>
      <c r="L47" s="3" t="s">
        <v>29</v>
      </c>
      <c r="M47" s="4" t="s">
        <v>80</v>
      </c>
      <c r="N47" s="5">
        <v>5600000000</v>
      </c>
      <c r="O47" s="5">
        <v>0</v>
      </c>
      <c r="P47" s="5">
        <v>0</v>
      </c>
      <c r="Q47" s="5">
        <v>5600000000</v>
      </c>
      <c r="R47" s="5">
        <v>0</v>
      </c>
      <c r="S47" s="5">
        <v>5600000000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Z47" s="20">
        <f t="shared" si="0"/>
        <v>0</v>
      </c>
    </row>
    <row r="48" spans="1:26" ht="40.799999999999997" x14ac:dyDescent="0.3">
      <c r="A48" s="3" t="s">
        <v>54</v>
      </c>
      <c r="B48" s="3" t="s">
        <v>73</v>
      </c>
      <c r="C48" s="3" t="s">
        <v>56</v>
      </c>
      <c r="D48" s="3" t="s">
        <v>86</v>
      </c>
      <c r="E48" s="3" t="s">
        <v>79</v>
      </c>
      <c r="F48" s="3"/>
      <c r="G48" s="3"/>
      <c r="H48" s="3"/>
      <c r="I48" s="3"/>
      <c r="J48" s="3" t="s">
        <v>27</v>
      </c>
      <c r="K48" s="3" t="s">
        <v>28</v>
      </c>
      <c r="L48" s="3" t="s">
        <v>29</v>
      </c>
      <c r="M48" s="4" t="s">
        <v>80</v>
      </c>
      <c r="N48" s="5">
        <v>160000000000</v>
      </c>
      <c r="O48" s="5">
        <v>0</v>
      </c>
      <c r="P48" s="5">
        <v>0</v>
      </c>
      <c r="Q48" s="5">
        <v>160000000000</v>
      </c>
      <c r="R48" s="5">
        <v>0</v>
      </c>
      <c r="S48" s="5">
        <v>101945124210</v>
      </c>
      <c r="T48" s="5">
        <v>58054875790</v>
      </c>
      <c r="U48" s="5">
        <v>6719706266</v>
      </c>
      <c r="V48" s="5">
        <v>3332978967</v>
      </c>
      <c r="W48" s="5">
        <v>3312079942</v>
      </c>
      <c r="X48" s="5">
        <v>3311380075</v>
      </c>
      <c r="Z48" s="20">
        <f t="shared" si="0"/>
        <v>2.069612546875E-2</v>
      </c>
    </row>
    <row r="49" spans="1:26" ht="40.799999999999997" x14ac:dyDescent="0.3">
      <c r="A49" s="3" t="s">
        <v>54</v>
      </c>
      <c r="B49" s="3" t="s">
        <v>73</v>
      </c>
      <c r="C49" s="3" t="s">
        <v>56</v>
      </c>
      <c r="D49" s="3" t="s">
        <v>87</v>
      </c>
      <c r="E49" s="3" t="s">
        <v>79</v>
      </c>
      <c r="F49" s="3"/>
      <c r="G49" s="3"/>
      <c r="H49" s="3"/>
      <c r="I49" s="3"/>
      <c r="J49" s="3" t="s">
        <v>27</v>
      </c>
      <c r="K49" s="3" t="s">
        <v>60</v>
      </c>
      <c r="L49" s="3" t="s">
        <v>29</v>
      </c>
      <c r="M49" s="4" t="s">
        <v>80</v>
      </c>
      <c r="N49" s="5">
        <v>9434000000</v>
      </c>
      <c r="O49" s="5">
        <v>0</v>
      </c>
      <c r="P49" s="5">
        <v>0</v>
      </c>
      <c r="Q49" s="5">
        <v>9434000000</v>
      </c>
      <c r="R49" s="5">
        <v>0</v>
      </c>
      <c r="S49" s="5">
        <v>4711601210</v>
      </c>
      <c r="T49" s="5">
        <v>4722398790</v>
      </c>
      <c r="U49" s="5">
        <v>4567384181</v>
      </c>
      <c r="V49" s="5">
        <v>86416773</v>
      </c>
      <c r="W49" s="5">
        <v>86416773</v>
      </c>
      <c r="X49" s="5">
        <v>86416773</v>
      </c>
      <c r="Z49" s="20">
        <f t="shared" si="0"/>
        <v>9.1601412974348095E-3</v>
      </c>
    </row>
    <row r="50" spans="1:26" ht="40.799999999999997" x14ac:dyDescent="0.3">
      <c r="A50" s="3" t="s">
        <v>54</v>
      </c>
      <c r="B50" s="3" t="s">
        <v>73</v>
      </c>
      <c r="C50" s="3" t="s">
        <v>56</v>
      </c>
      <c r="D50" s="3" t="s">
        <v>88</v>
      </c>
      <c r="E50" s="3" t="s">
        <v>79</v>
      </c>
      <c r="F50" s="3" t="s">
        <v>0</v>
      </c>
      <c r="G50" s="3" t="s">
        <v>0</v>
      </c>
      <c r="H50" s="3" t="s">
        <v>0</v>
      </c>
      <c r="I50" s="3" t="s">
        <v>0</v>
      </c>
      <c r="J50" s="3" t="s">
        <v>27</v>
      </c>
      <c r="K50" s="3" t="s">
        <v>28</v>
      </c>
      <c r="L50" s="3" t="s">
        <v>29</v>
      </c>
      <c r="M50" s="4" t="s">
        <v>89</v>
      </c>
      <c r="N50" s="5">
        <v>91700000000</v>
      </c>
      <c r="O50" s="5">
        <v>0</v>
      </c>
      <c r="P50" s="5">
        <v>0</v>
      </c>
      <c r="Q50" s="5">
        <v>91700000000</v>
      </c>
      <c r="R50" s="5">
        <v>0</v>
      </c>
      <c r="S50" s="5">
        <v>0</v>
      </c>
      <c r="T50" s="5">
        <v>91700000000</v>
      </c>
      <c r="U50" s="5">
        <v>0</v>
      </c>
      <c r="V50" s="5">
        <v>0</v>
      </c>
      <c r="W50" s="5">
        <v>0</v>
      </c>
      <c r="X50" s="5">
        <v>0</v>
      </c>
      <c r="Z50" s="20">
        <f t="shared" si="0"/>
        <v>0</v>
      </c>
    </row>
    <row r="51" spans="1:26" ht="30.6" x14ac:dyDescent="0.3">
      <c r="A51" s="3" t="s">
        <v>54</v>
      </c>
      <c r="B51" s="3" t="s">
        <v>90</v>
      </c>
      <c r="C51" s="3" t="s">
        <v>56</v>
      </c>
      <c r="D51" s="3" t="s">
        <v>74</v>
      </c>
      <c r="E51" s="3" t="s">
        <v>91</v>
      </c>
      <c r="F51" s="3"/>
      <c r="G51" s="3"/>
      <c r="H51" s="3"/>
      <c r="I51" s="3"/>
      <c r="J51" s="3" t="s">
        <v>27</v>
      </c>
      <c r="K51" s="3" t="s">
        <v>28</v>
      </c>
      <c r="L51" s="3" t="s">
        <v>29</v>
      </c>
      <c r="M51" s="4" t="s">
        <v>92</v>
      </c>
      <c r="N51" s="5">
        <v>13636533462</v>
      </c>
      <c r="O51" s="5">
        <v>0</v>
      </c>
      <c r="P51" s="5">
        <v>0</v>
      </c>
      <c r="Q51" s="5">
        <v>13636533462</v>
      </c>
      <c r="R51" s="5">
        <v>0</v>
      </c>
      <c r="S51" s="5">
        <v>5312162441</v>
      </c>
      <c r="T51" s="5">
        <v>8324371021</v>
      </c>
      <c r="U51" s="5">
        <v>3464331109</v>
      </c>
      <c r="V51" s="5">
        <v>1185342897</v>
      </c>
      <c r="W51" s="5">
        <v>1185342897</v>
      </c>
      <c r="X51" s="5">
        <v>1185342897</v>
      </c>
      <c r="Z51" s="20">
        <f t="shared" si="0"/>
        <v>8.6924063238147317E-2</v>
      </c>
    </row>
    <row r="52" spans="1:26" ht="30.6" x14ac:dyDescent="0.3">
      <c r="A52" s="3" t="s">
        <v>54</v>
      </c>
      <c r="B52" s="3" t="s">
        <v>90</v>
      </c>
      <c r="C52" s="3" t="s">
        <v>56</v>
      </c>
      <c r="D52" s="3" t="s">
        <v>74</v>
      </c>
      <c r="E52" s="3" t="s">
        <v>91</v>
      </c>
      <c r="F52" s="3"/>
      <c r="G52" s="3"/>
      <c r="H52" s="3"/>
      <c r="I52" s="3"/>
      <c r="J52" s="3" t="s">
        <v>27</v>
      </c>
      <c r="K52" s="3" t="s">
        <v>51</v>
      </c>
      <c r="L52" s="3" t="s">
        <v>29</v>
      </c>
      <c r="M52" s="4" t="s">
        <v>92</v>
      </c>
      <c r="N52" s="5">
        <v>12363466538</v>
      </c>
      <c r="O52" s="5">
        <v>0</v>
      </c>
      <c r="P52" s="5">
        <v>0</v>
      </c>
      <c r="Q52" s="5">
        <v>12363466538</v>
      </c>
      <c r="R52" s="5">
        <v>0</v>
      </c>
      <c r="S52" s="5">
        <v>11324081367</v>
      </c>
      <c r="T52" s="5">
        <v>1039385171</v>
      </c>
      <c r="U52" s="5">
        <v>11324081367</v>
      </c>
      <c r="V52" s="5">
        <v>2431849330</v>
      </c>
      <c r="W52" s="5">
        <v>2431849330</v>
      </c>
      <c r="X52" s="5">
        <v>2431849330</v>
      </c>
      <c r="Z52" s="20">
        <f t="shared" si="0"/>
        <v>0.19669639761029295</v>
      </c>
    </row>
    <row r="53" spans="1:26" ht="30.6" x14ac:dyDescent="0.3">
      <c r="A53" s="3" t="s">
        <v>54</v>
      </c>
      <c r="B53" s="3" t="s">
        <v>90</v>
      </c>
      <c r="C53" s="3" t="s">
        <v>56</v>
      </c>
      <c r="D53" s="3" t="s">
        <v>67</v>
      </c>
      <c r="E53" s="3" t="s">
        <v>91</v>
      </c>
      <c r="F53" s="3"/>
      <c r="G53" s="3"/>
      <c r="H53" s="3"/>
      <c r="I53" s="3"/>
      <c r="J53" s="3" t="s">
        <v>27</v>
      </c>
      <c r="K53" s="3" t="s">
        <v>28</v>
      </c>
      <c r="L53" s="3" t="s">
        <v>29</v>
      </c>
      <c r="M53" s="4" t="s">
        <v>92</v>
      </c>
      <c r="N53" s="5">
        <v>28000000000</v>
      </c>
      <c r="O53" s="5">
        <v>0</v>
      </c>
      <c r="P53" s="5">
        <v>0</v>
      </c>
      <c r="Q53" s="5">
        <v>28000000000</v>
      </c>
      <c r="R53" s="5">
        <v>0</v>
      </c>
      <c r="S53" s="5">
        <v>23941829132</v>
      </c>
      <c r="T53" s="5">
        <v>4058170868</v>
      </c>
      <c r="U53" s="5">
        <v>20643469008</v>
      </c>
      <c r="V53" s="5">
        <v>3533821965</v>
      </c>
      <c r="W53" s="5">
        <v>3515103521</v>
      </c>
      <c r="X53" s="5">
        <v>3504028153</v>
      </c>
      <c r="Z53" s="20">
        <f t="shared" si="0"/>
        <v>0.12514386260714286</v>
      </c>
    </row>
    <row r="54" spans="1:26" ht="31.2" thickBot="1" x14ac:dyDescent="0.35">
      <c r="A54" s="3" t="s">
        <v>54</v>
      </c>
      <c r="B54" s="3" t="s">
        <v>90</v>
      </c>
      <c r="C54" s="3" t="s">
        <v>56</v>
      </c>
      <c r="D54" s="3" t="s">
        <v>68</v>
      </c>
      <c r="E54" s="3" t="s">
        <v>91</v>
      </c>
      <c r="F54" s="3"/>
      <c r="G54" s="3"/>
      <c r="H54" s="3"/>
      <c r="I54" s="3"/>
      <c r="J54" s="3" t="s">
        <v>27</v>
      </c>
      <c r="K54" s="3" t="s">
        <v>28</v>
      </c>
      <c r="L54" s="3" t="s">
        <v>29</v>
      </c>
      <c r="M54" s="4" t="s">
        <v>92</v>
      </c>
      <c r="N54" s="5">
        <v>4610000000</v>
      </c>
      <c r="O54" s="5">
        <v>0</v>
      </c>
      <c r="P54" s="5">
        <v>0</v>
      </c>
      <c r="Q54" s="5">
        <v>4610000000</v>
      </c>
      <c r="R54" s="5">
        <v>0</v>
      </c>
      <c r="S54" s="5">
        <v>4494061667</v>
      </c>
      <c r="T54" s="5">
        <v>115938333</v>
      </c>
      <c r="U54" s="5">
        <v>4423459681</v>
      </c>
      <c r="V54" s="5">
        <v>808407645.88999999</v>
      </c>
      <c r="W54" s="5">
        <v>808407645.88999999</v>
      </c>
      <c r="X54" s="5">
        <v>807278788.88999999</v>
      </c>
      <c r="Z54" s="20">
        <f t="shared" si="0"/>
        <v>0.1751147047483731</v>
      </c>
    </row>
    <row r="55" spans="1:26" s="9" customFormat="1" ht="15" thickBot="1" x14ac:dyDescent="0.35">
      <c r="A55" s="21" t="s">
        <v>98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8">
        <f>SUM(N22:N54)</f>
        <v>1600341994900</v>
      </c>
      <c r="O55" s="8">
        <f t="shared" ref="O55:X55" si="6">SUM(O22:O54)</f>
        <v>68792000000</v>
      </c>
      <c r="P55" s="8">
        <f t="shared" si="6"/>
        <v>3850000000</v>
      </c>
      <c r="Q55" s="8">
        <f t="shared" si="6"/>
        <v>1665283994900</v>
      </c>
      <c r="R55" s="8">
        <f t="shared" si="6"/>
        <v>313137187642</v>
      </c>
      <c r="S55" s="8">
        <f t="shared" si="6"/>
        <v>891153224698.91992</v>
      </c>
      <c r="T55" s="8">
        <f t="shared" si="6"/>
        <v>460993582559.08002</v>
      </c>
      <c r="U55" s="8">
        <f t="shared" si="6"/>
        <v>579850760921</v>
      </c>
      <c r="V55" s="8">
        <f t="shared" si="6"/>
        <v>94957493247.410004</v>
      </c>
      <c r="W55" s="8">
        <f t="shared" si="6"/>
        <v>94900198923.410004</v>
      </c>
      <c r="X55" s="8">
        <f t="shared" si="6"/>
        <v>94749005651.410004</v>
      </c>
      <c r="Z55" s="20">
        <f t="shared" si="0"/>
        <v>5.92054735508772E-2</v>
      </c>
    </row>
    <row r="56" spans="1:26" s="9" customFormat="1" ht="15" thickBot="1" x14ac:dyDescent="0.35">
      <c r="A56" s="21" t="s">
        <v>99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8">
        <f>N21+N55</f>
        <v>5923889789303</v>
      </c>
      <c r="O56" s="8">
        <f t="shared" ref="O56:Y56" si="7">O21+O55</f>
        <v>68792000000</v>
      </c>
      <c r="P56" s="8">
        <f t="shared" si="7"/>
        <v>3850000000</v>
      </c>
      <c r="Q56" s="8">
        <f t="shared" si="7"/>
        <v>5988831789303</v>
      </c>
      <c r="R56" s="8">
        <f t="shared" si="7"/>
        <v>316920487642</v>
      </c>
      <c r="S56" s="8">
        <f t="shared" si="7"/>
        <v>5197081235534.5703</v>
      </c>
      <c r="T56" s="8">
        <f t="shared" si="7"/>
        <v>474830066126.42999</v>
      </c>
      <c r="U56" s="8">
        <f t="shared" si="7"/>
        <v>1958090509159.4099</v>
      </c>
      <c r="V56" s="8">
        <f t="shared" si="7"/>
        <v>1448733872899.24</v>
      </c>
      <c r="W56" s="8">
        <f t="shared" si="7"/>
        <v>1448667718981.0398</v>
      </c>
      <c r="X56" s="8">
        <f t="shared" si="7"/>
        <v>1448483856123.0398</v>
      </c>
      <c r="Y56" s="8">
        <f t="shared" si="7"/>
        <v>0</v>
      </c>
      <c r="Z56" s="20">
        <f t="shared" si="0"/>
        <v>0.24451566582798753</v>
      </c>
    </row>
    <row r="57" spans="1:26" x14ac:dyDescent="0.3">
      <c r="A57" s="3" t="s">
        <v>0</v>
      </c>
      <c r="B57" s="3" t="s">
        <v>0</v>
      </c>
      <c r="C57" s="3" t="s">
        <v>0</v>
      </c>
      <c r="D57" s="3" t="s">
        <v>0</v>
      </c>
      <c r="E57" s="3" t="s">
        <v>0</v>
      </c>
      <c r="F57" s="3" t="s">
        <v>0</v>
      </c>
      <c r="G57" s="3" t="s">
        <v>0</v>
      </c>
      <c r="H57" s="3" t="s">
        <v>0</v>
      </c>
      <c r="I57" s="3" t="s">
        <v>0</v>
      </c>
      <c r="J57" s="3" t="s">
        <v>0</v>
      </c>
      <c r="K57" s="3" t="s">
        <v>0</v>
      </c>
      <c r="L57" s="3" t="s">
        <v>0</v>
      </c>
      <c r="M57" s="4" t="s">
        <v>0</v>
      </c>
      <c r="N57" s="6" t="s">
        <v>0</v>
      </c>
      <c r="O57" s="6" t="s">
        <v>0</v>
      </c>
      <c r="P57" s="6" t="s">
        <v>0</v>
      </c>
      <c r="Q57" s="6" t="s">
        <v>0</v>
      </c>
      <c r="R57" s="6" t="s">
        <v>0</v>
      </c>
      <c r="S57" s="6" t="s">
        <v>0</v>
      </c>
      <c r="T57" s="6" t="s">
        <v>0</v>
      </c>
      <c r="U57" s="6" t="s">
        <v>0</v>
      </c>
      <c r="V57" s="6" t="s">
        <v>0</v>
      </c>
      <c r="W57" s="6" t="s">
        <v>0</v>
      </c>
      <c r="X57" s="6" t="s">
        <v>0</v>
      </c>
    </row>
    <row r="58" spans="1:26" ht="34.049999999999997" customHeight="1" x14ac:dyDescent="0.3"/>
  </sheetData>
  <sheetProtection algorithmName="SHA-512" hashValue="lq+e5wXHH7YJko+RlYsP6H5bRpNeydH+WvoRbD3wMprbi9S2klEpTmFjvc2FyY/7A+GCJQqMSrn2PdHoz3VDXw==" saltValue="drJ6W08OiJttV0IleTqmRg==" spinCount="100000" sheet="1" objects="1" scenarios="1"/>
  <mergeCells count="7">
    <mergeCell ref="A56:M56"/>
    <mergeCell ref="C8:M8"/>
    <mergeCell ref="C10:M10"/>
    <mergeCell ref="C17:M17"/>
    <mergeCell ref="C20:M20"/>
    <mergeCell ref="A21:M21"/>
    <mergeCell ref="A55:M5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Alejandra Buitrago Franco</cp:lastModifiedBy>
  <dcterms:modified xsi:type="dcterms:W3CDTF">2025-05-30T14:15:15Z</dcterms:modified>
</cp:coreProperties>
</file>