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jamoreno_minvivienda_gov_co/Documents/Escritorio/PENDIENTE/Cuentas/cuenta ok/Pendiente de Juridicas/EJECUCIÓN DE MVCT Y FONVIVIENDA 2024/EJECUCIÓN DE JUNIO 2024/"/>
    </mc:Choice>
  </mc:AlternateContent>
  <xr:revisionPtr revIDLastSave="1" documentId="8_{1823ACD1-CE06-4A07-9754-1C77DE1ED08B}" xr6:coauthVersionLast="47" xr6:coauthVersionMax="47" xr10:uidLastSave="{1A4138C7-D770-453B-899C-A58BBE131135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1" i="1" l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6" i="1"/>
  <c r="AC47" i="1"/>
  <c r="AC48" i="1"/>
  <c r="AC49" i="1"/>
  <c r="AC50" i="1"/>
  <c r="AC10" i="1"/>
  <c r="R49" i="1"/>
  <c r="S49" i="1"/>
  <c r="T49" i="1"/>
  <c r="U49" i="1"/>
  <c r="V49" i="1"/>
  <c r="W49" i="1"/>
  <c r="X49" i="1"/>
  <c r="Y49" i="1"/>
  <c r="Z49" i="1"/>
  <c r="AA49" i="1"/>
  <c r="Q49" i="1"/>
  <c r="R25" i="1"/>
  <c r="S25" i="1"/>
  <c r="T25" i="1"/>
  <c r="U25" i="1"/>
  <c r="V25" i="1"/>
  <c r="W25" i="1"/>
  <c r="X25" i="1"/>
  <c r="Y25" i="1"/>
  <c r="Z25" i="1"/>
  <c r="AA25" i="1"/>
  <c r="Q25" i="1"/>
  <c r="R22" i="1"/>
  <c r="S22" i="1"/>
  <c r="T22" i="1"/>
  <c r="U22" i="1"/>
  <c r="V22" i="1"/>
  <c r="W22" i="1"/>
  <c r="X22" i="1"/>
  <c r="Y22" i="1"/>
  <c r="Z22" i="1"/>
  <c r="AA22" i="1"/>
  <c r="Q22" i="1"/>
  <c r="R15" i="1"/>
  <c r="S15" i="1"/>
  <c r="T15" i="1"/>
  <c r="U15" i="1"/>
  <c r="V15" i="1"/>
  <c r="W15" i="1"/>
  <c r="X15" i="1"/>
  <c r="Y15" i="1"/>
  <c r="Z15" i="1"/>
  <c r="AA15" i="1"/>
  <c r="Q15" i="1"/>
  <c r="R13" i="1"/>
  <c r="S13" i="1"/>
  <c r="T13" i="1"/>
  <c r="U13" i="1"/>
  <c r="V13" i="1"/>
  <c r="W13" i="1"/>
  <c r="X13" i="1"/>
  <c r="Y13" i="1"/>
  <c r="Z13" i="1"/>
  <c r="AA13" i="1"/>
  <c r="Q13" i="1"/>
  <c r="Q50" i="1" l="1"/>
  <c r="T50" i="1"/>
  <c r="S50" i="1"/>
  <c r="AA50" i="1"/>
  <c r="Z50" i="1"/>
  <c r="U50" i="1"/>
  <c r="W50" i="1"/>
  <c r="X50" i="1"/>
  <c r="V50" i="1"/>
  <c r="Y50" i="1"/>
  <c r="R50" i="1"/>
</calcChain>
</file>

<file path=xl/sharedStrings.xml><?xml version="1.0" encoding="utf-8"?>
<sst xmlns="http://schemas.openxmlformats.org/spreadsheetml/2006/main" count="549" uniqueCount="140">
  <si>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</si>
  <si>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</si>
  <si>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</si>
  <si>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</si>
  <si>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</si>
  <si>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</si>
  <si>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</si>
  <si>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</si>
  <si>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</si>
  <si>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</si>
  <si>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</si>
  <si>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</si>
  <si>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</si>
  <si>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</si>
  <si>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</si>
  <si>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</si>
  <si>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</si>
  <si>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</si>
  <si>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</si>
  <si>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</si>
  <si>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</si>
  <si>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</si>
  <si>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</si>
  <si>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</si>
  <si>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</si>
  <si>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</si>
  <si>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</si>
  <si>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</si>
  <si>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</si>
  <si>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</si>
  <si>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</si>
  <si>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</si>
  <si>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</si>
  <si>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40-01-01</t>
  </si>
  <si>
    <t>MINISTERIO DE VIVIENDA, CIUDAD Y TERRITORIO - GESTION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</si>
  <si>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</si>
  <si>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</si>
  <si>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</si>
  <si>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</si>
  <si>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</si>
  <si>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</si>
  <si>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</si>
  <si>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</si>
  <si>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</si>
  <si>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</si>
  <si>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</si>
  <si>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</si>
  <si>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</si>
  <si>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</si>
  <si>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</si>
  <si>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A-03-01-04-004</t>
  </si>
  <si>
    <t>04</t>
  </si>
  <si>
    <t>004</t>
  </si>
  <si>
    <t>CUBRIMIENTO DE COSTOS NO RECUPERABLES VIA TARIFA O SUBSIDIO DE LA OPERACIÓN INTEGRAL DEL SERVICIO DE ASEO – DEPARTAMENTO ARCHIPIÉLAGO DE SAN ANDRÉS, PROVIDENCIA Y SANTA CATALINA</t>
  </si>
  <si>
    <t>A-03-03-01-999</t>
  </si>
  <si>
    <t>999</t>
  </si>
  <si>
    <t>OTRAS TRANSFERENCIAS - DISTRIBUCIÓN PREVIO CONCEPTO DGPPN</t>
  </si>
  <si>
    <t>A-03-03-05-008</t>
  </si>
  <si>
    <t>05</t>
  </si>
  <si>
    <t>008</t>
  </si>
  <si>
    <t>AGUA POTABLE Y SANEAMIENTO BÁSICO</t>
  </si>
  <si>
    <t>A-03-04-02-002</t>
  </si>
  <si>
    <t>002</t>
  </si>
  <si>
    <t>CUOTAS PARTES PENSIONALES (DE PENSIONES)</t>
  </si>
  <si>
    <t>A-03-04-02-012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</si>
  <si>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</si>
  <si>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</si>
  <si>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</si>
  <si>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</si>
  <si>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</si>
  <si>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</si>
  <si>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</si>
  <si>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</si>
  <si>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</si>
  <si>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</si>
  <si>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</si>
  <si>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C-4001-1400-4-10306A</t>
  </si>
  <si>
    <t>C</t>
  </si>
  <si>
    <t>4001</t>
  </si>
  <si>
    <t>1400</t>
  </si>
  <si>
    <t>4</t>
  </si>
  <si>
    <t>10306A</t>
  </si>
  <si>
    <t>1. ORDENAMIENTO DEL TERRITORIO ALREDEDOR DEL AGUA Y JUSTICIA AMBIENTAL / A. ACCESO Y FORMALIZACIÓN DE LA PROPIEDAD</t>
  </si>
  <si>
    <t>C-4001-1400-5-51303B</t>
  </si>
  <si>
    <t>5</t>
  </si>
  <si>
    <t>51303B</t>
  </si>
  <si>
    <t>5. CONVERGENCIA REGIONAL / B. POLÍTICA INTEGRAL DE HÁBITAT</t>
  </si>
  <si>
    <t>14</t>
  </si>
  <si>
    <t>C-4001-1400-6-10306A</t>
  </si>
  <si>
    <t>6</t>
  </si>
  <si>
    <t>C-4001-1400-8-51303B</t>
  </si>
  <si>
    <t>8</t>
  </si>
  <si>
    <t>C-4002-1400-2-10303A</t>
  </si>
  <si>
    <t>4002</t>
  </si>
  <si>
    <t>2</t>
  </si>
  <si>
    <t>10303A</t>
  </si>
  <si>
    <t>1. ORDENAMIENTO DEL TERRITORIO ALREDEDOR DEL AGUA Y JUSTICIA AMBIENTAL / A. ARMONIZACIÓN Y RACIONALIZACIÓN DE LOS INSTRUMENTOS DE ORDENAMIENTO Y PLANIFICACIÓN TERRITORIAL</t>
  </si>
  <si>
    <t>C-4003-1400-7-202020</t>
  </si>
  <si>
    <t>4003</t>
  </si>
  <si>
    <t>7</t>
  </si>
  <si>
    <t>202020</t>
  </si>
  <si>
    <t>2. SEGURIDAD HUMANA Y JUSTICIA SOCIAL / 2. MÍNIMO VITAL DE AGUA</t>
  </si>
  <si>
    <t>C-4003-1400-8-40304A</t>
  </si>
  <si>
    <t>40304A</t>
  </si>
  <si>
    <t>4. TRANSFORMACIÓN PRODUCTIVA, INTERNACIONALIZACIÓN Y ACCIÓN CLÍMATICA / A. REDUCCIÓN DEL IMPACTO AMBIENTAL DEL SECTOR RESIDENCIAL Y PROMOCIÓN DEL HÁBITAT VERDE. 162</t>
  </si>
  <si>
    <t>C-4003-1400-9-51302H</t>
  </si>
  <si>
    <t>9</t>
  </si>
  <si>
    <t>51302H</t>
  </si>
  <si>
    <t>5. CONVERGENCIA REGIONAL / H. ACCESO A SERVICIOS PÚBLICOS A PARTIR DE LAS CAPACIDADES Y NECESIDADES DE LOS TERRITORIOS</t>
  </si>
  <si>
    <t>C-4003-1400-11-51302H</t>
  </si>
  <si>
    <t>C-4003-1400-12-51302H</t>
  </si>
  <si>
    <t>12</t>
  </si>
  <si>
    <t>C-4003-1400-14-51302H</t>
  </si>
  <si>
    <t>13</t>
  </si>
  <si>
    <t>C-4003-1400-16-51302H</t>
  </si>
  <si>
    <t>16</t>
  </si>
  <si>
    <t>C-4003-1400-17-51302H</t>
  </si>
  <si>
    <t>17</t>
  </si>
  <si>
    <t>C-4003-1400-18-51302H</t>
  </si>
  <si>
    <t>18</t>
  </si>
  <si>
    <t>C-4003-1400-19-51302H</t>
  </si>
  <si>
    <t>19</t>
  </si>
  <si>
    <t>C-4003-1400-20-51302H</t>
  </si>
  <si>
    <t>20</t>
  </si>
  <si>
    <t>5. CONVERGENCIA REGIONAL / H. ACCESO A SERVICIOS PÚBLICOS  A PARTIR DE LAS CAPACIDADES Y NECESIDADES DE LOS TERRITORIOS</t>
  </si>
  <si>
    <t>C-4099-1400-7-53105B</t>
  </si>
  <si>
    <t>4099</t>
  </si>
  <si>
    <t>53105B</t>
  </si>
  <si>
    <t>5. CONVERGENCIA REGIONAL / B. ENTIDADES PÚBLICAS TERRITORIALES Y NACIONALES FORTALECIDAS</t>
  </si>
  <si>
    <t>C-4099-1400-8-53105B</t>
  </si>
  <si>
    <t>C-4099-1400-9-53105B</t>
  </si>
  <si>
    <t>GASTOS DE PERSONAL</t>
  </si>
  <si>
    <t>TRANSFERENCIAS CORRIENTES</t>
  </si>
  <si>
    <t>GASTOS POR TRIBUTOS, MULTAS,SANCIONES E INTERESES DE MORA</t>
  </si>
  <si>
    <t>TOTAL INVERSION</t>
  </si>
  <si>
    <t>TOTAL MINISTERIO DE VIVIENDA CIUDAD Y TERRITORIO</t>
  </si>
  <si>
    <t>%</t>
  </si>
  <si>
    <t>MINISTERIO DE VIVIENDA, CIUDAD Y TERRITORIO</t>
  </si>
  <si>
    <t>República de Colombia</t>
  </si>
  <si>
    <t xml:space="preserve">Ejecución presupuestal a 30  de junio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</si>
</sst>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8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name val="Calibri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164" fontId="6" fillId="0" borderId="2" xfId="0" applyNumberFormat="1" applyFont="1" applyBorder="1" applyAlignment="1">
      <alignment horizontal="right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right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left" vertical="center" wrapText="1" readingOrder="1"/>
    </xf>
    <xf numFmtId="164" fontId="7" fillId="0" borderId="5" xfId="0" applyNumberFormat="1" applyFont="1" applyBorder="1" applyAlignment="1">
      <alignment horizontal="right" vertical="center" wrapText="1" readingOrder="1"/>
    </xf>
    <xf numFmtId="7" fontId="7" fillId="0" borderId="2" xfId="0" applyNumberFormat="1" applyFont="1" applyBorder="1" applyAlignment="1">
      <alignment horizontal="right" vertical="center" wrapText="1" readingOrder="1"/>
    </xf>
    <xf numFmtId="7" fontId="8" fillId="0" borderId="2" xfId="0" applyNumberFormat="1" applyFont="1" applyBorder="1"/>
    <xf numFmtId="2" fontId="1" fillId="0" borderId="0" xfId="0" applyNumberFormat="1" applyFont="1"/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9" fontId="8" fillId="0" borderId="2" xfId="1" applyFont="1" applyBorder="1"/>
    <xf numFmtId="0" fontId="9" fillId="0" borderId="0" xfId="0" applyFont="1" applyAlignment="1">
      <alignment horizontal="center" vertical="center" wrapText="1" readingOrder="1"/>
    </xf>
    <xf numFmtId="0" fontId="10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</xdr:row>
      <xdr:rowOff>57150</xdr:rowOff>
    </xdr:from>
    <xdr:to>
      <xdr:col>14</xdr:col>
      <xdr:colOff>342900</xdr:colOff>
      <xdr:row>5</xdr:row>
      <xdr:rowOff>152400</xdr:rowOff>
    </xdr:to>
    <xdr:pic>
      <xdr:nvPicPr>
        <xdr:cNvPr id="3" name="Picture 0" descr="e0f4233f-7a71-47f5-824f-b8099c95c5d2">
          <a:extLst>
            <a:ext uri="{FF2B5EF4-FFF2-40B4-BE49-F238E27FC236}">
              <a16:creationId xmlns:a16="http://schemas.microsoft.com/office/drawing/2014/main" id="{0AB14DCB-2072-4E77-809E-668861FC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47650"/>
          <a:ext cx="24765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1676401</xdr:colOff>
      <xdr:row>0</xdr:row>
      <xdr:rowOff>66676</xdr:rowOff>
    </xdr:from>
    <xdr:to>
      <xdr:col>18</xdr:col>
      <xdr:colOff>219076</xdr:colOff>
      <xdr:row>7</xdr:row>
      <xdr:rowOff>28576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F704136-84C4-4796-912E-292D948C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1" y="66676"/>
          <a:ext cx="18288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314325</xdr:colOff>
      <xdr:row>1</xdr:row>
      <xdr:rowOff>28575</xdr:rowOff>
    </xdr:from>
    <xdr:to>
      <xdr:col>25</xdr:col>
      <xdr:colOff>1476375</xdr:colOff>
      <xdr:row>4</xdr:row>
      <xdr:rowOff>161925</xdr:rowOff>
    </xdr:to>
    <xdr:pic>
      <xdr:nvPicPr>
        <xdr:cNvPr id="5" name="imageSelected1">
          <a:extLst>
            <a:ext uri="{FF2B5EF4-FFF2-40B4-BE49-F238E27FC236}">
              <a16:creationId xmlns:a16="http://schemas.microsoft.com/office/drawing/2014/main" id="{40795906-386E-4191-82BF-D5BC3BE5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3350" y="219075"/>
          <a:ext cx="45720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1"/>
  <sheetViews>
    <sheetView showGridLines="0" tabSelected="1" topLeftCell="D1" workbookViewId="0">
      <selection activeCell="P11" sqref="P11"/>
    </sheetView>
  </sheetViews>
  <sheetFormatPr baseColWidth="10" defaultRowHeight="15" x14ac:dyDescent="0.25"/>
  <cols>
    <col min="1" max="1" width="13.42578125" hidden="1" customWidth="1"/>
    <col min="2" max="2" width="27" hidden="1" customWidth="1"/>
    <col min="3" max="3" width="21.5703125" hidden="1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7" width="26.85546875" customWidth="1"/>
    <col min="18" max="18" width="22.42578125" customWidth="1"/>
    <col min="19" max="19" width="21.85546875" customWidth="1"/>
    <col min="20" max="20" width="26.85546875" customWidth="1"/>
    <col min="21" max="21" width="28.7109375" customWidth="1"/>
    <col min="22" max="27" width="25.5703125" bestFit="1" customWidth="1"/>
    <col min="28" max="28" width="12" hidden="1" customWidth="1"/>
    <col min="29" max="29" width="9.42578125" customWidth="1"/>
  </cols>
  <sheetData>
    <row r="1" spans="1:37" x14ac:dyDescent="0.2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37" ht="24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2" t="s">
        <v>137</v>
      </c>
      <c r="V2" s="32"/>
      <c r="W2" s="2"/>
      <c r="X2" s="2"/>
      <c r="Y2" s="2"/>
      <c r="Z2" s="2"/>
      <c r="AA2" s="2"/>
    </row>
    <row r="3" spans="1:37" x14ac:dyDescent="0.25">
      <c r="A3" s="1"/>
      <c r="B3" s="1"/>
      <c r="C3" s="2"/>
      <c r="D3" s="2"/>
      <c r="E3" s="2"/>
      <c r="F3" s="2"/>
      <c r="G3" s="2"/>
      <c r="H3" s="2"/>
      <c r="I3" s="2"/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32" t="s">
        <v>138</v>
      </c>
      <c r="V3" s="32"/>
      <c r="W3" s="28" t="s">
        <v>1</v>
      </c>
      <c r="X3" s="28" t="s">
        <v>1</v>
      </c>
      <c r="Y3" s="28" t="s">
        <v>1</v>
      </c>
      <c r="Z3" s="28" t="s">
        <v>1</v>
      </c>
      <c r="AA3" s="28" t="s">
        <v>1</v>
      </c>
      <c r="AB3" s="28" t="s">
        <v>1</v>
      </c>
      <c r="AC3" s="28" t="s">
        <v>1</v>
      </c>
      <c r="AD3" s="28" t="s">
        <v>1</v>
      </c>
      <c r="AE3" s="28" t="s">
        <v>1</v>
      </c>
      <c r="AF3" s="28" t="s">
        <v>1</v>
      </c>
      <c r="AG3" s="29"/>
      <c r="AH3" s="29"/>
      <c r="AI3" s="29"/>
      <c r="AJ3" s="29"/>
      <c r="AK3" s="29"/>
    </row>
    <row r="4" spans="1:37" ht="25.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2" t="s">
        <v>139</v>
      </c>
      <c r="V4" s="32"/>
      <c r="W4" s="30"/>
      <c r="X4" s="30"/>
      <c r="Y4" s="30"/>
      <c r="Z4" s="30"/>
      <c r="AA4" s="30"/>
      <c r="AB4" s="30"/>
      <c r="AC4" s="30"/>
      <c r="AD4" s="30"/>
      <c r="AE4" s="30"/>
      <c r="AF4" s="28"/>
      <c r="AG4" s="29"/>
      <c r="AH4" s="29"/>
      <c r="AI4" s="29"/>
      <c r="AJ4" s="29"/>
      <c r="AK4" s="29"/>
    </row>
    <row r="5" spans="1:37" x14ac:dyDescent="0.25">
      <c r="A5" s="1"/>
      <c r="B5" s="1"/>
      <c r="C5" s="2"/>
      <c r="D5" s="2"/>
      <c r="E5" s="2"/>
      <c r="F5" s="2"/>
      <c r="G5" s="2"/>
      <c r="H5" s="2"/>
      <c r="I5" s="2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0"/>
      <c r="X5" s="30"/>
      <c r="Y5" s="30"/>
      <c r="Z5" s="30"/>
      <c r="AA5" s="30"/>
      <c r="AB5" s="30"/>
      <c r="AC5" s="30"/>
      <c r="AD5" s="30"/>
      <c r="AE5" s="30"/>
      <c r="AF5" s="28"/>
      <c r="AG5" s="29"/>
      <c r="AH5" s="29"/>
      <c r="AI5" s="29"/>
      <c r="AJ5" s="29"/>
      <c r="AK5" s="29"/>
    </row>
    <row r="6" spans="1:37" x14ac:dyDescent="0.25">
      <c r="A6" s="1"/>
      <c r="B6" s="1"/>
      <c r="C6" s="2"/>
      <c r="D6" s="2"/>
      <c r="E6" s="2"/>
      <c r="F6" s="2"/>
      <c r="G6" s="2"/>
      <c r="H6" s="2"/>
      <c r="I6" s="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0"/>
      <c r="X6" s="30"/>
      <c r="Y6" s="30"/>
      <c r="Z6" s="30"/>
      <c r="AA6" s="30"/>
      <c r="AB6" s="30"/>
      <c r="AC6" s="30"/>
      <c r="AD6" s="30"/>
      <c r="AE6" s="30"/>
      <c r="AF6" s="28"/>
      <c r="AG6" s="29"/>
      <c r="AH6" s="29"/>
      <c r="AI6" s="29"/>
      <c r="AJ6" s="29"/>
      <c r="AK6" s="29"/>
    </row>
    <row r="7" spans="1:37" x14ac:dyDescent="0.25">
      <c r="A7" s="1" t="s">
        <v>2</v>
      </c>
      <c r="B7" s="1" t="s">
        <v>3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31" t="s">
        <v>1</v>
      </c>
      <c r="X7" s="31" t="s">
        <v>1</v>
      </c>
      <c r="Y7" s="31" t="s">
        <v>1</v>
      </c>
      <c r="Z7" s="31" t="s">
        <v>1</v>
      </c>
      <c r="AA7" s="31" t="s">
        <v>1</v>
      </c>
      <c r="AB7" s="31" t="s">
        <v>1</v>
      </c>
      <c r="AC7" s="31" t="s">
        <v>1</v>
      </c>
      <c r="AD7" s="31" t="s">
        <v>1</v>
      </c>
      <c r="AE7" s="31" t="s">
        <v>1</v>
      </c>
      <c r="AF7" s="28"/>
      <c r="AG7" s="29"/>
      <c r="AH7" s="29"/>
      <c r="AI7" s="29"/>
      <c r="AJ7" s="29"/>
      <c r="AK7" s="29"/>
    </row>
    <row r="8" spans="1:37" x14ac:dyDescent="0.25">
      <c r="A8" s="1" t="s">
        <v>4</v>
      </c>
      <c r="B8" s="1" t="s">
        <v>5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1" t="s">
        <v>1</v>
      </c>
      <c r="X8" s="31" t="s">
        <v>1</v>
      </c>
      <c r="Y8" s="31" t="s">
        <v>1</v>
      </c>
      <c r="Z8" s="31" t="s">
        <v>1</v>
      </c>
      <c r="AA8" s="31" t="s">
        <v>1</v>
      </c>
      <c r="AB8" s="31" t="s">
        <v>1</v>
      </c>
      <c r="AC8" s="31" t="s">
        <v>1</v>
      </c>
      <c r="AD8" s="31" t="s">
        <v>1</v>
      </c>
      <c r="AE8" s="31" t="s">
        <v>1</v>
      </c>
      <c r="AF8" s="28"/>
      <c r="AG8" s="29"/>
      <c r="AH8" s="29"/>
      <c r="AI8" s="29"/>
      <c r="AJ8" s="29"/>
      <c r="AK8" s="29"/>
    </row>
    <row r="9" spans="1:37" ht="31.5" x14ac:dyDescent="0.25">
      <c r="A9" s="1" t="s">
        <v>6</v>
      </c>
      <c r="B9" s="1" t="s">
        <v>7</v>
      </c>
      <c r="C9" s="1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6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B9" s="11"/>
      <c r="AC9" s="6" t="s">
        <v>136</v>
      </c>
    </row>
    <row r="10" spans="1:37" ht="33.75" x14ac:dyDescent="0.25">
      <c r="A10" s="3" t="s">
        <v>33</v>
      </c>
      <c r="B10" s="4" t="s">
        <v>34</v>
      </c>
      <c r="C10" s="7" t="s">
        <v>35</v>
      </c>
      <c r="D10" s="8" t="s">
        <v>36</v>
      </c>
      <c r="E10" s="8" t="s">
        <v>37</v>
      </c>
      <c r="F10" s="8" t="s">
        <v>37</v>
      </c>
      <c r="G10" s="8" t="s">
        <v>37</v>
      </c>
      <c r="H10" s="8"/>
      <c r="I10" s="8"/>
      <c r="J10" s="8"/>
      <c r="K10" s="8"/>
      <c r="L10" s="8"/>
      <c r="M10" s="8" t="s">
        <v>38</v>
      </c>
      <c r="N10" s="8" t="s">
        <v>39</v>
      </c>
      <c r="O10" s="8" t="s">
        <v>40</v>
      </c>
      <c r="P10" s="9" t="s">
        <v>41</v>
      </c>
      <c r="Q10" s="10">
        <v>39789224000</v>
      </c>
      <c r="R10" s="10">
        <v>0</v>
      </c>
      <c r="S10" s="10">
        <v>0</v>
      </c>
      <c r="T10" s="10">
        <v>39789224000</v>
      </c>
      <c r="U10" s="10">
        <v>0</v>
      </c>
      <c r="V10" s="10">
        <v>39789224000</v>
      </c>
      <c r="W10" s="10">
        <v>0</v>
      </c>
      <c r="X10" s="10">
        <v>15460942005</v>
      </c>
      <c r="Y10" s="10">
        <v>15460942005</v>
      </c>
      <c r="Z10" s="10">
        <v>15457747576</v>
      </c>
      <c r="AA10" s="10">
        <v>15447482083</v>
      </c>
      <c r="AC10" s="27">
        <f>AA10/Q10</f>
        <v>0.38823280602305787</v>
      </c>
    </row>
    <row r="11" spans="1:37" ht="33.75" x14ac:dyDescent="0.25">
      <c r="A11" s="3" t="s">
        <v>33</v>
      </c>
      <c r="B11" s="4" t="s">
        <v>34</v>
      </c>
      <c r="C11" s="7" t="s">
        <v>42</v>
      </c>
      <c r="D11" s="8" t="s">
        <v>36</v>
      </c>
      <c r="E11" s="8" t="s">
        <v>37</v>
      </c>
      <c r="F11" s="8" t="s">
        <v>37</v>
      </c>
      <c r="G11" s="8" t="s">
        <v>43</v>
      </c>
      <c r="H11" s="8"/>
      <c r="I11" s="8"/>
      <c r="J11" s="8"/>
      <c r="K11" s="8"/>
      <c r="L11" s="8"/>
      <c r="M11" s="8" t="s">
        <v>38</v>
      </c>
      <c r="N11" s="8" t="s">
        <v>39</v>
      </c>
      <c r="O11" s="8" t="s">
        <v>40</v>
      </c>
      <c r="P11" s="9" t="s">
        <v>44</v>
      </c>
      <c r="Q11" s="10">
        <v>14134083000</v>
      </c>
      <c r="R11" s="10">
        <v>0</v>
      </c>
      <c r="S11" s="10">
        <v>0</v>
      </c>
      <c r="T11" s="10">
        <v>14134083000</v>
      </c>
      <c r="U11" s="10">
        <v>0</v>
      </c>
      <c r="V11" s="10">
        <v>14134083000</v>
      </c>
      <c r="W11" s="10">
        <v>0</v>
      </c>
      <c r="X11" s="10">
        <v>6256283474</v>
      </c>
      <c r="Y11" s="10">
        <v>6256283474</v>
      </c>
      <c r="Z11" s="10">
        <v>6256283474</v>
      </c>
      <c r="AA11" s="10">
        <v>6256283474</v>
      </c>
      <c r="AC11" s="27">
        <f t="shared" ref="AC11:AC50" si="0">AA11/Q11</f>
        <v>0.44263808794670301</v>
      </c>
    </row>
    <row r="12" spans="1:37" ht="33.75" x14ac:dyDescent="0.25">
      <c r="A12" s="3" t="s">
        <v>33</v>
      </c>
      <c r="B12" s="4" t="s">
        <v>34</v>
      </c>
      <c r="C12" s="7" t="s">
        <v>45</v>
      </c>
      <c r="D12" s="8" t="s">
        <v>36</v>
      </c>
      <c r="E12" s="8" t="s">
        <v>37</v>
      </c>
      <c r="F12" s="8" t="s">
        <v>37</v>
      </c>
      <c r="G12" s="8" t="s">
        <v>46</v>
      </c>
      <c r="H12" s="8"/>
      <c r="I12" s="8"/>
      <c r="J12" s="8"/>
      <c r="K12" s="8"/>
      <c r="L12" s="8"/>
      <c r="M12" s="8" t="s">
        <v>38</v>
      </c>
      <c r="N12" s="8" t="s">
        <v>39</v>
      </c>
      <c r="O12" s="8" t="s">
        <v>40</v>
      </c>
      <c r="P12" s="9" t="s">
        <v>47</v>
      </c>
      <c r="Q12" s="10">
        <v>5463595000</v>
      </c>
      <c r="R12" s="10">
        <v>0</v>
      </c>
      <c r="S12" s="10">
        <v>0</v>
      </c>
      <c r="T12" s="10">
        <v>5463595000</v>
      </c>
      <c r="U12" s="10">
        <v>0</v>
      </c>
      <c r="V12" s="10">
        <v>5463595000</v>
      </c>
      <c r="W12" s="10">
        <v>0</v>
      </c>
      <c r="X12" s="10">
        <v>2597018805</v>
      </c>
      <c r="Y12" s="10">
        <v>2597018805</v>
      </c>
      <c r="Z12" s="10">
        <v>2595838853</v>
      </c>
      <c r="AA12" s="10">
        <v>2577485378</v>
      </c>
      <c r="AC12" s="27">
        <f t="shared" si="0"/>
        <v>0.47175630294705229</v>
      </c>
    </row>
    <row r="13" spans="1:37" ht="36" customHeight="1" x14ac:dyDescent="0.25">
      <c r="A13" s="3"/>
      <c r="B13" s="4"/>
      <c r="C13" s="7"/>
      <c r="D13" s="14" t="s">
        <v>36</v>
      </c>
      <c r="E13" s="14" t="s">
        <v>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16" t="s">
        <v>131</v>
      </c>
      <c r="Q13" s="15">
        <f>Q10+Q11+Q12</f>
        <v>59386902000</v>
      </c>
      <c r="R13" s="15">
        <f t="shared" ref="R13:AA13" si="1">R10+R11+R12</f>
        <v>0</v>
      </c>
      <c r="S13" s="15">
        <f t="shared" si="1"/>
        <v>0</v>
      </c>
      <c r="T13" s="15">
        <f t="shared" si="1"/>
        <v>59386902000</v>
      </c>
      <c r="U13" s="15">
        <f t="shared" si="1"/>
        <v>0</v>
      </c>
      <c r="V13" s="15">
        <f t="shared" si="1"/>
        <v>59386902000</v>
      </c>
      <c r="W13" s="15">
        <f t="shared" si="1"/>
        <v>0</v>
      </c>
      <c r="X13" s="15">
        <f t="shared" si="1"/>
        <v>24314244284</v>
      </c>
      <c r="Y13" s="15">
        <f t="shared" si="1"/>
        <v>24314244284</v>
      </c>
      <c r="Z13" s="15">
        <f t="shared" si="1"/>
        <v>24309869903</v>
      </c>
      <c r="AA13" s="15">
        <f t="shared" si="1"/>
        <v>24281250935</v>
      </c>
      <c r="AC13" s="27">
        <f t="shared" si="0"/>
        <v>0.40886542515721735</v>
      </c>
    </row>
    <row r="14" spans="1:37" ht="33.75" x14ac:dyDescent="0.25">
      <c r="A14" s="3" t="s">
        <v>33</v>
      </c>
      <c r="B14" s="4" t="s">
        <v>34</v>
      </c>
      <c r="C14" s="7" t="s">
        <v>48</v>
      </c>
      <c r="D14" s="8" t="s">
        <v>36</v>
      </c>
      <c r="E14" s="8" t="s">
        <v>43</v>
      </c>
      <c r="F14" s="8"/>
      <c r="G14" s="8"/>
      <c r="H14" s="8"/>
      <c r="I14" s="8"/>
      <c r="J14" s="8"/>
      <c r="K14" s="8"/>
      <c r="L14" s="8"/>
      <c r="M14" s="8" t="s">
        <v>38</v>
      </c>
      <c r="N14" s="8" t="s">
        <v>39</v>
      </c>
      <c r="O14" s="8" t="s">
        <v>40</v>
      </c>
      <c r="P14" s="18" t="s">
        <v>49</v>
      </c>
      <c r="Q14" s="10">
        <v>14318932000</v>
      </c>
      <c r="R14" s="10">
        <v>0</v>
      </c>
      <c r="S14" s="10">
        <v>0</v>
      </c>
      <c r="T14" s="10">
        <v>14318932000</v>
      </c>
      <c r="U14" s="10">
        <v>300000000</v>
      </c>
      <c r="V14" s="10">
        <v>12832414251.040001</v>
      </c>
      <c r="W14" s="10">
        <v>1186517748.96</v>
      </c>
      <c r="X14" s="10">
        <v>12183130055.379999</v>
      </c>
      <c r="Y14" s="10">
        <v>6013676146.96</v>
      </c>
      <c r="Z14" s="10">
        <v>5816751598.79</v>
      </c>
      <c r="AA14" s="10">
        <v>5816722888.79</v>
      </c>
      <c r="AC14" s="27">
        <f t="shared" si="0"/>
        <v>0.40622602920315565</v>
      </c>
    </row>
    <row r="15" spans="1:37" ht="33.75" customHeight="1" x14ac:dyDescent="0.25">
      <c r="A15" s="3"/>
      <c r="B15" s="4"/>
      <c r="C15" s="7"/>
      <c r="D15" s="14" t="s">
        <v>36</v>
      </c>
      <c r="E15" s="14" t="s">
        <v>43</v>
      </c>
      <c r="F15" s="8"/>
      <c r="G15" s="8"/>
      <c r="H15" s="8"/>
      <c r="I15" s="8"/>
      <c r="J15" s="8"/>
      <c r="K15" s="8"/>
      <c r="L15" s="8"/>
      <c r="M15" s="8"/>
      <c r="N15" s="8"/>
      <c r="O15" s="17"/>
      <c r="P15" s="16" t="s">
        <v>49</v>
      </c>
      <c r="Q15" s="20">
        <f>Q14</f>
        <v>14318932000</v>
      </c>
      <c r="R15" s="20">
        <f t="shared" ref="R15:AA15" si="2">R14</f>
        <v>0</v>
      </c>
      <c r="S15" s="20">
        <f t="shared" si="2"/>
        <v>0</v>
      </c>
      <c r="T15" s="20">
        <f t="shared" si="2"/>
        <v>14318932000</v>
      </c>
      <c r="U15" s="20">
        <f t="shared" si="2"/>
        <v>300000000</v>
      </c>
      <c r="V15" s="20">
        <f t="shared" si="2"/>
        <v>12832414251.040001</v>
      </c>
      <c r="W15" s="20">
        <f t="shared" si="2"/>
        <v>1186517748.96</v>
      </c>
      <c r="X15" s="20">
        <f t="shared" si="2"/>
        <v>12183130055.379999</v>
      </c>
      <c r="Y15" s="20">
        <f t="shared" si="2"/>
        <v>6013676146.96</v>
      </c>
      <c r="Z15" s="20">
        <f t="shared" si="2"/>
        <v>5816751598.79</v>
      </c>
      <c r="AA15" s="20">
        <f t="shared" si="2"/>
        <v>5816722888.79</v>
      </c>
      <c r="AC15" s="27">
        <f t="shared" si="0"/>
        <v>0.40622602920315565</v>
      </c>
    </row>
    <row r="16" spans="1:37" ht="101.25" x14ac:dyDescent="0.25">
      <c r="A16" s="3" t="s">
        <v>33</v>
      </c>
      <c r="B16" s="4" t="s">
        <v>34</v>
      </c>
      <c r="C16" s="7" t="s">
        <v>50</v>
      </c>
      <c r="D16" s="8" t="s">
        <v>36</v>
      </c>
      <c r="E16" s="8" t="s">
        <v>46</v>
      </c>
      <c r="F16" s="8" t="s">
        <v>37</v>
      </c>
      <c r="G16" s="8" t="s">
        <v>51</v>
      </c>
      <c r="H16" s="8" t="s">
        <v>52</v>
      </c>
      <c r="I16" s="8"/>
      <c r="J16" s="8"/>
      <c r="K16" s="8"/>
      <c r="L16" s="8"/>
      <c r="M16" s="8" t="s">
        <v>38</v>
      </c>
      <c r="N16" s="8" t="s">
        <v>39</v>
      </c>
      <c r="O16" s="8" t="s">
        <v>40</v>
      </c>
      <c r="P16" s="19" t="s">
        <v>53</v>
      </c>
      <c r="Q16" s="10">
        <v>32190000000</v>
      </c>
      <c r="R16" s="10">
        <v>0</v>
      </c>
      <c r="S16" s="10">
        <v>0</v>
      </c>
      <c r="T16" s="10">
        <v>32190000000</v>
      </c>
      <c r="U16" s="10">
        <v>0</v>
      </c>
      <c r="V16" s="10">
        <v>32190000000</v>
      </c>
      <c r="W16" s="10">
        <v>0</v>
      </c>
      <c r="X16" s="10">
        <v>32190000000</v>
      </c>
      <c r="Y16" s="10">
        <v>17289672799</v>
      </c>
      <c r="Z16" s="10">
        <v>17289672799</v>
      </c>
      <c r="AA16" s="10">
        <v>17289672799</v>
      </c>
      <c r="AC16" s="27">
        <f t="shared" si="0"/>
        <v>0.5371131655483069</v>
      </c>
    </row>
    <row r="17" spans="1:29" ht="33.75" x14ac:dyDescent="0.25">
      <c r="A17" s="3" t="s">
        <v>33</v>
      </c>
      <c r="B17" s="4" t="s">
        <v>34</v>
      </c>
      <c r="C17" s="7" t="s">
        <v>54</v>
      </c>
      <c r="D17" s="8" t="s">
        <v>36</v>
      </c>
      <c r="E17" s="8" t="s">
        <v>46</v>
      </c>
      <c r="F17" s="8" t="s">
        <v>46</v>
      </c>
      <c r="G17" s="8" t="s">
        <v>37</v>
      </c>
      <c r="H17" s="8" t="s">
        <v>55</v>
      </c>
      <c r="I17" s="8"/>
      <c r="J17" s="8"/>
      <c r="K17" s="8"/>
      <c r="L17" s="8"/>
      <c r="M17" s="8" t="s">
        <v>38</v>
      </c>
      <c r="N17" s="8" t="s">
        <v>39</v>
      </c>
      <c r="O17" s="8" t="s">
        <v>40</v>
      </c>
      <c r="P17" s="9" t="s">
        <v>56</v>
      </c>
      <c r="Q17" s="10">
        <v>3175000000</v>
      </c>
      <c r="R17" s="10">
        <v>0</v>
      </c>
      <c r="S17" s="10">
        <v>0</v>
      </c>
      <c r="T17" s="10">
        <v>3175000000</v>
      </c>
      <c r="U17" s="10">
        <v>3175000000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C17" s="27">
        <f t="shared" si="0"/>
        <v>0</v>
      </c>
    </row>
    <row r="18" spans="1:29" ht="33.75" x14ac:dyDescent="0.25">
      <c r="A18" s="3" t="s">
        <v>33</v>
      </c>
      <c r="B18" s="4" t="s">
        <v>34</v>
      </c>
      <c r="C18" s="7" t="s">
        <v>57</v>
      </c>
      <c r="D18" s="8" t="s">
        <v>36</v>
      </c>
      <c r="E18" s="8" t="s">
        <v>46</v>
      </c>
      <c r="F18" s="8" t="s">
        <v>46</v>
      </c>
      <c r="G18" s="8" t="s">
        <v>58</v>
      </c>
      <c r="H18" s="8" t="s">
        <v>59</v>
      </c>
      <c r="I18" s="8"/>
      <c r="J18" s="8"/>
      <c r="K18" s="8"/>
      <c r="L18" s="8"/>
      <c r="M18" s="8" t="s">
        <v>38</v>
      </c>
      <c r="N18" s="8" t="s">
        <v>39</v>
      </c>
      <c r="O18" s="8" t="s">
        <v>40</v>
      </c>
      <c r="P18" s="9" t="s">
        <v>60</v>
      </c>
      <c r="Q18" s="10">
        <v>3624435882562</v>
      </c>
      <c r="R18" s="10">
        <v>0</v>
      </c>
      <c r="S18" s="10">
        <v>0</v>
      </c>
      <c r="T18" s="10">
        <v>3624435882562</v>
      </c>
      <c r="U18" s="10">
        <v>0</v>
      </c>
      <c r="V18" s="10">
        <v>2161603834932</v>
      </c>
      <c r="W18" s="10">
        <v>1462832047630</v>
      </c>
      <c r="X18" s="10">
        <v>1869037425944</v>
      </c>
      <c r="Y18" s="10">
        <v>1869037425944</v>
      </c>
      <c r="Z18" s="10">
        <v>1867908348414</v>
      </c>
      <c r="AA18" s="10">
        <v>1867908348414</v>
      </c>
      <c r="AC18" s="27">
        <f t="shared" si="0"/>
        <v>0.5153652620538659</v>
      </c>
    </row>
    <row r="19" spans="1:29" ht="33.75" x14ac:dyDescent="0.25">
      <c r="A19" s="3" t="s">
        <v>33</v>
      </c>
      <c r="B19" s="4" t="s">
        <v>34</v>
      </c>
      <c r="C19" s="7" t="s">
        <v>61</v>
      </c>
      <c r="D19" s="8" t="s">
        <v>36</v>
      </c>
      <c r="E19" s="8" t="s">
        <v>46</v>
      </c>
      <c r="F19" s="8" t="s">
        <v>51</v>
      </c>
      <c r="G19" s="8" t="s">
        <v>43</v>
      </c>
      <c r="H19" s="8" t="s">
        <v>62</v>
      </c>
      <c r="I19" s="8"/>
      <c r="J19" s="8"/>
      <c r="K19" s="8"/>
      <c r="L19" s="8"/>
      <c r="M19" s="8" t="s">
        <v>38</v>
      </c>
      <c r="N19" s="8" t="s">
        <v>39</v>
      </c>
      <c r="O19" s="8" t="s">
        <v>40</v>
      </c>
      <c r="P19" s="9" t="s">
        <v>63</v>
      </c>
      <c r="Q19" s="10">
        <v>21349000</v>
      </c>
      <c r="R19" s="10">
        <v>0</v>
      </c>
      <c r="S19" s="10">
        <v>0</v>
      </c>
      <c r="T19" s="10">
        <v>21349000</v>
      </c>
      <c r="U19" s="10">
        <v>0</v>
      </c>
      <c r="V19" s="10">
        <v>21349000</v>
      </c>
      <c r="W19" s="10">
        <v>0</v>
      </c>
      <c r="X19" s="10">
        <v>4591459</v>
      </c>
      <c r="Y19" s="10">
        <v>4591459</v>
      </c>
      <c r="Z19" s="10">
        <v>4591459</v>
      </c>
      <c r="AA19" s="10">
        <v>4591459</v>
      </c>
      <c r="AC19" s="27">
        <f t="shared" si="0"/>
        <v>0.21506670101644104</v>
      </c>
    </row>
    <row r="20" spans="1:29" ht="45" x14ac:dyDescent="0.25">
      <c r="A20" s="3" t="s">
        <v>33</v>
      </c>
      <c r="B20" s="4" t="s">
        <v>34</v>
      </c>
      <c r="C20" s="7" t="s">
        <v>64</v>
      </c>
      <c r="D20" s="8" t="s">
        <v>36</v>
      </c>
      <c r="E20" s="8" t="s">
        <v>46</v>
      </c>
      <c r="F20" s="8" t="s">
        <v>51</v>
      </c>
      <c r="G20" s="8" t="s">
        <v>43</v>
      </c>
      <c r="H20" s="8" t="s">
        <v>65</v>
      </c>
      <c r="I20" s="8"/>
      <c r="J20" s="8"/>
      <c r="K20" s="8"/>
      <c r="L20" s="8"/>
      <c r="M20" s="8" t="s">
        <v>38</v>
      </c>
      <c r="N20" s="8" t="s">
        <v>39</v>
      </c>
      <c r="O20" s="8" t="s">
        <v>40</v>
      </c>
      <c r="P20" s="9" t="s">
        <v>66</v>
      </c>
      <c r="Q20" s="10">
        <v>223481000</v>
      </c>
      <c r="R20" s="10">
        <v>0</v>
      </c>
      <c r="S20" s="10">
        <v>0</v>
      </c>
      <c r="T20" s="10">
        <v>223481000</v>
      </c>
      <c r="U20" s="10">
        <v>0</v>
      </c>
      <c r="V20" s="10">
        <v>223481000</v>
      </c>
      <c r="W20" s="10">
        <v>0</v>
      </c>
      <c r="X20" s="10">
        <v>40746626</v>
      </c>
      <c r="Y20" s="10">
        <v>40746626</v>
      </c>
      <c r="Z20" s="10">
        <v>40746626</v>
      </c>
      <c r="AA20" s="10">
        <v>40746626</v>
      </c>
      <c r="AC20" s="27">
        <f t="shared" si="0"/>
        <v>0.18232702556369446</v>
      </c>
    </row>
    <row r="21" spans="1:29" ht="33.75" x14ac:dyDescent="0.25">
      <c r="A21" s="3" t="s">
        <v>33</v>
      </c>
      <c r="B21" s="4" t="s">
        <v>34</v>
      </c>
      <c r="C21" s="7" t="s">
        <v>67</v>
      </c>
      <c r="D21" s="8" t="s">
        <v>36</v>
      </c>
      <c r="E21" s="8" t="s">
        <v>46</v>
      </c>
      <c r="F21" s="8" t="s">
        <v>39</v>
      </c>
      <c r="G21" s="8"/>
      <c r="H21" s="8"/>
      <c r="I21" s="8"/>
      <c r="J21" s="8"/>
      <c r="K21" s="8"/>
      <c r="L21" s="8"/>
      <c r="M21" s="8" t="s">
        <v>38</v>
      </c>
      <c r="N21" s="8" t="s">
        <v>39</v>
      </c>
      <c r="O21" s="8" t="s">
        <v>40</v>
      </c>
      <c r="P21" s="9" t="s">
        <v>68</v>
      </c>
      <c r="Q21" s="10">
        <v>950000000</v>
      </c>
      <c r="R21" s="10">
        <v>0</v>
      </c>
      <c r="S21" s="10">
        <v>0</v>
      </c>
      <c r="T21" s="10">
        <v>950000000</v>
      </c>
      <c r="U21" s="10">
        <v>0</v>
      </c>
      <c r="V21" s="10">
        <v>17608842.109999999</v>
      </c>
      <c r="W21" s="10">
        <v>932391157.88999999</v>
      </c>
      <c r="X21" s="10">
        <v>17608842.109999999</v>
      </c>
      <c r="Y21" s="10">
        <v>17608842.109999999</v>
      </c>
      <c r="Z21" s="10">
        <v>17608842.109999999</v>
      </c>
      <c r="AA21" s="10">
        <v>0</v>
      </c>
      <c r="AC21" s="27">
        <f t="shared" si="0"/>
        <v>0</v>
      </c>
    </row>
    <row r="22" spans="1:29" ht="30" customHeight="1" x14ac:dyDescent="0.25">
      <c r="A22" s="3"/>
      <c r="B22" s="4"/>
      <c r="C22" s="7"/>
      <c r="D22" s="14" t="s">
        <v>36</v>
      </c>
      <c r="E22" s="14" t="s">
        <v>46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16" t="s">
        <v>132</v>
      </c>
      <c r="Q22" s="15">
        <f>Q16+Q17+Q19+Q20+Q18+Q21</f>
        <v>3660995712562</v>
      </c>
      <c r="R22" s="15">
        <f t="shared" ref="R22:AA22" si="3">R16+R17+R19+R20+R18+R21</f>
        <v>0</v>
      </c>
      <c r="S22" s="15">
        <f t="shared" si="3"/>
        <v>0</v>
      </c>
      <c r="T22" s="15">
        <f t="shared" si="3"/>
        <v>3660995712562</v>
      </c>
      <c r="U22" s="15">
        <f t="shared" si="3"/>
        <v>3175000000</v>
      </c>
      <c r="V22" s="15">
        <f t="shared" si="3"/>
        <v>2194056273774.1101</v>
      </c>
      <c r="W22" s="15">
        <f t="shared" si="3"/>
        <v>1463764438787.8899</v>
      </c>
      <c r="X22" s="15">
        <f t="shared" si="3"/>
        <v>1901290372871.1101</v>
      </c>
      <c r="Y22" s="15">
        <f t="shared" si="3"/>
        <v>1886390045670.1101</v>
      </c>
      <c r="Z22" s="15">
        <f t="shared" si="3"/>
        <v>1885260968140.1101</v>
      </c>
      <c r="AA22" s="15">
        <f t="shared" si="3"/>
        <v>1885243359298</v>
      </c>
      <c r="AC22" s="27">
        <f t="shared" si="0"/>
        <v>0.51495371951110225</v>
      </c>
    </row>
    <row r="23" spans="1:29" ht="33.75" x14ac:dyDescent="0.25">
      <c r="A23" s="3" t="s">
        <v>33</v>
      </c>
      <c r="B23" s="4" t="s">
        <v>34</v>
      </c>
      <c r="C23" s="7" t="s">
        <v>69</v>
      </c>
      <c r="D23" s="8" t="s">
        <v>36</v>
      </c>
      <c r="E23" s="8" t="s">
        <v>70</v>
      </c>
      <c r="F23" s="8" t="s">
        <v>37</v>
      </c>
      <c r="G23" s="8"/>
      <c r="H23" s="8"/>
      <c r="I23" s="8"/>
      <c r="J23" s="8"/>
      <c r="K23" s="8"/>
      <c r="L23" s="8"/>
      <c r="M23" s="8" t="s">
        <v>38</v>
      </c>
      <c r="N23" s="8" t="s">
        <v>39</v>
      </c>
      <c r="O23" s="8" t="s">
        <v>40</v>
      </c>
      <c r="P23" s="9" t="s">
        <v>71</v>
      </c>
      <c r="Q23" s="10">
        <v>530000000</v>
      </c>
      <c r="R23" s="10">
        <v>0</v>
      </c>
      <c r="S23" s="10">
        <v>0</v>
      </c>
      <c r="T23" s="10">
        <v>530000000</v>
      </c>
      <c r="U23" s="10">
        <v>302000000</v>
      </c>
      <c r="V23" s="10">
        <v>227548669</v>
      </c>
      <c r="W23" s="10">
        <v>451331</v>
      </c>
      <c r="X23" s="10">
        <v>227548669</v>
      </c>
      <c r="Y23" s="10">
        <v>227548669</v>
      </c>
      <c r="Z23" s="10">
        <v>226399000</v>
      </c>
      <c r="AA23" s="10">
        <v>226399000</v>
      </c>
      <c r="AC23" s="27">
        <f t="shared" si="0"/>
        <v>0.42716792452830188</v>
      </c>
    </row>
    <row r="24" spans="1:29" ht="33.75" x14ac:dyDescent="0.25">
      <c r="A24" s="3" t="s">
        <v>33</v>
      </c>
      <c r="B24" s="4" t="s">
        <v>34</v>
      </c>
      <c r="C24" s="7" t="s">
        <v>72</v>
      </c>
      <c r="D24" s="8" t="s">
        <v>36</v>
      </c>
      <c r="E24" s="8" t="s">
        <v>70</v>
      </c>
      <c r="F24" s="8" t="s">
        <v>51</v>
      </c>
      <c r="G24" s="8" t="s">
        <v>37</v>
      </c>
      <c r="H24" s="8"/>
      <c r="I24" s="8"/>
      <c r="J24" s="8"/>
      <c r="K24" s="8"/>
      <c r="L24" s="8"/>
      <c r="M24" s="8" t="s">
        <v>38</v>
      </c>
      <c r="N24" s="8" t="s">
        <v>73</v>
      </c>
      <c r="O24" s="8" t="s">
        <v>74</v>
      </c>
      <c r="P24" s="9" t="s">
        <v>75</v>
      </c>
      <c r="Q24" s="10">
        <v>13000000000</v>
      </c>
      <c r="R24" s="10">
        <v>0</v>
      </c>
      <c r="S24" s="10">
        <v>0</v>
      </c>
      <c r="T24" s="10">
        <v>13000000000</v>
      </c>
      <c r="U24" s="10">
        <v>0</v>
      </c>
      <c r="V24" s="10">
        <v>0</v>
      </c>
      <c r="W24" s="10">
        <v>13000000000</v>
      </c>
      <c r="X24" s="10">
        <v>0</v>
      </c>
      <c r="Y24" s="10">
        <v>0</v>
      </c>
      <c r="Z24" s="10">
        <v>0</v>
      </c>
      <c r="AA24" s="10">
        <v>0</v>
      </c>
      <c r="AC24" s="27">
        <f t="shared" si="0"/>
        <v>0</v>
      </c>
    </row>
    <row r="25" spans="1:29" ht="44.25" customHeight="1" x14ac:dyDescent="0.25">
      <c r="A25" s="3"/>
      <c r="B25" s="4"/>
      <c r="C25" s="7"/>
      <c r="D25" s="14" t="s">
        <v>36</v>
      </c>
      <c r="E25" s="14" t="s">
        <v>70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16" t="s">
        <v>133</v>
      </c>
      <c r="Q25" s="15">
        <f>Q23+Q24</f>
        <v>13530000000</v>
      </c>
      <c r="R25" s="15">
        <f t="shared" ref="R25:AA25" si="4">R23+R24</f>
        <v>0</v>
      </c>
      <c r="S25" s="15">
        <f t="shared" si="4"/>
        <v>0</v>
      </c>
      <c r="T25" s="15">
        <f t="shared" si="4"/>
        <v>13530000000</v>
      </c>
      <c r="U25" s="15">
        <f t="shared" si="4"/>
        <v>302000000</v>
      </c>
      <c r="V25" s="15">
        <f t="shared" si="4"/>
        <v>227548669</v>
      </c>
      <c r="W25" s="15">
        <f t="shared" si="4"/>
        <v>13000451331</v>
      </c>
      <c r="X25" s="15">
        <f t="shared" si="4"/>
        <v>227548669</v>
      </c>
      <c r="Y25" s="15">
        <f t="shared" si="4"/>
        <v>227548669</v>
      </c>
      <c r="Z25" s="15">
        <f t="shared" si="4"/>
        <v>226399000</v>
      </c>
      <c r="AA25" s="15">
        <f t="shared" si="4"/>
        <v>226399000</v>
      </c>
      <c r="AC25" s="27">
        <f t="shared" si="0"/>
        <v>1.6733111603843311E-2</v>
      </c>
    </row>
    <row r="26" spans="1:29" ht="67.5" x14ac:dyDescent="0.25">
      <c r="A26" s="3" t="s">
        <v>33</v>
      </c>
      <c r="B26" s="4" t="s">
        <v>34</v>
      </c>
      <c r="C26" s="7" t="s">
        <v>76</v>
      </c>
      <c r="D26" s="8" t="s">
        <v>77</v>
      </c>
      <c r="E26" s="8" t="s">
        <v>78</v>
      </c>
      <c r="F26" s="8" t="s">
        <v>79</v>
      </c>
      <c r="G26" s="8" t="s">
        <v>80</v>
      </c>
      <c r="H26" s="8" t="s">
        <v>81</v>
      </c>
      <c r="I26" s="8"/>
      <c r="J26" s="8"/>
      <c r="K26" s="8"/>
      <c r="L26" s="8"/>
      <c r="M26" s="8" t="s">
        <v>38</v>
      </c>
      <c r="N26" s="8" t="s">
        <v>39</v>
      </c>
      <c r="O26" s="8" t="s">
        <v>40</v>
      </c>
      <c r="P26" s="9" t="s">
        <v>82</v>
      </c>
      <c r="Q26" s="10">
        <v>35087000000</v>
      </c>
      <c r="R26" s="10">
        <v>0</v>
      </c>
      <c r="S26" s="10">
        <v>0</v>
      </c>
      <c r="T26" s="10">
        <v>35087000000</v>
      </c>
      <c r="U26" s="10">
        <v>26808000000</v>
      </c>
      <c r="V26" s="10">
        <v>4303622247</v>
      </c>
      <c r="W26" s="10">
        <v>3975377753</v>
      </c>
      <c r="X26" s="10">
        <v>3926382806</v>
      </c>
      <c r="Y26" s="10">
        <v>1127237165</v>
      </c>
      <c r="Z26" s="10">
        <v>1124695325</v>
      </c>
      <c r="AA26" s="10">
        <v>1090060909</v>
      </c>
      <c r="AC26" s="27">
        <f t="shared" si="0"/>
        <v>3.1067372787642145E-2</v>
      </c>
    </row>
    <row r="27" spans="1:29" ht="33.75" x14ac:dyDescent="0.25">
      <c r="A27" s="3" t="s">
        <v>33</v>
      </c>
      <c r="B27" s="4" t="s">
        <v>34</v>
      </c>
      <c r="C27" s="7" t="s">
        <v>83</v>
      </c>
      <c r="D27" s="8" t="s">
        <v>77</v>
      </c>
      <c r="E27" s="8" t="s">
        <v>78</v>
      </c>
      <c r="F27" s="8" t="s">
        <v>79</v>
      </c>
      <c r="G27" s="8" t="s">
        <v>84</v>
      </c>
      <c r="H27" s="8" t="s">
        <v>85</v>
      </c>
      <c r="I27" s="8"/>
      <c r="J27" s="8"/>
      <c r="K27" s="8"/>
      <c r="L27" s="8"/>
      <c r="M27" s="8" t="s">
        <v>38</v>
      </c>
      <c r="N27" s="8" t="s">
        <v>39</v>
      </c>
      <c r="O27" s="8" t="s">
        <v>40</v>
      </c>
      <c r="P27" s="9" t="s">
        <v>86</v>
      </c>
      <c r="Q27" s="10">
        <v>13261000000</v>
      </c>
      <c r="R27" s="10">
        <v>0</v>
      </c>
      <c r="S27" s="10">
        <v>0</v>
      </c>
      <c r="T27" s="10">
        <v>13261000000</v>
      </c>
      <c r="U27" s="10">
        <v>1120000000</v>
      </c>
      <c r="V27" s="10">
        <v>11211791227</v>
      </c>
      <c r="W27" s="10">
        <v>929208773</v>
      </c>
      <c r="X27" s="10">
        <v>11009430585</v>
      </c>
      <c r="Y27" s="10">
        <v>4068643268.3000002</v>
      </c>
      <c r="Z27" s="10">
        <v>4063996368.3000002</v>
      </c>
      <c r="AA27" s="10">
        <v>4063996368.3000002</v>
      </c>
      <c r="AC27" s="27">
        <f t="shared" si="0"/>
        <v>0.30646228552145388</v>
      </c>
    </row>
    <row r="28" spans="1:29" ht="33.75" x14ac:dyDescent="0.25">
      <c r="A28" s="3" t="s">
        <v>33</v>
      </c>
      <c r="B28" s="4" t="s">
        <v>34</v>
      </c>
      <c r="C28" s="7" t="s">
        <v>83</v>
      </c>
      <c r="D28" s="8" t="s">
        <v>77</v>
      </c>
      <c r="E28" s="8" t="s">
        <v>78</v>
      </c>
      <c r="F28" s="8" t="s">
        <v>79</v>
      </c>
      <c r="G28" s="8" t="s">
        <v>84</v>
      </c>
      <c r="H28" s="8" t="s">
        <v>85</v>
      </c>
      <c r="I28" s="8"/>
      <c r="J28" s="8"/>
      <c r="K28" s="8"/>
      <c r="L28" s="8"/>
      <c r="M28" s="8" t="s">
        <v>38</v>
      </c>
      <c r="N28" s="8" t="s">
        <v>87</v>
      </c>
      <c r="O28" s="8" t="s">
        <v>40</v>
      </c>
      <c r="P28" s="9" t="s">
        <v>86</v>
      </c>
      <c r="Q28" s="10">
        <v>2733000000</v>
      </c>
      <c r="R28" s="10">
        <v>0</v>
      </c>
      <c r="S28" s="10">
        <v>0</v>
      </c>
      <c r="T28" s="10">
        <v>2733000000</v>
      </c>
      <c r="U28" s="10">
        <v>781306582</v>
      </c>
      <c r="V28" s="10">
        <v>1856025418</v>
      </c>
      <c r="W28" s="10">
        <v>95668000</v>
      </c>
      <c r="X28" s="10">
        <v>1240669685</v>
      </c>
      <c r="Y28" s="10">
        <v>400124050.67000002</v>
      </c>
      <c r="Z28" s="10">
        <v>398700250.67000002</v>
      </c>
      <c r="AA28" s="10">
        <v>398700250.67000002</v>
      </c>
      <c r="AC28" s="27">
        <f t="shared" si="0"/>
        <v>0.14588373606659349</v>
      </c>
    </row>
    <row r="29" spans="1:29" ht="67.5" x14ac:dyDescent="0.25">
      <c r="A29" s="3" t="s">
        <v>33</v>
      </c>
      <c r="B29" s="4" t="s">
        <v>34</v>
      </c>
      <c r="C29" s="7" t="s">
        <v>88</v>
      </c>
      <c r="D29" s="8" t="s">
        <v>77</v>
      </c>
      <c r="E29" s="8" t="s">
        <v>78</v>
      </c>
      <c r="F29" s="8" t="s">
        <v>79</v>
      </c>
      <c r="G29" s="8" t="s">
        <v>89</v>
      </c>
      <c r="H29" s="8" t="s">
        <v>81</v>
      </c>
      <c r="I29" s="8"/>
      <c r="J29" s="8"/>
      <c r="K29" s="8"/>
      <c r="L29" s="8"/>
      <c r="M29" s="8" t="s">
        <v>38</v>
      </c>
      <c r="N29" s="8" t="s">
        <v>39</v>
      </c>
      <c r="O29" s="8" t="s">
        <v>40</v>
      </c>
      <c r="P29" s="9" t="s">
        <v>82</v>
      </c>
      <c r="Q29" s="10">
        <v>9373000000</v>
      </c>
      <c r="R29" s="10">
        <v>0</v>
      </c>
      <c r="S29" s="10">
        <v>0</v>
      </c>
      <c r="T29" s="10">
        <v>9373000000</v>
      </c>
      <c r="U29" s="10">
        <v>4591000000</v>
      </c>
      <c r="V29" s="10">
        <v>3689162847</v>
      </c>
      <c r="W29" s="10">
        <v>1092837153</v>
      </c>
      <c r="X29" s="10">
        <v>3687936899</v>
      </c>
      <c r="Y29" s="10">
        <v>1429844913</v>
      </c>
      <c r="Z29" s="10">
        <v>1429844913</v>
      </c>
      <c r="AA29" s="10">
        <v>1345841665</v>
      </c>
      <c r="AC29" s="27">
        <f t="shared" si="0"/>
        <v>0.14358707617625094</v>
      </c>
    </row>
    <row r="30" spans="1:29" ht="33.75" x14ac:dyDescent="0.25">
      <c r="A30" s="3" t="s">
        <v>33</v>
      </c>
      <c r="B30" s="4" t="s">
        <v>34</v>
      </c>
      <c r="C30" s="7" t="s">
        <v>90</v>
      </c>
      <c r="D30" s="8" t="s">
        <v>77</v>
      </c>
      <c r="E30" s="8" t="s">
        <v>78</v>
      </c>
      <c r="F30" s="8" t="s">
        <v>79</v>
      </c>
      <c r="G30" s="8" t="s">
        <v>91</v>
      </c>
      <c r="H30" s="8" t="s">
        <v>85</v>
      </c>
      <c r="I30" s="8"/>
      <c r="J30" s="8"/>
      <c r="K30" s="8"/>
      <c r="L30" s="8"/>
      <c r="M30" s="8" t="s">
        <v>38</v>
      </c>
      <c r="N30" s="8" t="s">
        <v>39</v>
      </c>
      <c r="O30" s="8" t="s">
        <v>40</v>
      </c>
      <c r="P30" s="9" t="s">
        <v>86</v>
      </c>
      <c r="Q30" s="10">
        <v>6426000000</v>
      </c>
      <c r="R30" s="10">
        <v>0</v>
      </c>
      <c r="S30" s="10">
        <v>0</v>
      </c>
      <c r="T30" s="10">
        <v>6426000000</v>
      </c>
      <c r="U30" s="10">
        <v>49000000</v>
      </c>
      <c r="V30" s="10">
        <v>5983819798</v>
      </c>
      <c r="W30" s="10">
        <v>393180202</v>
      </c>
      <c r="X30" s="10">
        <v>5860860154</v>
      </c>
      <c r="Y30" s="10">
        <v>2225000032</v>
      </c>
      <c r="Z30" s="10">
        <v>2217579212</v>
      </c>
      <c r="AA30" s="10">
        <v>2217094785</v>
      </c>
      <c r="AC30" s="27">
        <f t="shared" si="0"/>
        <v>0.34501941876750702</v>
      </c>
    </row>
    <row r="31" spans="1:29" ht="112.5" x14ac:dyDescent="0.25">
      <c r="A31" s="3" t="s">
        <v>33</v>
      </c>
      <c r="B31" s="4" t="s">
        <v>34</v>
      </c>
      <c r="C31" s="7" t="s">
        <v>92</v>
      </c>
      <c r="D31" s="8" t="s">
        <v>77</v>
      </c>
      <c r="E31" s="8" t="s">
        <v>93</v>
      </c>
      <c r="F31" s="8" t="s">
        <v>79</v>
      </c>
      <c r="G31" s="8" t="s">
        <v>94</v>
      </c>
      <c r="H31" s="8" t="s">
        <v>95</v>
      </c>
      <c r="I31" s="8"/>
      <c r="J31" s="8"/>
      <c r="K31" s="8"/>
      <c r="L31" s="8"/>
      <c r="M31" s="8" t="s">
        <v>38</v>
      </c>
      <c r="N31" s="8" t="s">
        <v>39</v>
      </c>
      <c r="O31" s="8" t="s">
        <v>40</v>
      </c>
      <c r="P31" s="9" t="s">
        <v>96</v>
      </c>
      <c r="Q31" s="10">
        <v>54419930000</v>
      </c>
      <c r="R31" s="10">
        <v>0</v>
      </c>
      <c r="S31" s="10">
        <v>0</v>
      </c>
      <c r="T31" s="10">
        <v>54419930000</v>
      </c>
      <c r="U31" s="10">
        <v>4602000000</v>
      </c>
      <c r="V31" s="10">
        <v>35818794598</v>
      </c>
      <c r="W31" s="10">
        <v>13999135402</v>
      </c>
      <c r="X31" s="10">
        <v>30235059396</v>
      </c>
      <c r="Y31" s="10">
        <v>3854934211</v>
      </c>
      <c r="Z31" s="10">
        <v>3844440843</v>
      </c>
      <c r="AA31" s="10">
        <v>3844440843</v>
      </c>
      <c r="AC31" s="27">
        <f t="shared" si="0"/>
        <v>7.064398728554043E-2</v>
      </c>
    </row>
    <row r="32" spans="1:29" ht="112.5" x14ac:dyDescent="0.25">
      <c r="A32" s="3" t="s">
        <v>33</v>
      </c>
      <c r="B32" s="4" t="s">
        <v>34</v>
      </c>
      <c r="C32" s="7" t="s">
        <v>92</v>
      </c>
      <c r="D32" s="8" t="s">
        <v>77</v>
      </c>
      <c r="E32" s="8" t="s">
        <v>93</v>
      </c>
      <c r="F32" s="8" t="s">
        <v>79</v>
      </c>
      <c r="G32" s="8" t="s">
        <v>94</v>
      </c>
      <c r="H32" s="8" t="s">
        <v>95</v>
      </c>
      <c r="I32" s="8"/>
      <c r="J32" s="8"/>
      <c r="K32" s="8"/>
      <c r="L32" s="8"/>
      <c r="M32" s="8" t="s">
        <v>38</v>
      </c>
      <c r="N32" s="8" t="s">
        <v>87</v>
      </c>
      <c r="O32" s="8" t="s">
        <v>40</v>
      </c>
      <c r="P32" s="9" t="s">
        <v>96</v>
      </c>
      <c r="Q32" s="10">
        <v>34315070000</v>
      </c>
      <c r="R32" s="10">
        <v>0</v>
      </c>
      <c r="S32" s="10">
        <v>0</v>
      </c>
      <c r="T32" s="10">
        <v>34315070000</v>
      </c>
      <c r="U32" s="10">
        <v>4100820224</v>
      </c>
      <c r="V32" s="10">
        <v>30214249776</v>
      </c>
      <c r="W32" s="10">
        <v>0</v>
      </c>
      <c r="X32" s="10">
        <v>30214249776</v>
      </c>
      <c r="Y32" s="10">
        <v>0</v>
      </c>
      <c r="Z32" s="10">
        <v>0</v>
      </c>
      <c r="AA32" s="10">
        <v>0</v>
      </c>
      <c r="AC32" s="27">
        <f t="shared" si="0"/>
        <v>0</v>
      </c>
    </row>
    <row r="33" spans="1:29" ht="33.75" x14ac:dyDescent="0.25">
      <c r="A33" s="3" t="s">
        <v>33</v>
      </c>
      <c r="B33" s="4" t="s">
        <v>34</v>
      </c>
      <c r="C33" s="7" t="s">
        <v>97</v>
      </c>
      <c r="D33" s="8" t="s">
        <v>77</v>
      </c>
      <c r="E33" s="8" t="s">
        <v>98</v>
      </c>
      <c r="F33" s="8" t="s">
        <v>79</v>
      </c>
      <c r="G33" s="8" t="s">
        <v>99</v>
      </c>
      <c r="H33" s="8" t="s">
        <v>100</v>
      </c>
      <c r="I33" s="8"/>
      <c r="J33" s="8"/>
      <c r="K33" s="8"/>
      <c r="L33" s="8"/>
      <c r="M33" s="8" t="s">
        <v>38</v>
      </c>
      <c r="N33" s="8" t="s">
        <v>39</v>
      </c>
      <c r="O33" s="8" t="s">
        <v>40</v>
      </c>
      <c r="P33" s="9" t="s">
        <v>101</v>
      </c>
      <c r="Q33" s="10">
        <v>30000000000</v>
      </c>
      <c r="R33" s="10">
        <v>0</v>
      </c>
      <c r="S33" s="10">
        <v>0</v>
      </c>
      <c r="T33" s="10">
        <v>30000000000</v>
      </c>
      <c r="U33" s="10">
        <v>4847000000</v>
      </c>
      <c r="V33" s="10">
        <v>17785875840.16</v>
      </c>
      <c r="W33" s="10">
        <v>7367124159.8400002</v>
      </c>
      <c r="X33" s="10">
        <v>16211925848.16</v>
      </c>
      <c r="Y33" s="10">
        <v>5334670620</v>
      </c>
      <c r="Z33" s="10">
        <v>5319668560</v>
      </c>
      <c r="AA33" s="10">
        <v>5297791364</v>
      </c>
      <c r="AC33" s="27">
        <f t="shared" si="0"/>
        <v>0.17659304546666665</v>
      </c>
    </row>
    <row r="34" spans="1:29" ht="90" x14ac:dyDescent="0.25">
      <c r="A34" s="3" t="s">
        <v>33</v>
      </c>
      <c r="B34" s="4" t="s">
        <v>34</v>
      </c>
      <c r="C34" s="7" t="s">
        <v>102</v>
      </c>
      <c r="D34" s="8" t="s">
        <v>77</v>
      </c>
      <c r="E34" s="8" t="s">
        <v>98</v>
      </c>
      <c r="F34" s="8" t="s">
        <v>79</v>
      </c>
      <c r="G34" s="8" t="s">
        <v>91</v>
      </c>
      <c r="H34" s="8" t="s">
        <v>103</v>
      </c>
      <c r="I34" s="8"/>
      <c r="J34" s="8"/>
      <c r="K34" s="8"/>
      <c r="L34" s="8"/>
      <c r="M34" s="8" t="s">
        <v>38</v>
      </c>
      <c r="N34" s="8" t="s">
        <v>39</v>
      </c>
      <c r="O34" s="8" t="s">
        <v>40</v>
      </c>
      <c r="P34" s="9" t="s">
        <v>104</v>
      </c>
      <c r="Q34" s="10">
        <v>20000000000</v>
      </c>
      <c r="R34" s="10">
        <v>0</v>
      </c>
      <c r="S34" s="10">
        <v>0</v>
      </c>
      <c r="T34" s="10">
        <v>20000000000</v>
      </c>
      <c r="U34" s="10">
        <v>0</v>
      </c>
      <c r="V34" s="10">
        <v>19992000000</v>
      </c>
      <c r="W34" s="10">
        <v>8000000</v>
      </c>
      <c r="X34" s="10">
        <v>6256088367</v>
      </c>
      <c r="Y34" s="10">
        <v>0</v>
      </c>
      <c r="Z34" s="10">
        <v>0</v>
      </c>
      <c r="AA34" s="10">
        <v>0</v>
      </c>
      <c r="AC34" s="27">
        <f t="shared" si="0"/>
        <v>0</v>
      </c>
    </row>
    <row r="35" spans="1:29" ht="78.75" x14ac:dyDescent="0.25">
      <c r="A35" s="3" t="s">
        <v>33</v>
      </c>
      <c r="B35" s="4" t="s">
        <v>34</v>
      </c>
      <c r="C35" s="7" t="s">
        <v>105</v>
      </c>
      <c r="D35" s="8" t="s">
        <v>77</v>
      </c>
      <c r="E35" s="8" t="s">
        <v>98</v>
      </c>
      <c r="F35" s="8" t="s">
        <v>79</v>
      </c>
      <c r="G35" s="8" t="s">
        <v>106</v>
      </c>
      <c r="H35" s="8" t="s">
        <v>107</v>
      </c>
      <c r="I35" s="8"/>
      <c r="J35" s="8"/>
      <c r="K35" s="8"/>
      <c r="L35" s="8"/>
      <c r="M35" s="8" t="s">
        <v>38</v>
      </c>
      <c r="N35" s="8" t="s">
        <v>39</v>
      </c>
      <c r="O35" s="8" t="s">
        <v>40</v>
      </c>
      <c r="P35" s="9" t="s">
        <v>108</v>
      </c>
      <c r="Q35" s="10">
        <v>2917000000</v>
      </c>
      <c r="R35" s="10">
        <v>0</v>
      </c>
      <c r="S35" s="10">
        <v>0</v>
      </c>
      <c r="T35" s="10">
        <v>2917000000</v>
      </c>
      <c r="U35" s="10">
        <v>314000000</v>
      </c>
      <c r="V35" s="10">
        <v>2440050002</v>
      </c>
      <c r="W35" s="10">
        <v>162949998</v>
      </c>
      <c r="X35" s="10">
        <v>2377833773</v>
      </c>
      <c r="Y35" s="10">
        <v>803433069</v>
      </c>
      <c r="Z35" s="10">
        <v>803433069</v>
      </c>
      <c r="AA35" s="10">
        <v>803433069</v>
      </c>
      <c r="AC35" s="27">
        <f t="shared" si="0"/>
        <v>0.27543128865272543</v>
      </c>
    </row>
    <row r="36" spans="1:29" ht="78.75" x14ac:dyDescent="0.25">
      <c r="A36" s="3" t="s">
        <v>33</v>
      </c>
      <c r="B36" s="4" t="s">
        <v>34</v>
      </c>
      <c r="C36" s="7" t="s">
        <v>109</v>
      </c>
      <c r="D36" s="8" t="s">
        <v>77</v>
      </c>
      <c r="E36" s="8" t="s">
        <v>98</v>
      </c>
      <c r="F36" s="8" t="s">
        <v>79</v>
      </c>
      <c r="G36" s="8" t="s">
        <v>73</v>
      </c>
      <c r="H36" s="8" t="s">
        <v>107</v>
      </c>
      <c r="I36" s="8"/>
      <c r="J36" s="8"/>
      <c r="K36" s="8"/>
      <c r="L36" s="8"/>
      <c r="M36" s="8" t="s">
        <v>38</v>
      </c>
      <c r="N36" s="8" t="s">
        <v>73</v>
      </c>
      <c r="O36" s="8" t="s">
        <v>40</v>
      </c>
      <c r="P36" s="9" t="s">
        <v>108</v>
      </c>
      <c r="Q36" s="10">
        <v>735387805036</v>
      </c>
      <c r="R36" s="10">
        <v>0</v>
      </c>
      <c r="S36" s="10">
        <v>60000000000</v>
      </c>
      <c r="T36" s="10">
        <v>675387805036</v>
      </c>
      <c r="U36" s="10">
        <v>254076147000</v>
      </c>
      <c r="V36" s="10">
        <v>228182695549</v>
      </c>
      <c r="W36" s="10">
        <v>193128962487</v>
      </c>
      <c r="X36" s="10">
        <v>82688997530</v>
      </c>
      <c r="Y36" s="10">
        <v>14322641624</v>
      </c>
      <c r="Z36" s="10">
        <v>13582641624</v>
      </c>
      <c r="AA36" s="10">
        <v>13582641624</v>
      </c>
      <c r="AC36" s="27">
        <f t="shared" si="0"/>
        <v>1.8470039251378502E-2</v>
      </c>
    </row>
    <row r="37" spans="1:29" ht="78.75" x14ac:dyDescent="0.25">
      <c r="A37" s="3" t="s">
        <v>33</v>
      </c>
      <c r="B37" s="4" t="s">
        <v>34</v>
      </c>
      <c r="C37" s="7" t="s">
        <v>110</v>
      </c>
      <c r="D37" s="8" t="s">
        <v>77</v>
      </c>
      <c r="E37" s="8" t="s">
        <v>98</v>
      </c>
      <c r="F37" s="8" t="s">
        <v>79</v>
      </c>
      <c r="G37" s="8" t="s">
        <v>111</v>
      </c>
      <c r="H37" s="8" t="s">
        <v>107</v>
      </c>
      <c r="I37" s="8"/>
      <c r="J37" s="8"/>
      <c r="K37" s="8"/>
      <c r="L37" s="8"/>
      <c r="M37" s="8" t="s">
        <v>38</v>
      </c>
      <c r="N37" s="8" t="s">
        <v>87</v>
      </c>
      <c r="O37" s="8" t="s">
        <v>40</v>
      </c>
      <c r="P37" s="9" t="s">
        <v>108</v>
      </c>
      <c r="Q37" s="10">
        <v>41190468148</v>
      </c>
      <c r="R37" s="10">
        <v>0</v>
      </c>
      <c r="S37" s="10">
        <v>0</v>
      </c>
      <c r="T37" s="10">
        <v>41190468148</v>
      </c>
      <c r="U37" s="10">
        <v>32000000000</v>
      </c>
      <c r="V37" s="10">
        <v>5818270264</v>
      </c>
      <c r="W37" s="10">
        <v>3372197884</v>
      </c>
      <c r="X37" s="10">
        <v>5743414314</v>
      </c>
      <c r="Y37" s="10">
        <v>600700863</v>
      </c>
      <c r="Z37" s="10">
        <v>598835363</v>
      </c>
      <c r="AA37" s="10">
        <v>598835363</v>
      </c>
      <c r="AC37" s="27">
        <f t="shared" si="0"/>
        <v>1.4538202402758474E-2</v>
      </c>
    </row>
    <row r="38" spans="1:29" ht="78.75" x14ac:dyDescent="0.25">
      <c r="A38" s="3" t="s">
        <v>33</v>
      </c>
      <c r="B38" s="4" t="s">
        <v>34</v>
      </c>
      <c r="C38" s="7" t="s">
        <v>112</v>
      </c>
      <c r="D38" s="8" t="s">
        <v>77</v>
      </c>
      <c r="E38" s="8" t="s">
        <v>98</v>
      </c>
      <c r="F38" s="8" t="s">
        <v>79</v>
      </c>
      <c r="G38" s="8" t="s">
        <v>87</v>
      </c>
      <c r="H38" s="8" t="s">
        <v>107</v>
      </c>
      <c r="I38" s="8"/>
      <c r="J38" s="8"/>
      <c r="K38" s="8"/>
      <c r="L38" s="8"/>
      <c r="M38" s="8" t="s">
        <v>38</v>
      </c>
      <c r="N38" s="8" t="s">
        <v>73</v>
      </c>
      <c r="O38" s="8" t="s">
        <v>40</v>
      </c>
      <c r="P38" s="9" t="s">
        <v>108</v>
      </c>
      <c r="Q38" s="10">
        <v>8615000000</v>
      </c>
      <c r="R38" s="10">
        <v>0</v>
      </c>
      <c r="S38" s="10">
        <v>0</v>
      </c>
      <c r="T38" s="10">
        <v>8615000000</v>
      </c>
      <c r="U38" s="10">
        <v>0</v>
      </c>
      <c r="V38" s="10">
        <v>5074030226</v>
      </c>
      <c r="W38" s="10">
        <v>3540969774</v>
      </c>
      <c r="X38" s="10">
        <v>0</v>
      </c>
      <c r="Y38" s="10">
        <v>0</v>
      </c>
      <c r="Z38" s="10">
        <v>0</v>
      </c>
      <c r="AA38" s="10">
        <v>0</v>
      </c>
      <c r="AC38" s="27">
        <f t="shared" si="0"/>
        <v>0</v>
      </c>
    </row>
    <row r="39" spans="1:29" ht="78.75" x14ac:dyDescent="0.25">
      <c r="A39" s="3" t="s">
        <v>33</v>
      </c>
      <c r="B39" s="4" t="s">
        <v>34</v>
      </c>
      <c r="C39" s="7" t="s">
        <v>112</v>
      </c>
      <c r="D39" s="8" t="s">
        <v>77</v>
      </c>
      <c r="E39" s="8" t="s">
        <v>98</v>
      </c>
      <c r="F39" s="8" t="s">
        <v>79</v>
      </c>
      <c r="G39" s="8" t="s">
        <v>87</v>
      </c>
      <c r="H39" s="8" t="s">
        <v>107</v>
      </c>
      <c r="I39" s="8"/>
      <c r="J39" s="8"/>
      <c r="K39" s="8"/>
      <c r="L39" s="8"/>
      <c r="M39" s="8" t="s">
        <v>38</v>
      </c>
      <c r="N39" s="8" t="s">
        <v>113</v>
      </c>
      <c r="O39" s="8" t="s">
        <v>40</v>
      </c>
      <c r="P39" s="9" t="s">
        <v>108</v>
      </c>
      <c r="Q39" s="10">
        <v>4300000000</v>
      </c>
      <c r="R39" s="10">
        <v>0</v>
      </c>
      <c r="S39" s="10">
        <v>0</v>
      </c>
      <c r="T39" s="10">
        <v>4300000000</v>
      </c>
      <c r="U39" s="10">
        <v>4170000000</v>
      </c>
      <c r="V39" s="10">
        <v>80000000</v>
      </c>
      <c r="W39" s="10">
        <v>50000000</v>
      </c>
      <c r="X39" s="10">
        <v>80000000</v>
      </c>
      <c r="Y39" s="10">
        <v>0</v>
      </c>
      <c r="Z39" s="10">
        <v>0</v>
      </c>
      <c r="AA39" s="10">
        <v>0</v>
      </c>
      <c r="AC39" s="27">
        <f t="shared" si="0"/>
        <v>0</v>
      </c>
    </row>
    <row r="40" spans="1:29" ht="78.75" x14ac:dyDescent="0.25">
      <c r="A40" s="3" t="s">
        <v>33</v>
      </c>
      <c r="B40" s="4" t="s">
        <v>34</v>
      </c>
      <c r="C40" s="7" t="s">
        <v>112</v>
      </c>
      <c r="D40" s="8" t="s">
        <v>77</v>
      </c>
      <c r="E40" s="8" t="s">
        <v>98</v>
      </c>
      <c r="F40" s="8" t="s">
        <v>79</v>
      </c>
      <c r="G40" s="8" t="s">
        <v>87</v>
      </c>
      <c r="H40" s="8" t="s">
        <v>107</v>
      </c>
      <c r="I40" s="8"/>
      <c r="J40" s="8"/>
      <c r="K40" s="8"/>
      <c r="L40" s="8"/>
      <c r="M40" s="8" t="s">
        <v>38</v>
      </c>
      <c r="N40" s="8" t="s">
        <v>87</v>
      </c>
      <c r="O40" s="8" t="s">
        <v>40</v>
      </c>
      <c r="P40" s="9" t="s">
        <v>108</v>
      </c>
      <c r="Q40" s="10">
        <v>8785000000</v>
      </c>
      <c r="R40" s="10">
        <v>0</v>
      </c>
      <c r="S40" s="10">
        <v>0</v>
      </c>
      <c r="T40" s="10">
        <v>8785000000</v>
      </c>
      <c r="U40" s="10">
        <v>8785000000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C40" s="27">
        <f t="shared" si="0"/>
        <v>0</v>
      </c>
    </row>
    <row r="41" spans="1:29" ht="78.75" x14ac:dyDescent="0.25">
      <c r="A41" s="3" t="s">
        <v>33</v>
      </c>
      <c r="B41" s="4" t="s">
        <v>34</v>
      </c>
      <c r="C41" s="7" t="s">
        <v>114</v>
      </c>
      <c r="D41" s="8" t="s">
        <v>77</v>
      </c>
      <c r="E41" s="8" t="s">
        <v>98</v>
      </c>
      <c r="F41" s="8" t="s">
        <v>79</v>
      </c>
      <c r="G41" s="8" t="s">
        <v>115</v>
      </c>
      <c r="H41" s="8" t="s">
        <v>107</v>
      </c>
      <c r="I41" s="8"/>
      <c r="J41" s="8"/>
      <c r="K41" s="8"/>
      <c r="L41" s="8"/>
      <c r="M41" s="8" t="s">
        <v>38</v>
      </c>
      <c r="N41" s="8" t="s">
        <v>73</v>
      </c>
      <c r="O41" s="8" t="s">
        <v>40</v>
      </c>
      <c r="P41" s="9" t="s">
        <v>108</v>
      </c>
      <c r="Q41" s="10">
        <v>381480647642</v>
      </c>
      <c r="R41" s="10">
        <v>0</v>
      </c>
      <c r="S41" s="10">
        <v>0</v>
      </c>
      <c r="T41" s="10">
        <v>381480647642</v>
      </c>
      <c r="U41" s="10">
        <v>0</v>
      </c>
      <c r="V41" s="10">
        <v>381480647642</v>
      </c>
      <c r="W41" s="10">
        <v>0</v>
      </c>
      <c r="X41" s="10">
        <v>373851034689</v>
      </c>
      <c r="Y41" s="10">
        <v>0</v>
      </c>
      <c r="Z41" s="10">
        <v>0</v>
      </c>
      <c r="AA41" s="10">
        <v>0</v>
      </c>
      <c r="AC41" s="27">
        <f t="shared" si="0"/>
        <v>0</v>
      </c>
    </row>
    <row r="42" spans="1:29" ht="78.75" x14ac:dyDescent="0.25">
      <c r="A42" s="3" t="s">
        <v>33</v>
      </c>
      <c r="B42" s="4" t="s">
        <v>34</v>
      </c>
      <c r="C42" s="7" t="s">
        <v>116</v>
      </c>
      <c r="D42" s="8" t="s">
        <v>77</v>
      </c>
      <c r="E42" s="8" t="s">
        <v>98</v>
      </c>
      <c r="F42" s="8" t="s">
        <v>79</v>
      </c>
      <c r="G42" s="8" t="s">
        <v>117</v>
      </c>
      <c r="H42" s="8" t="s">
        <v>107</v>
      </c>
      <c r="I42" s="8"/>
      <c r="J42" s="8"/>
      <c r="K42" s="8"/>
      <c r="L42" s="8"/>
      <c r="M42" s="8" t="s">
        <v>38</v>
      </c>
      <c r="N42" s="8" t="s">
        <v>87</v>
      </c>
      <c r="O42" s="8" t="s">
        <v>40</v>
      </c>
      <c r="P42" s="9" t="s">
        <v>108</v>
      </c>
      <c r="Q42" s="10">
        <v>38530000000</v>
      </c>
      <c r="R42" s="10">
        <v>0</v>
      </c>
      <c r="S42" s="10">
        <v>0</v>
      </c>
      <c r="T42" s="10">
        <v>38530000000</v>
      </c>
      <c r="U42" s="10">
        <v>0</v>
      </c>
      <c r="V42" s="10">
        <v>23268035418</v>
      </c>
      <c r="W42" s="10">
        <v>15261964582</v>
      </c>
      <c r="X42" s="10">
        <v>23139073819</v>
      </c>
      <c r="Y42" s="10">
        <v>631991407</v>
      </c>
      <c r="Z42" s="10">
        <v>628428282</v>
      </c>
      <c r="AA42" s="10">
        <v>628428282</v>
      </c>
      <c r="AC42" s="27">
        <f t="shared" si="0"/>
        <v>1.6310103348040488E-2</v>
      </c>
    </row>
    <row r="43" spans="1:29" ht="78.75" x14ac:dyDescent="0.25">
      <c r="A43" s="3" t="s">
        <v>33</v>
      </c>
      <c r="B43" s="4" t="s">
        <v>34</v>
      </c>
      <c r="C43" s="7" t="s">
        <v>118</v>
      </c>
      <c r="D43" s="8" t="s">
        <v>77</v>
      </c>
      <c r="E43" s="8" t="s">
        <v>98</v>
      </c>
      <c r="F43" s="8" t="s">
        <v>79</v>
      </c>
      <c r="G43" s="8" t="s">
        <v>119</v>
      </c>
      <c r="H43" s="8" t="s">
        <v>107</v>
      </c>
      <c r="I43" s="8"/>
      <c r="J43" s="8"/>
      <c r="K43" s="8"/>
      <c r="L43" s="8"/>
      <c r="M43" s="8" t="s">
        <v>38</v>
      </c>
      <c r="N43" s="8" t="s">
        <v>39</v>
      </c>
      <c r="O43" s="8" t="s">
        <v>40</v>
      </c>
      <c r="P43" s="9" t="s">
        <v>108</v>
      </c>
      <c r="Q43" s="10">
        <v>114993531852</v>
      </c>
      <c r="R43" s="10">
        <v>0</v>
      </c>
      <c r="S43" s="10">
        <v>0</v>
      </c>
      <c r="T43" s="10">
        <v>114993531852</v>
      </c>
      <c r="U43" s="10">
        <v>35000000000</v>
      </c>
      <c r="V43" s="10">
        <v>43125069031</v>
      </c>
      <c r="W43" s="10">
        <v>36868462821</v>
      </c>
      <c r="X43" s="10">
        <v>30732291604</v>
      </c>
      <c r="Y43" s="10">
        <v>1496559405</v>
      </c>
      <c r="Z43" s="10">
        <v>1496559405</v>
      </c>
      <c r="AA43" s="10">
        <v>1496559405</v>
      </c>
      <c r="AC43" s="27">
        <f t="shared" si="0"/>
        <v>1.3014292029277919E-2</v>
      </c>
    </row>
    <row r="44" spans="1:29" ht="78.75" x14ac:dyDescent="0.25">
      <c r="A44" s="3" t="s">
        <v>33</v>
      </c>
      <c r="B44" s="4" t="s">
        <v>34</v>
      </c>
      <c r="C44" s="7" t="s">
        <v>120</v>
      </c>
      <c r="D44" s="8" t="s">
        <v>77</v>
      </c>
      <c r="E44" s="8" t="s">
        <v>98</v>
      </c>
      <c r="F44" s="8" t="s">
        <v>79</v>
      </c>
      <c r="G44" s="8" t="s">
        <v>121</v>
      </c>
      <c r="H44" s="8" t="s">
        <v>107</v>
      </c>
      <c r="I44" s="8"/>
      <c r="J44" s="8"/>
      <c r="K44" s="8"/>
      <c r="L44" s="8"/>
      <c r="M44" s="8" t="s">
        <v>38</v>
      </c>
      <c r="N44" s="8" t="s">
        <v>87</v>
      </c>
      <c r="O44" s="8" t="s">
        <v>40</v>
      </c>
      <c r="P44" s="9" t="s">
        <v>108</v>
      </c>
      <c r="Q44" s="10">
        <v>10462000000</v>
      </c>
      <c r="R44" s="10">
        <v>0</v>
      </c>
      <c r="S44" s="10">
        <v>0</v>
      </c>
      <c r="T44" s="10">
        <v>10462000000</v>
      </c>
      <c r="U44" s="10">
        <v>9342586850</v>
      </c>
      <c r="V44" s="10">
        <v>1119413150</v>
      </c>
      <c r="W44" s="10">
        <v>0</v>
      </c>
      <c r="X44" s="10">
        <v>677050241</v>
      </c>
      <c r="Y44" s="10">
        <v>235524115</v>
      </c>
      <c r="Z44" s="10">
        <v>220050195</v>
      </c>
      <c r="AA44" s="10">
        <v>216543142</v>
      </c>
      <c r="AC44" s="27">
        <f t="shared" si="0"/>
        <v>2.0698063658956222E-2</v>
      </c>
    </row>
    <row r="45" spans="1:29" ht="78.75" x14ac:dyDescent="0.25">
      <c r="A45" s="3" t="s">
        <v>33</v>
      </c>
      <c r="B45" s="4" t="s">
        <v>34</v>
      </c>
      <c r="C45" s="7" t="s">
        <v>122</v>
      </c>
      <c r="D45" s="8" t="s">
        <v>77</v>
      </c>
      <c r="E45" s="8" t="s">
        <v>98</v>
      </c>
      <c r="F45" s="8" t="s">
        <v>79</v>
      </c>
      <c r="G45" s="8" t="s">
        <v>123</v>
      </c>
      <c r="H45" s="8" t="s">
        <v>107</v>
      </c>
      <c r="I45" s="8" t="s">
        <v>1</v>
      </c>
      <c r="J45" s="8" t="s">
        <v>1</v>
      </c>
      <c r="K45" s="8" t="s">
        <v>1</v>
      </c>
      <c r="L45" s="8" t="s">
        <v>1</v>
      </c>
      <c r="M45" s="8" t="s">
        <v>38</v>
      </c>
      <c r="N45" s="8" t="s">
        <v>73</v>
      </c>
      <c r="O45" s="8" t="s">
        <v>40</v>
      </c>
      <c r="P45" s="9" t="s">
        <v>124</v>
      </c>
      <c r="Q45" s="10">
        <v>0</v>
      </c>
      <c r="R45" s="10">
        <v>60000000000</v>
      </c>
      <c r="S45" s="10">
        <v>0</v>
      </c>
      <c r="T45" s="10">
        <v>60000000000</v>
      </c>
      <c r="U45" s="10">
        <v>0</v>
      </c>
      <c r="V45" s="10">
        <v>32958177055</v>
      </c>
      <c r="W45" s="10">
        <v>27041822945</v>
      </c>
      <c r="X45" s="10">
        <v>0</v>
      </c>
      <c r="Y45" s="10">
        <v>0</v>
      </c>
      <c r="Z45" s="10">
        <v>0</v>
      </c>
      <c r="AA45" s="10">
        <v>0</v>
      </c>
      <c r="AC45" s="27">
        <v>0</v>
      </c>
    </row>
    <row r="46" spans="1:29" ht="45" x14ac:dyDescent="0.25">
      <c r="A46" s="3" t="s">
        <v>33</v>
      </c>
      <c r="B46" s="4" t="s">
        <v>34</v>
      </c>
      <c r="C46" s="7" t="s">
        <v>125</v>
      </c>
      <c r="D46" s="8" t="s">
        <v>77</v>
      </c>
      <c r="E46" s="8" t="s">
        <v>126</v>
      </c>
      <c r="F46" s="8" t="s">
        <v>79</v>
      </c>
      <c r="G46" s="8" t="s">
        <v>99</v>
      </c>
      <c r="H46" s="8" t="s">
        <v>127</v>
      </c>
      <c r="I46" s="8"/>
      <c r="J46" s="8"/>
      <c r="K46" s="8"/>
      <c r="L46" s="8"/>
      <c r="M46" s="8" t="s">
        <v>38</v>
      </c>
      <c r="N46" s="8" t="s">
        <v>39</v>
      </c>
      <c r="O46" s="8" t="s">
        <v>40</v>
      </c>
      <c r="P46" s="9" t="s">
        <v>128</v>
      </c>
      <c r="Q46" s="10">
        <v>31000000000</v>
      </c>
      <c r="R46" s="10">
        <v>0</v>
      </c>
      <c r="S46" s="10">
        <v>0</v>
      </c>
      <c r="T46" s="10">
        <v>31000000000</v>
      </c>
      <c r="U46" s="10">
        <v>5099000000</v>
      </c>
      <c r="V46" s="10">
        <v>19170463514</v>
      </c>
      <c r="W46" s="10">
        <v>6730536486</v>
      </c>
      <c r="X46" s="10">
        <v>13988428734</v>
      </c>
      <c r="Y46" s="10">
        <v>4789738330</v>
      </c>
      <c r="Z46" s="10">
        <v>4789738330</v>
      </c>
      <c r="AA46" s="10">
        <v>4789738330</v>
      </c>
      <c r="AC46" s="27">
        <f t="shared" si="0"/>
        <v>0.15450768806451612</v>
      </c>
    </row>
    <row r="47" spans="1:29" ht="45" x14ac:dyDescent="0.25">
      <c r="A47" s="3" t="s">
        <v>33</v>
      </c>
      <c r="B47" s="4" t="s">
        <v>34</v>
      </c>
      <c r="C47" s="7" t="s">
        <v>129</v>
      </c>
      <c r="D47" s="8" t="s">
        <v>77</v>
      </c>
      <c r="E47" s="8" t="s">
        <v>126</v>
      </c>
      <c r="F47" s="8" t="s">
        <v>79</v>
      </c>
      <c r="G47" s="8" t="s">
        <v>91</v>
      </c>
      <c r="H47" s="8" t="s">
        <v>127</v>
      </c>
      <c r="I47" s="8"/>
      <c r="J47" s="8"/>
      <c r="K47" s="8"/>
      <c r="L47" s="8"/>
      <c r="M47" s="8" t="s">
        <v>38</v>
      </c>
      <c r="N47" s="8" t="s">
        <v>39</v>
      </c>
      <c r="O47" s="8" t="s">
        <v>40</v>
      </c>
      <c r="P47" s="9" t="s">
        <v>128</v>
      </c>
      <c r="Q47" s="10">
        <v>29000000000</v>
      </c>
      <c r="R47" s="10">
        <v>0</v>
      </c>
      <c r="S47" s="10">
        <v>0</v>
      </c>
      <c r="T47" s="10">
        <v>29000000000</v>
      </c>
      <c r="U47" s="10">
        <v>3300000000</v>
      </c>
      <c r="V47" s="10">
        <v>18316350824.200001</v>
      </c>
      <c r="W47" s="10">
        <v>7383649175.8000002</v>
      </c>
      <c r="X47" s="10">
        <v>16809358702.200001</v>
      </c>
      <c r="Y47" s="10">
        <v>6590248461.3299999</v>
      </c>
      <c r="Z47" s="10">
        <v>6572021468.3299999</v>
      </c>
      <c r="AA47" s="10">
        <v>6552087041.3299999</v>
      </c>
      <c r="AC47" s="27">
        <f t="shared" si="0"/>
        <v>0.22593403590793104</v>
      </c>
    </row>
    <row r="48" spans="1:29" ht="45.75" thickBot="1" x14ac:dyDescent="0.3">
      <c r="A48" s="3" t="s">
        <v>33</v>
      </c>
      <c r="B48" s="4" t="s">
        <v>34</v>
      </c>
      <c r="C48" s="7" t="s">
        <v>130</v>
      </c>
      <c r="D48" s="13" t="s">
        <v>77</v>
      </c>
      <c r="E48" s="13" t="s">
        <v>126</v>
      </c>
      <c r="F48" s="13" t="s">
        <v>79</v>
      </c>
      <c r="G48" s="13" t="s">
        <v>106</v>
      </c>
      <c r="H48" s="13" t="s">
        <v>127</v>
      </c>
      <c r="I48" s="13"/>
      <c r="J48" s="13"/>
      <c r="K48" s="13"/>
      <c r="L48" s="13"/>
      <c r="M48" s="13" t="s">
        <v>38</v>
      </c>
      <c r="N48" s="13" t="s">
        <v>39</v>
      </c>
      <c r="O48" s="13" t="s">
        <v>40</v>
      </c>
      <c r="P48" s="9" t="s">
        <v>128</v>
      </c>
      <c r="Q48" s="10">
        <v>4610000000</v>
      </c>
      <c r="R48" s="10">
        <v>0</v>
      </c>
      <c r="S48" s="10">
        <v>0</v>
      </c>
      <c r="T48" s="10">
        <v>4610000000</v>
      </c>
      <c r="U48" s="10">
        <v>0</v>
      </c>
      <c r="V48" s="10">
        <v>4302520966</v>
      </c>
      <c r="W48" s="10">
        <v>307479034</v>
      </c>
      <c r="X48" s="10">
        <v>4186396631</v>
      </c>
      <c r="Y48" s="10">
        <v>1537969858.8800001</v>
      </c>
      <c r="Z48" s="10">
        <v>1537958758.8800001</v>
      </c>
      <c r="AA48" s="10">
        <v>1537958758.8800001</v>
      </c>
      <c r="AC48" s="27">
        <f t="shared" si="0"/>
        <v>0.33361361363991326</v>
      </c>
    </row>
    <row r="49" spans="1:29" ht="32.25" customHeight="1" thickBot="1" x14ac:dyDescent="0.3">
      <c r="A49" s="3" t="s">
        <v>1</v>
      </c>
      <c r="B49" s="4" t="s">
        <v>1</v>
      </c>
      <c r="C49" s="7" t="s">
        <v>1</v>
      </c>
      <c r="D49" s="24" t="s">
        <v>134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/>
      <c r="P49" s="12" t="s">
        <v>1</v>
      </c>
      <c r="Q49" s="21">
        <f>Q26+Q27+Q28+Q29+Q30+Q31+Q32+Q33+Q34+Q35+Q36+Q37+Q38+Q39+Q40+Q41+Q42+Q43+Q44+Q45+Q46+Q47+Q48</f>
        <v>1616886452678</v>
      </c>
      <c r="R49" s="21">
        <f t="shared" ref="R49:AA49" si="5">R26+R27+R28+R29+R30+R31+R32+R33+R34+R35+R36+R37+R38+R39+R40+R41+R42+R43+R44+R45+R46+R47+R48</f>
        <v>60000000000</v>
      </c>
      <c r="S49" s="21">
        <f t="shared" si="5"/>
        <v>60000000000</v>
      </c>
      <c r="T49" s="21">
        <f t="shared" si="5"/>
        <v>1616886452678</v>
      </c>
      <c r="U49" s="21">
        <f t="shared" si="5"/>
        <v>398985860656</v>
      </c>
      <c r="V49" s="21">
        <f t="shared" si="5"/>
        <v>896191065392.35999</v>
      </c>
      <c r="W49" s="21">
        <f t="shared" si="5"/>
        <v>321709526629.63995</v>
      </c>
      <c r="X49" s="21">
        <f t="shared" si="5"/>
        <v>662916483553.35999</v>
      </c>
      <c r="Y49" s="21">
        <f t="shared" si="5"/>
        <v>49449261393.18</v>
      </c>
      <c r="Z49" s="21">
        <f t="shared" si="5"/>
        <v>48628591967.18</v>
      </c>
      <c r="AA49" s="21">
        <f t="shared" si="5"/>
        <v>48464151200.18</v>
      </c>
      <c r="AC49" s="27">
        <f t="shared" si="0"/>
        <v>2.9973750549959953E-2</v>
      </c>
    </row>
    <row r="50" spans="1:29" ht="42" customHeight="1" thickBot="1" x14ac:dyDescent="0.3">
      <c r="A50" s="3" t="s">
        <v>1</v>
      </c>
      <c r="B50" s="5" t="s">
        <v>1</v>
      </c>
      <c r="C50" s="7" t="s">
        <v>1</v>
      </c>
      <c r="D50" s="24" t="s">
        <v>135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  <c r="P50" s="12" t="s">
        <v>1</v>
      </c>
      <c r="Q50" s="22">
        <f>Q13+Q15+Q22+Q25+Q49</f>
        <v>5365117999240</v>
      </c>
      <c r="R50" s="22">
        <f t="shared" ref="R50:AA50" si="6">R13+R15+R22+R25+R49</f>
        <v>60000000000</v>
      </c>
      <c r="S50" s="22">
        <f t="shared" si="6"/>
        <v>60000000000</v>
      </c>
      <c r="T50" s="22">
        <f t="shared" si="6"/>
        <v>5365117999240</v>
      </c>
      <c r="U50" s="22">
        <f t="shared" si="6"/>
        <v>402762860656</v>
      </c>
      <c r="V50" s="22">
        <f t="shared" si="6"/>
        <v>3162694204086.5098</v>
      </c>
      <c r="W50" s="22">
        <f t="shared" si="6"/>
        <v>1799660934497.4897</v>
      </c>
      <c r="X50" s="22">
        <f t="shared" si="6"/>
        <v>2600931779432.8501</v>
      </c>
      <c r="Y50" s="22">
        <f t="shared" si="6"/>
        <v>1966394776163.25</v>
      </c>
      <c r="Z50" s="22">
        <f t="shared" si="6"/>
        <v>1964242580609.0801</v>
      </c>
      <c r="AA50" s="22">
        <f t="shared" si="6"/>
        <v>1964031883321.97</v>
      </c>
      <c r="AC50" s="27">
        <f t="shared" si="0"/>
        <v>0.36607431255010353</v>
      </c>
    </row>
    <row r="51" spans="1:29" ht="33.950000000000003" customHeight="1" x14ac:dyDescent="0.25"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>
        <v>1964031883321.97</v>
      </c>
    </row>
  </sheetData>
  <sheetProtection algorithmName="SHA-512" hashValue="0XqoDjcy97U1eDXJiUE4TlrL8i/M+0pamEBsiqLgV2HZoLFoWytZC8DX398fhBEJtFVY3dDtP4rK5b4hnaoRRg==" saltValue="t9y3jK5FG/wqv3ty6OMOEA==" spinCount="100000" sheet="1" objects="1" scenarios="1"/>
  <mergeCells count="8">
    <mergeCell ref="D49:O49"/>
    <mergeCell ref="D50:O50"/>
    <mergeCell ref="W4:AE4"/>
    <mergeCell ref="W5:AE5"/>
    <mergeCell ref="W6:AE6"/>
    <mergeCell ref="U2:V2"/>
    <mergeCell ref="U3:V3"/>
    <mergeCell ref="U4:V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ignoredErrors>
    <ignoredError sqref="E10:F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Moreno Arteta</dc:creator>
  <cp:lastModifiedBy>Jorge Andres Moreno Arteta</cp:lastModifiedBy>
  <dcterms:created xsi:type="dcterms:W3CDTF">2024-07-02T21:00:20Z</dcterms:created>
  <dcterms:modified xsi:type="dcterms:W3CDTF">2024-07-02T21:00:40Z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