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jamoreno_minvivienda_gov_co/Documents/Escritorio/PENDIENTE/Cuentas/cuenta ok/Pendiente de Juridicas/EJECUCIÓN DE MVCT Y FONVIVIENDA 2024/EJECUCIÓN  DE JULIO 2024/"/>
    </mc:Choice>
  </mc:AlternateContent>
  <xr:revisionPtr revIDLastSave="151" documentId="8_{0C3025FD-5368-4A4E-A82B-8C372A21171F}" xr6:coauthVersionLast="47" xr6:coauthVersionMax="47" xr10:uidLastSave="{19096494-9676-4067-B720-E31442222F28}"/>
  <bookViews>
    <workbookView xWindow="-110" yWindow="-110" windowWidth="38620" windowHeight="21100" xr2:uid="{00000000-000D-0000-FFFF-FFFF00000000}"/>
  </bookViews>
  <sheets>
    <sheet name="Ejecucion Presupuesta MVC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6" i="1" l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2" i="1"/>
  <c r="AC53" i="1"/>
  <c r="AC54" i="1"/>
  <c r="AC55" i="1"/>
  <c r="AC56" i="1"/>
  <c r="AC15" i="1"/>
  <c r="R55" i="1"/>
  <c r="S55" i="1"/>
  <c r="T55" i="1"/>
  <c r="U55" i="1"/>
  <c r="V55" i="1"/>
  <c r="W55" i="1"/>
  <c r="X55" i="1"/>
  <c r="Y55" i="1"/>
  <c r="Z55" i="1"/>
  <c r="AA55" i="1"/>
  <c r="Q55" i="1"/>
  <c r="R30" i="1"/>
  <c r="S30" i="1"/>
  <c r="T30" i="1"/>
  <c r="U30" i="1"/>
  <c r="V30" i="1"/>
  <c r="W30" i="1"/>
  <c r="X30" i="1"/>
  <c r="Y30" i="1"/>
  <c r="Z30" i="1"/>
  <c r="AA30" i="1"/>
  <c r="Q30" i="1"/>
  <c r="R27" i="1"/>
  <c r="S27" i="1"/>
  <c r="T27" i="1"/>
  <c r="U27" i="1"/>
  <c r="V27" i="1"/>
  <c r="W27" i="1"/>
  <c r="X27" i="1"/>
  <c r="Y27" i="1"/>
  <c r="Z27" i="1"/>
  <c r="AA27" i="1"/>
  <c r="Q27" i="1"/>
  <c r="R20" i="1"/>
  <c r="S20" i="1"/>
  <c r="T20" i="1"/>
  <c r="U20" i="1"/>
  <c r="V20" i="1"/>
  <c r="W20" i="1"/>
  <c r="X20" i="1"/>
  <c r="Y20" i="1"/>
  <c r="Z20" i="1"/>
  <c r="AA20" i="1"/>
  <c r="Q20" i="1"/>
  <c r="R18" i="1"/>
  <c r="S18" i="1"/>
  <c r="T18" i="1"/>
  <c r="U18" i="1"/>
  <c r="V18" i="1"/>
  <c r="W18" i="1"/>
  <c r="X18" i="1"/>
  <c r="Y18" i="1"/>
  <c r="Z18" i="1"/>
  <c r="AA18" i="1"/>
  <c r="Q18" i="1"/>
  <c r="T31" i="1" l="1"/>
  <c r="T56" i="1" s="1"/>
  <c r="V31" i="1"/>
  <c r="V56" i="1" s="1"/>
  <c r="Q31" i="1"/>
  <c r="Q56" i="1" s="1"/>
  <c r="Z31" i="1"/>
  <c r="Z56" i="1" s="1"/>
  <c r="R31" i="1"/>
  <c r="R56" i="1" s="1"/>
  <c r="Y31" i="1"/>
  <c r="Y56" i="1" s="1"/>
  <c r="W31" i="1"/>
  <c r="W56" i="1" s="1"/>
  <c r="AA31" i="1"/>
  <c r="AA56" i="1" s="1"/>
  <c r="S31" i="1"/>
  <c r="S56" i="1" s="1"/>
  <c r="U31" i="1"/>
  <c r="U56" i="1" s="1"/>
  <c r="X31" i="1"/>
  <c r="X56" i="1" s="1"/>
</calcChain>
</file>

<file path=xl/sharedStrings.xml><?xml version="1.0" encoding="utf-8"?>
<sst xmlns="http://schemas.openxmlformats.org/spreadsheetml/2006/main" count="517" uniqueCount="139">
  <si>
    <t>Año Fiscal:</t>
  </si>
  <si>
    <t/>
  </si>
  <si>
    <t>Vigencia:</t>
  </si>
  <si>
    <t>Actual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</si>
  <si>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</si>
  <si>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</si>
  <si>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</si>
  <si>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</si>
  <si>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</si>
  <si>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</si>
  <si>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</si>
  <si>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</si>
  <si>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</si>
  <si>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</si>
  <si>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</si>
  <si>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</si>
  <si>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</si>
  <si>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</si>
  <si>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</si>
  <si>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</si>
  <si>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</si>
  <si>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</si>
  <si>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</si>
  <si>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</si>
  <si>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</si>
  <si>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</si>
  <si>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</si>
  <si>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</si>
  <si>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</si>
  <si>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</si>
  <si>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</si>
  <si>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40-01-01</t>
  </si>
  <si>
    <t>MINISTERIO DE VIVIENDA, CIUDAD Y TERRITORIO - GESTION GENERAL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</si>
  <si>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</si>
  <si>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</si>
  <si>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</si>
  <si>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</si>
  <si>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</si>
  <si>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</si>
  <si>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</si>
  <si>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</si>
  <si>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</si>
  <si>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</si>
  <si>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</si>
  <si>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</si>
  <si>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</si>
  <si>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</si>
  <si>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</si>
  <si>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A-03-01-04-004</t>
  </si>
  <si>
    <t>04</t>
  </si>
  <si>
    <t>004</t>
  </si>
  <si>
    <t>CUBRIMIENTO DE COSTOS NO RECUPERABLES VIA TARIFA O SUBSIDIO DE LA OPERACIÓN INTEGRAL DEL SERVICIO DE ASEO – DEPARTAMENTO ARCHIPIÉLAGO DE SAN ANDRÉS, PROVIDENCIA Y SANTA CATALINA</t>
  </si>
  <si>
    <t>A-03-03-01-999</t>
  </si>
  <si>
    <t>999</t>
  </si>
  <si>
    <t>OTRAS TRANSFERENCIAS - DISTRIBUCIÓN PREVIO CONCEPTO DGPPN</t>
  </si>
  <si>
    <t>A-03-03-05-008</t>
  </si>
  <si>
    <t>05</t>
  </si>
  <si>
    <t>008</t>
  </si>
  <si>
    <t>AGUA POTABLE Y SANEAMIENTO BÁSICO</t>
  </si>
  <si>
    <t>A-03-04-02-002</t>
  </si>
  <si>
    <t>002</t>
  </si>
  <si>
    <t>CUOTAS PARTES PENSIONALES (DE PENSIONES)</t>
  </si>
  <si>
    <t>A-03-04-02-012</t>
  </si>
  <si>
    <t>012</t>
  </si>
  <si>
    <t>INCAPACIDADES Y LICENCIAS DE MATERNIDAD Y PATERNIDAD (NO DE PENSIONES)</t>
  </si>
  <si>
    <t>A-03-10</t>
  </si>
  <si>
    <t>SENTENCIAS Y CONCILIACIONES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</si>
  <si>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</si>
  <si>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</si>
  <si>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</si>
  <si>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</si>
  <si>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</si>
  <si>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</si>
  <si>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</si>
  <si>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C-4001-1400-4-10306A</t>
  </si>
  <si>
    <t>C</t>
  </si>
  <si>
    <t>4001</t>
  </si>
  <si>
    <t>1400</t>
  </si>
  <si>
    <t>4</t>
  </si>
  <si>
    <t>10306A</t>
  </si>
  <si>
    <t>1. ORDENAMIENTO DEL TERRITORIO ALREDEDOR DEL AGUA Y JUSTICIA AMBIENTAL / A. ACCESO Y FORMALIZACIÓN DE LA PROPIEDAD</t>
  </si>
  <si>
    <t>C-4001-1400-5-51303B</t>
  </si>
  <si>
    <t>5</t>
  </si>
  <si>
    <t>51303B</t>
  </si>
  <si>
    <t>5. CONVERGENCIA REGIONAL / B. POLÍTICA INTEGRAL DE HÁBITAT</t>
  </si>
  <si>
    <t>14</t>
  </si>
  <si>
    <t>C-4001-1400-6-10306A</t>
  </si>
  <si>
    <t>6</t>
  </si>
  <si>
    <t>C-4001-1400-8-51303B</t>
  </si>
  <si>
    <t>8</t>
  </si>
  <si>
    <t>C-4002-1400-2-10303A</t>
  </si>
  <si>
    <t>4002</t>
  </si>
  <si>
    <t>2</t>
  </si>
  <si>
    <t>10303A</t>
  </si>
  <si>
    <t>1. ORDENAMIENTO DEL TERRITORIO ALREDEDOR DEL AGUA Y JUSTICIA AMBIENTAL / A. ARMONIZACIÓN Y RACIONALIZACIÓN DE LOS INSTRUMENTOS DE ORDENAMIENTO Y PLANIFICACIÓN TERRITORIAL</t>
  </si>
  <si>
    <t>C-4003-1400-7-202020</t>
  </si>
  <si>
    <t>4003</t>
  </si>
  <si>
    <t>7</t>
  </si>
  <si>
    <t>202020</t>
  </si>
  <si>
    <t>2. SEGURIDAD HUMANA Y JUSTICIA SOCIAL / 2. MÍNIMO VITAL DE AGUA</t>
  </si>
  <si>
    <t>C-4003-1400-8-40304A</t>
  </si>
  <si>
    <t>40304A</t>
  </si>
  <si>
    <t>4. TRANSFORMACIÓN PRODUCTIVA, INTERNACIONALIZACIÓN Y ACCIÓN CLÍMATICA / A. REDUCCIÓN DEL IMPACTO AMBIENTAL DEL SECTOR RESIDENCIAL Y PROMOCIÓN DEL HÁBITAT VERDE. 162</t>
  </si>
  <si>
    <t>C-4003-1400-9-51302H</t>
  </si>
  <si>
    <t>9</t>
  </si>
  <si>
    <t>51302H</t>
  </si>
  <si>
    <t>5. CONVERGENCIA REGIONAL / H. ACCESO A SERVICIOS PÚBLICOS A PARTIR DE LAS CAPACIDADES Y NECESIDADES DE LOS TERRITORIOS</t>
  </si>
  <si>
    <t>C-4003-1400-11-51302H</t>
  </si>
  <si>
    <t>C-4003-1400-12-51302H</t>
  </si>
  <si>
    <t>12</t>
  </si>
  <si>
    <t>C-4003-1400-14-51302H</t>
  </si>
  <si>
    <t>13</t>
  </si>
  <si>
    <t>C-4003-1400-16-51302H</t>
  </si>
  <si>
    <t>16</t>
  </si>
  <si>
    <t>C-4003-1400-17-51302H</t>
  </si>
  <si>
    <t>17</t>
  </si>
  <si>
    <t>C-4003-1400-18-51302H</t>
  </si>
  <si>
    <t>18</t>
  </si>
  <si>
    <t>C-4003-1400-19-51302H</t>
  </si>
  <si>
    <t>19</t>
  </si>
  <si>
    <t>C-4003-1400-20-51302H</t>
  </si>
  <si>
    <t>20</t>
  </si>
  <si>
    <t>5. CONVERGENCIA REGIONAL / H. ACCESO A SERVICIOS PÚBLICOS  A PARTIR DE LAS CAPACIDADES Y NECESIDADES DE LOS TERRITORIOS</t>
  </si>
  <si>
    <t>C-4099-1400-7-53105B</t>
  </si>
  <si>
    <t>4099</t>
  </si>
  <si>
    <t>53105B</t>
  </si>
  <si>
    <t>5. CONVERGENCIA REGIONAL / B. ENTIDADES PÚBLICAS TERRITORIALES Y NACIONALES FORTALECIDAS</t>
  </si>
  <si>
    <t>C-4099-1400-8-53105B</t>
  </si>
  <si>
    <t>C-4099-1400-9-53105B</t>
  </si>
  <si>
    <t>GASTOS DE PERSONAL</t>
  </si>
  <si>
    <t>TRANSFERENCIAS CORRIENTES</t>
  </si>
  <si>
    <t>GASTOS POR TRIBUTOS, MULTAS,SANCIONES E INTERESES DE MORA</t>
  </si>
  <si>
    <t xml:space="preserve">TOTAL FUNCIONAMIENTO </t>
  </si>
  <si>
    <t xml:space="preserve">TOTAL INVERSIÓN </t>
  </si>
  <si>
    <t>TOTAL MINISTERIO DE VIVIENDA CIUDAD Y TERRITORIO</t>
  </si>
  <si>
    <t>%</t>
  </si>
  <si>
    <t>MINISTERIO DE VIVIENDA, CIUDAD Y TERRITORIO</t>
  </si>
  <si>
    <t>República de Colombia</t>
  </si>
  <si>
    <t xml:space="preserve">Ejecución presupuestal a 31  de julio de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</si>
</sst>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1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2" fillId="0" borderId="1" xfId="0" applyFont="1" applyBorder="1" applyAlignment="1">
      <alignment horizontal="left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164" fontId="5" fillId="0" borderId="2" xfId="0" applyNumberFormat="1" applyFont="1" applyBorder="1" applyAlignment="1">
      <alignment horizontal="righ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164" fontId="6" fillId="0" borderId="2" xfId="0" applyNumberFormat="1" applyFont="1" applyBorder="1" applyAlignment="1">
      <alignment horizontal="righ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2" fontId="1" fillId="0" borderId="0" xfId="0" applyNumberFormat="1" applyFont="1"/>
    <xf numFmtId="0" fontId="6" fillId="0" borderId="5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 readingOrder="1"/>
    </xf>
    <xf numFmtId="7" fontId="1" fillId="0" borderId="0" xfId="0" applyNumberFormat="1" applyFont="1"/>
    <xf numFmtId="164" fontId="5" fillId="0" borderId="5" xfId="0" applyNumberFormat="1" applyFont="1" applyBorder="1" applyAlignment="1">
      <alignment horizontal="right" vertical="center" wrapText="1" readingOrder="1"/>
    </xf>
    <xf numFmtId="164" fontId="6" fillId="0" borderId="12" xfId="0" applyNumberFormat="1" applyFont="1" applyBorder="1" applyAlignment="1">
      <alignment horizontal="right" vertical="center" wrapText="1" readingOrder="1"/>
    </xf>
    <xf numFmtId="164" fontId="6" fillId="0" borderId="5" xfId="0" applyNumberFormat="1" applyFont="1" applyBorder="1" applyAlignment="1">
      <alignment horizontal="right" vertical="center" wrapText="1" readingOrder="1"/>
    </xf>
    <xf numFmtId="164" fontId="5" fillId="0" borderId="6" xfId="0" applyNumberFormat="1" applyFont="1" applyBorder="1" applyAlignment="1">
      <alignment horizontal="right" vertical="center" wrapText="1" readingOrder="1"/>
    </xf>
    <xf numFmtId="164" fontId="6" fillId="0" borderId="10" xfId="0" applyNumberFormat="1" applyFont="1" applyBorder="1" applyAlignment="1">
      <alignment horizontal="right" vertical="center" wrapText="1" readingOrder="1"/>
    </xf>
    <xf numFmtId="164" fontId="6" fillId="0" borderId="4" xfId="0" applyNumberFormat="1" applyFont="1" applyBorder="1" applyAlignment="1">
      <alignment horizontal="right" vertical="center" wrapText="1" readingOrder="1"/>
    </xf>
    <xf numFmtId="164" fontId="6" fillId="0" borderId="11" xfId="0" applyNumberFormat="1" applyFont="1" applyBorder="1" applyAlignment="1">
      <alignment horizontal="right" vertical="center" wrapText="1" readingOrder="1"/>
    </xf>
    <xf numFmtId="7" fontId="6" fillId="0" borderId="4" xfId="0" applyNumberFormat="1" applyFont="1" applyBorder="1" applyAlignment="1">
      <alignment horizontal="right" vertical="center" wrapText="1" readingOrder="1"/>
    </xf>
    <xf numFmtId="7" fontId="6" fillId="0" borderId="11" xfId="0" applyNumberFormat="1" applyFont="1" applyBorder="1" applyAlignment="1">
      <alignment horizontal="right" vertical="center" wrapText="1" readingOrder="1"/>
    </xf>
    <xf numFmtId="9" fontId="6" fillId="2" borderId="2" xfId="1" applyFont="1" applyFill="1" applyBorder="1" applyAlignment="1">
      <alignment horizontal="center" vertical="center" wrapText="1" readingOrder="1"/>
    </xf>
    <xf numFmtId="0" fontId="6" fillId="0" borderId="7" xfId="0" applyFont="1" applyBorder="1" applyAlignment="1">
      <alignment horizontal="center" vertical="center" wrapText="1" readingOrder="1"/>
    </xf>
    <xf numFmtId="0" fontId="6" fillId="0" borderId="8" xfId="0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25400</xdr:colOff>
      <xdr:row>3</xdr:row>
      <xdr:rowOff>19050</xdr:rowOff>
    </xdr:from>
    <xdr:to>
      <xdr:col>13</xdr:col>
      <xdr:colOff>330200</xdr:colOff>
      <xdr:row>9</xdr:row>
      <xdr:rowOff>6350</xdr:rowOff>
    </xdr:to>
    <xdr:pic>
      <xdr:nvPicPr>
        <xdr:cNvPr id="2" name="Picture 0" descr="e0f4233f-7a71-47f5-824f-b8099c95c5d2">
          <a:extLst>
            <a:ext uri="{FF2B5EF4-FFF2-40B4-BE49-F238E27FC236}">
              <a16:creationId xmlns:a16="http://schemas.microsoft.com/office/drawing/2014/main" id="{7B30980B-8F8B-4AAB-8AD8-644F5632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0" y="571500"/>
          <a:ext cx="25908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1079500</xdr:colOff>
      <xdr:row>2</xdr:row>
      <xdr:rowOff>228600</xdr:rowOff>
    </xdr:from>
    <xdr:to>
      <xdr:col>25</xdr:col>
      <xdr:colOff>50800</xdr:colOff>
      <xdr:row>9</xdr:row>
      <xdr:rowOff>95250</xdr:rowOff>
    </xdr:to>
    <xdr:pic>
      <xdr:nvPicPr>
        <xdr:cNvPr id="3" name="image1.jpeg" descr="Logotipo, nombre de la empresa  Descripción generada automáticamente">
          <a:extLst>
            <a:ext uri="{FF2B5EF4-FFF2-40B4-BE49-F238E27FC236}">
              <a16:creationId xmlns:a16="http://schemas.microsoft.com/office/drawing/2014/main" id="{A2D82A50-1920-B861-57E7-EB1BDCCC7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751300" y="596900"/>
          <a:ext cx="3098800" cy="14287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9"/>
  <sheetViews>
    <sheetView showGridLines="0" tabSelected="1" topLeftCell="D1" workbookViewId="0">
      <selection activeCell="P15" sqref="P15"/>
    </sheetView>
  </sheetViews>
  <sheetFormatPr baseColWidth="10" defaultRowHeight="14.5" x14ac:dyDescent="0.35"/>
  <cols>
    <col min="1" max="1" width="13.453125" hidden="1" customWidth="1"/>
    <col min="2" max="2" width="26.90625" hidden="1" customWidth="1"/>
    <col min="3" max="3" width="21.6328125" hidden="1" customWidth="1"/>
    <col min="4" max="5" width="5.36328125" customWidth="1"/>
    <col min="6" max="6" width="7.81640625" customWidth="1"/>
    <col min="7" max="11" width="5.36328125" customWidth="1"/>
    <col min="12" max="12" width="7" customWidth="1"/>
    <col min="13" max="13" width="9.6328125" customWidth="1"/>
    <col min="14" max="14" width="8.08984375" customWidth="1"/>
    <col min="15" max="15" width="9.6328125" customWidth="1"/>
    <col min="16" max="16" width="27.6328125" customWidth="1"/>
    <col min="17" max="17" width="20.08984375" bestFit="1" customWidth="1"/>
    <col min="18" max="19" width="18.90625" customWidth="1"/>
    <col min="20" max="20" width="20.08984375" bestFit="1" customWidth="1"/>
    <col min="21" max="21" width="18.90625" customWidth="1"/>
    <col min="22" max="22" width="20.08984375" bestFit="1" customWidth="1"/>
    <col min="23" max="23" width="18.90625" customWidth="1"/>
    <col min="24" max="27" width="20.08984375" bestFit="1" customWidth="1"/>
    <col min="28" max="28" width="0" hidden="1" customWidth="1"/>
    <col min="29" max="29" width="8.6328125" customWidth="1"/>
  </cols>
  <sheetData>
    <row r="1" spans="1:29" x14ac:dyDescent="0.35">
      <c r="A1" s="1" t="s">
        <v>0</v>
      </c>
      <c r="B1" s="1">
        <v>2024</v>
      </c>
      <c r="C1" s="2" t="s">
        <v>1</v>
      </c>
      <c r="D1" s="2" t="s">
        <v>1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2" t="s">
        <v>1</v>
      </c>
      <c r="Q1" s="2" t="s">
        <v>1</v>
      </c>
      <c r="R1" s="2" t="s">
        <v>1</v>
      </c>
      <c r="S1" s="2" t="s">
        <v>1</v>
      </c>
      <c r="T1" s="2" t="s">
        <v>1</v>
      </c>
      <c r="U1" s="2" t="s">
        <v>1</v>
      </c>
      <c r="V1" s="2" t="s">
        <v>1</v>
      </c>
      <c r="W1" s="2" t="s">
        <v>1</v>
      </c>
      <c r="X1" s="2" t="s">
        <v>1</v>
      </c>
      <c r="Y1" s="2" t="s">
        <v>1</v>
      </c>
      <c r="Z1" s="2" t="s">
        <v>1</v>
      </c>
      <c r="AA1" s="2" t="s">
        <v>1</v>
      </c>
    </row>
    <row r="2" spans="1:29" x14ac:dyDescent="0.3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26" customHeight="1" x14ac:dyDescent="0.3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6" t="s">
        <v>136</v>
      </c>
      <c r="R3" s="36"/>
      <c r="S3" s="36"/>
      <c r="T3" s="2"/>
      <c r="U3" s="2"/>
      <c r="V3" s="2"/>
      <c r="W3" s="2"/>
      <c r="X3" s="2"/>
      <c r="Y3" s="2"/>
      <c r="Z3" s="2"/>
      <c r="AA3" s="2"/>
    </row>
    <row r="4" spans="1:29" ht="14.5" customHeight="1" x14ac:dyDescent="0.3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6" t="s">
        <v>137</v>
      </c>
      <c r="R4" s="36"/>
      <c r="S4" s="36"/>
      <c r="T4" s="2"/>
      <c r="U4" s="2"/>
      <c r="V4" s="2"/>
      <c r="W4" s="2"/>
      <c r="X4" s="2"/>
      <c r="Y4" s="2"/>
      <c r="Z4" s="2"/>
      <c r="AA4" s="2"/>
    </row>
    <row r="5" spans="1:29" ht="24.5" customHeight="1" x14ac:dyDescent="0.3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6" t="s">
        <v>138</v>
      </c>
      <c r="R5" s="36"/>
      <c r="S5" s="36"/>
      <c r="T5" s="2"/>
      <c r="U5" s="2"/>
      <c r="V5" s="2"/>
      <c r="W5" s="2"/>
      <c r="X5" s="2"/>
      <c r="Y5" s="2"/>
      <c r="Z5" s="2"/>
      <c r="AA5" s="2"/>
    </row>
    <row r="6" spans="1:29" x14ac:dyDescent="0.3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9" x14ac:dyDescent="0.35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9" x14ac:dyDescent="0.35">
      <c r="A8" s="1"/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9" x14ac:dyDescent="0.35">
      <c r="A9" s="1"/>
      <c r="B9" s="1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9" x14ac:dyDescent="0.3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9" x14ac:dyDescent="0.35">
      <c r="A11" s="1"/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9" x14ac:dyDescent="0.35">
      <c r="A12" s="1"/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9" x14ac:dyDescent="0.35">
      <c r="A13" s="1" t="s">
        <v>2</v>
      </c>
      <c r="B13" s="1" t="s">
        <v>3</v>
      </c>
      <c r="C13" s="2" t="s">
        <v>1</v>
      </c>
      <c r="D13" s="2"/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" t="s">
        <v>1</v>
      </c>
      <c r="K13" s="2" t="s">
        <v>1</v>
      </c>
      <c r="L13" s="2" t="s">
        <v>1</v>
      </c>
      <c r="M13" s="2" t="s">
        <v>1</v>
      </c>
      <c r="N13" s="2" t="s">
        <v>1</v>
      </c>
      <c r="O13" s="2" t="s">
        <v>1</v>
      </c>
      <c r="P13" s="2" t="s">
        <v>1</v>
      </c>
      <c r="Q13" s="2" t="s">
        <v>1</v>
      </c>
      <c r="R13" s="2" t="s">
        <v>1</v>
      </c>
      <c r="S13" s="2" t="s">
        <v>1</v>
      </c>
      <c r="T13" s="2" t="s">
        <v>1</v>
      </c>
      <c r="U13" s="2" t="s">
        <v>1</v>
      </c>
      <c r="V13" s="2" t="s">
        <v>1</v>
      </c>
      <c r="W13" s="2" t="s">
        <v>1</v>
      </c>
      <c r="X13" s="2" t="s">
        <v>1</v>
      </c>
      <c r="Y13" s="2" t="s">
        <v>1</v>
      </c>
      <c r="Z13" s="2" t="s">
        <v>1</v>
      </c>
      <c r="AA13" s="2" t="s">
        <v>1</v>
      </c>
    </row>
    <row r="14" spans="1:29" ht="20" x14ac:dyDescent="0.35">
      <c r="A14" s="1" t="s">
        <v>4</v>
      </c>
      <c r="B14" s="1" t="s">
        <v>5</v>
      </c>
      <c r="C14" s="6" t="s">
        <v>6</v>
      </c>
      <c r="D14" s="12" t="s">
        <v>7</v>
      </c>
      <c r="E14" s="12" t="s">
        <v>8</v>
      </c>
      <c r="F14" s="12" t="s">
        <v>9</v>
      </c>
      <c r="G14" s="12" t="s">
        <v>10</v>
      </c>
      <c r="H14" s="12" t="s">
        <v>11</v>
      </c>
      <c r="I14" s="12" t="s">
        <v>12</v>
      </c>
      <c r="J14" s="12" t="s">
        <v>13</v>
      </c>
      <c r="K14" s="12" t="s">
        <v>14</v>
      </c>
      <c r="L14" s="12" t="s">
        <v>15</v>
      </c>
      <c r="M14" s="12" t="s">
        <v>16</v>
      </c>
      <c r="N14" s="12" t="s">
        <v>17</v>
      </c>
      <c r="O14" s="12" t="s">
        <v>18</v>
      </c>
      <c r="P14" s="12" t="s">
        <v>19</v>
      </c>
      <c r="Q14" s="12" t="s">
        <v>20</v>
      </c>
      <c r="R14" s="12" t="s">
        <v>21</v>
      </c>
      <c r="S14" s="12" t="s">
        <v>22</v>
      </c>
      <c r="T14" s="12" t="s">
        <v>23</v>
      </c>
      <c r="U14" s="12" t="s">
        <v>24</v>
      </c>
      <c r="V14" s="12" t="s">
        <v>25</v>
      </c>
      <c r="W14" s="12" t="s">
        <v>26</v>
      </c>
      <c r="X14" s="12" t="s">
        <v>27</v>
      </c>
      <c r="Y14" s="12" t="s">
        <v>28</v>
      </c>
      <c r="Z14" s="12" t="s">
        <v>29</v>
      </c>
      <c r="AA14" s="12" t="s">
        <v>30</v>
      </c>
      <c r="AC14" s="12" t="s">
        <v>135</v>
      </c>
    </row>
    <row r="15" spans="1:29" ht="21" x14ac:dyDescent="0.35">
      <c r="A15" s="3" t="s">
        <v>31</v>
      </c>
      <c r="B15" s="4" t="s">
        <v>32</v>
      </c>
      <c r="C15" s="7" t="s">
        <v>33</v>
      </c>
      <c r="D15" s="8" t="s">
        <v>34</v>
      </c>
      <c r="E15" s="8" t="s">
        <v>35</v>
      </c>
      <c r="F15" s="8" t="s">
        <v>35</v>
      </c>
      <c r="G15" s="8" t="s">
        <v>35</v>
      </c>
      <c r="H15" s="8"/>
      <c r="I15" s="8"/>
      <c r="J15" s="8"/>
      <c r="K15" s="8"/>
      <c r="L15" s="8"/>
      <c r="M15" s="8" t="s">
        <v>36</v>
      </c>
      <c r="N15" s="8" t="s">
        <v>37</v>
      </c>
      <c r="O15" s="8" t="s">
        <v>38</v>
      </c>
      <c r="P15" s="9" t="s">
        <v>39</v>
      </c>
      <c r="Q15" s="10">
        <v>39789224000</v>
      </c>
      <c r="R15" s="10">
        <v>0</v>
      </c>
      <c r="S15" s="10">
        <v>0</v>
      </c>
      <c r="T15" s="10">
        <v>39789224000</v>
      </c>
      <c r="U15" s="10">
        <v>0</v>
      </c>
      <c r="V15" s="10">
        <v>39789224000</v>
      </c>
      <c r="W15" s="10">
        <v>0</v>
      </c>
      <c r="X15" s="10">
        <v>19153146029</v>
      </c>
      <c r="Y15" s="10">
        <v>19153146029</v>
      </c>
      <c r="Z15" s="10">
        <v>19148671958</v>
      </c>
      <c r="AA15" s="10">
        <v>19145477529</v>
      </c>
      <c r="AC15" s="32">
        <f>AA15/Q15</f>
        <v>0.48117242821825329</v>
      </c>
    </row>
    <row r="16" spans="1:29" ht="21" x14ac:dyDescent="0.35">
      <c r="A16" s="3" t="s">
        <v>31</v>
      </c>
      <c r="B16" s="4" t="s">
        <v>32</v>
      </c>
      <c r="C16" s="7" t="s">
        <v>40</v>
      </c>
      <c r="D16" s="8" t="s">
        <v>34</v>
      </c>
      <c r="E16" s="8" t="s">
        <v>35</v>
      </c>
      <c r="F16" s="8" t="s">
        <v>35</v>
      </c>
      <c r="G16" s="8" t="s">
        <v>41</v>
      </c>
      <c r="H16" s="8"/>
      <c r="I16" s="8"/>
      <c r="J16" s="8"/>
      <c r="K16" s="8"/>
      <c r="L16" s="8"/>
      <c r="M16" s="8" t="s">
        <v>36</v>
      </c>
      <c r="N16" s="8" t="s">
        <v>37</v>
      </c>
      <c r="O16" s="8" t="s">
        <v>38</v>
      </c>
      <c r="P16" s="9" t="s">
        <v>42</v>
      </c>
      <c r="Q16" s="10">
        <v>14134083000</v>
      </c>
      <c r="R16" s="10">
        <v>0</v>
      </c>
      <c r="S16" s="10">
        <v>0</v>
      </c>
      <c r="T16" s="10">
        <v>14134083000</v>
      </c>
      <c r="U16" s="10">
        <v>0</v>
      </c>
      <c r="V16" s="10">
        <v>14134083000</v>
      </c>
      <c r="W16" s="10">
        <v>0</v>
      </c>
      <c r="X16" s="10">
        <v>7351631376</v>
      </c>
      <c r="Y16" s="10">
        <v>7351631376</v>
      </c>
      <c r="Z16" s="10">
        <v>7351631376</v>
      </c>
      <c r="AA16" s="10">
        <v>7037259058</v>
      </c>
      <c r="AC16" s="32">
        <f t="shared" ref="AC16:AC56" si="0">AA16/Q16</f>
        <v>0.49789286351297074</v>
      </c>
    </row>
    <row r="17" spans="1:29" ht="30" x14ac:dyDescent="0.35">
      <c r="A17" s="3" t="s">
        <v>31</v>
      </c>
      <c r="B17" s="4" t="s">
        <v>32</v>
      </c>
      <c r="C17" s="7" t="s">
        <v>43</v>
      </c>
      <c r="D17" s="8" t="s">
        <v>34</v>
      </c>
      <c r="E17" s="8" t="s">
        <v>35</v>
      </c>
      <c r="F17" s="8" t="s">
        <v>35</v>
      </c>
      <c r="G17" s="8" t="s">
        <v>44</v>
      </c>
      <c r="H17" s="8"/>
      <c r="I17" s="8"/>
      <c r="J17" s="8"/>
      <c r="K17" s="8"/>
      <c r="L17" s="8"/>
      <c r="M17" s="8" t="s">
        <v>36</v>
      </c>
      <c r="N17" s="8" t="s">
        <v>37</v>
      </c>
      <c r="O17" s="8" t="s">
        <v>38</v>
      </c>
      <c r="P17" s="9" t="s">
        <v>45</v>
      </c>
      <c r="Q17" s="10">
        <v>5463595000</v>
      </c>
      <c r="R17" s="10">
        <v>0</v>
      </c>
      <c r="S17" s="10">
        <v>0</v>
      </c>
      <c r="T17" s="10">
        <v>5463595000</v>
      </c>
      <c r="U17" s="10">
        <v>0</v>
      </c>
      <c r="V17" s="10">
        <v>5463595000</v>
      </c>
      <c r="W17" s="10">
        <v>0</v>
      </c>
      <c r="X17" s="10">
        <v>2973666201</v>
      </c>
      <c r="Y17" s="10">
        <v>2973666201</v>
      </c>
      <c r="Z17" s="10">
        <v>2971969329</v>
      </c>
      <c r="AA17" s="10">
        <v>2970789377</v>
      </c>
      <c r="AC17" s="32">
        <f t="shared" si="0"/>
        <v>0.54374260482338099</v>
      </c>
    </row>
    <row r="18" spans="1:29" ht="27.5" customHeight="1" x14ac:dyDescent="0.35">
      <c r="A18" s="3"/>
      <c r="B18" s="4"/>
      <c r="C18" s="7"/>
      <c r="D18" s="11" t="s">
        <v>34</v>
      </c>
      <c r="E18" s="11" t="s">
        <v>35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13" t="s">
        <v>129</v>
      </c>
      <c r="Q18" s="14">
        <f>Q15+Q16+Q17</f>
        <v>59386902000</v>
      </c>
      <c r="R18" s="14">
        <f t="shared" ref="R18:AA18" si="1">R15+R16+R17</f>
        <v>0</v>
      </c>
      <c r="S18" s="14">
        <f t="shared" si="1"/>
        <v>0</v>
      </c>
      <c r="T18" s="14">
        <f t="shared" si="1"/>
        <v>59386902000</v>
      </c>
      <c r="U18" s="14">
        <f t="shared" si="1"/>
        <v>0</v>
      </c>
      <c r="V18" s="14">
        <f t="shared" si="1"/>
        <v>59386902000</v>
      </c>
      <c r="W18" s="14">
        <f t="shared" si="1"/>
        <v>0</v>
      </c>
      <c r="X18" s="14">
        <f t="shared" si="1"/>
        <v>29478443606</v>
      </c>
      <c r="Y18" s="14">
        <f t="shared" si="1"/>
        <v>29478443606</v>
      </c>
      <c r="Z18" s="14">
        <f t="shared" si="1"/>
        <v>29472272663</v>
      </c>
      <c r="AA18" s="14">
        <f t="shared" si="1"/>
        <v>29153525964</v>
      </c>
      <c r="AC18" s="32">
        <f t="shared" si="0"/>
        <v>0.49090834817414791</v>
      </c>
    </row>
    <row r="19" spans="1:29" ht="21" x14ac:dyDescent="0.35">
      <c r="A19" s="3" t="s">
        <v>31</v>
      </c>
      <c r="B19" s="4" t="s">
        <v>32</v>
      </c>
      <c r="C19" s="7" t="s">
        <v>46</v>
      </c>
      <c r="D19" s="8" t="s">
        <v>34</v>
      </c>
      <c r="E19" s="8" t="s">
        <v>41</v>
      </c>
      <c r="F19" s="8"/>
      <c r="G19" s="8"/>
      <c r="H19" s="8"/>
      <c r="I19" s="8"/>
      <c r="J19" s="8"/>
      <c r="K19" s="8"/>
      <c r="L19" s="8"/>
      <c r="M19" s="8" t="s">
        <v>36</v>
      </c>
      <c r="N19" s="8" t="s">
        <v>37</v>
      </c>
      <c r="O19" s="8" t="s">
        <v>38</v>
      </c>
      <c r="P19" s="9" t="s">
        <v>47</v>
      </c>
      <c r="Q19" s="10">
        <v>14318932000</v>
      </c>
      <c r="R19" s="10">
        <v>0</v>
      </c>
      <c r="S19" s="10">
        <v>0</v>
      </c>
      <c r="T19" s="10">
        <v>14318932000</v>
      </c>
      <c r="U19" s="10">
        <v>300000000</v>
      </c>
      <c r="V19" s="10">
        <v>13413428356.040001</v>
      </c>
      <c r="W19" s="10">
        <v>605503643.96000004</v>
      </c>
      <c r="X19" s="10">
        <v>11876650141.379999</v>
      </c>
      <c r="Y19" s="10">
        <v>6997804505.0299997</v>
      </c>
      <c r="Z19" s="10">
        <v>6965271701.0299997</v>
      </c>
      <c r="AA19" s="10">
        <v>6899990114.3000002</v>
      </c>
      <c r="AC19" s="32">
        <f t="shared" si="0"/>
        <v>0.48187882408408672</v>
      </c>
    </row>
    <row r="20" spans="1:29" ht="24.5" customHeight="1" x14ac:dyDescent="0.35">
      <c r="A20" s="3"/>
      <c r="B20" s="4"/>
      <c r="C20" s="7"/>
      <c r="D20" s="11" t="s">
        <v>34</v>
      </c>
      <c r="E20" s="11" t="s">
        <v>41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13" t="s">
        <v>47</v>
      </c>
      <c r="Q20" s="14">
        <f>Q19</f>
        <v>14318932000</v>
      </c>
      <c r="R20" s="14">
        <f t="shared" ref="R20:AA20" si="2">R19</f>
        <v>0</v>
      </c>
      <c r="S20" s="14">
        <f t="shared" si="2"/>
        <v>0</v>
      </c>
      <c r="T20" s="14">
        <f t="shared" si="2"/>
        <v>14318932000</v>
      </c>
      <c r="U20" s="14">
        <f t="shared" si="2"/>
        <v>300000000</v>
      </c>
      <c r="V20" s="14">
        <f t="shared" si="2"/>
        <v>13413428356.040001</v>
      </c>
      <c r="W20" s="14">
        <f t="shared" si="2"/>
        <v>605503643.96000004</v>
      </c>
      <c r="X20" s="14">
        <f t="shared" si="2"/>
        <v>11876650141.379999</v>
      </c>
      <c r="Y20" s="14">
        <f t="shared" si="2"/>
        <v>6997804505.0299997</v>
      </c>
      <c r="Z20" s="14">
        <f t="shared" si="2"/>
        <v>6965271701.0299997</v>
      </c>
      <c r="AA20" s="14">
        <f t="shared" si="2"/>
        <v>6899990114.3000002</v>
      </c>
      <c r="AC20" s="32">
        <f t="shared" si="0"/>
        <v>0.48187882408408672</v>
      </c>
    </row>
    <row r="21" spans="1:29" ht="70" x14ac:dyDescent="0.35">
      <c r="A21" s="3" t="s">
        <v>31</v>
      </c>
      <c r="B21" s="4" t="s">
        <v>32</v>
      </c>
      <c r="C21" s="7" t="s">
        <v>48</v>
      </c>
      <c r="D21" s="8" t="s">
        <v>34</v>
      </c>
      <c r="E21" s="8" t="s">
        <v>44</v>
      </c>
      <c r="F21" s="8" t="s">
        <v>35</v>
      </c>
      <c r="G21" s="8" t="s">
        <v>49</v>
      </c>
      <c r="H21" s="8" t="s">
        <v>50</v>
      </c>
      <c r="I21" s="8"/>
      <c r="J21" s="8"/>
      <c r="K21" s="8"/>
      <c r="L21" s="8"/>
      <c r="M21" s="8" t="s">
        <v>36</v>
      </c>
      <c r="N21" s="8" t="s">
        <v>37</v>
      </c>
      <c r="O21" s="8" t="s">
        <v>38</v>
      </c>
      <c r="P21" s="9" t="s">
        <v>51</v>
      </c>
      <c r="Q21" s="10">
        <v>32190000000</v>
      </c>
      <c r="R21" s="10">
        <v>0</v>
      </c>
      <c r="S21" s="10">
        <v>0</v>
      </c>
      <c r="T21" s="10">
        <v>32190000000</v>
      </c>
      <c r="U21" s="10">
        <v>0</v>
      </c>
      <c r="V21" s="10">
        <v>32190000000</v>
      </c>
      <c r="W21" s="10">
        <v>0</v>
      </c>
      <c r="X21" s="10">
        <v>32190000000</v>
      </c>
      <c r="Y21" s="10">
        <v>21105374992</v>
      </c>
      <c r="Z21" s="10">
        <v>21105374992</v>
      </c>
      <c r="AA21" s="10">
        <v>21105374992</v>
      </c>
      <c r="AC21" s="32">
        <f t="shared" si="0"/>
        <v>0.65565004634979807</v>
      </c>
    </row>
    <row r="22" spans="1:29" ht="30" x14ac:dyDescent="0.35">
      <c r="A22" s="3" t="s">
        <v>31</v>
      </c>
      <c r="B22" s="4" t="s">
        <v>32</v>
      </c>
      <c r="C22" s="7" t="s">
        <v>52</v>
      </c>
      <c r="D22" s="8" t="s">
        <v>34</v>
      </c>
      <c r="E22" s="8" t="s">
        <v>44</v>
      </c>
      <c r="F22" s="8" t="s">
        <v>44</v>
      </c>
      <c r="G22" s="8" t="s">
        <v>35</v>
      </c>
      <c r="H22" s="8" t="s">
        <v>53</v>
      </c>
      <c r="I22" s="8"/>
      <c r="J22" s="8"/>
      <c r="K22" s="8"/>
      <c r="L22" s="8"/>
      <c r="M22" s="8" t="s">
        <v>36</v>
      </c>
      <c r="N22" s="8" t="s">
        <v>37</v>
      </c>
      <c r="O22" s="8" t="s">
        <v>38</v>
      </c>
      <c r="P22" s="9" t="s">
        <v>54</v>
      </c>
      <c r="Q22" s="10">
        <v>3175000000</v>
      </c>
      <c r="R22" s="10">
        <v>0</v>
      </c>
      <c r="S22" s="10">
        <v>0</v>
      </c>
      <c r="T22" s="10">
        <v>3175000000</v>
      </c>
      <c r="U22" s="10">
        <v>3175000000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C22" s="32">
        <f t="shared" si="0"/>
        <v>0</v>
      </c>
    </row>
    <row r="23" spans="1:29" ht="21" x14ac:dyDescent="0.35">
      <c r="A23" s="3" t="s">
        <v>31</v>
      </c>
      <c r="B23" s="4" t="s">
        <v>32</v>
      </c>
      <c r="C23" s="7" t="s">
        <v>55</v>
      </c>
      <c r="D23" s="8" t="s">
        <v>34</v>
      </c>
      <c r="E23" s="8" t="s">
        <v>44</v>
      </c>
      <c r="F23" s="8" t="s">
        <v>44</v>
      </c>
      <c r="G23" s="8" t="s">
        <v>56</v>
      </c>
      <c r="H23" s="8" t="s">
        <v>57</v>
      </c>
      <c r="I23" s="8"/>
      <c r="J23" s="8"/>
      <c r="K23" s="8"/>
      <c r="L23" s="8"/>
      <c r="M23" s="8" t="s">
        <v>36</v>
      </c>
      <c r="N23" s="8" t="s">
        <v>37</v>
      </c>
      <c r="O23" s="8" t="s">
        <v>38</v>
      </c>
      <c r="P23" s="9" t="s">
        <v>58</v>
      </c>
      <c r="Q23" s="10">
        <v>3624435882562</v>
      </c>
      <c r="R23" s="10">
        <v>0</v>
      </c>
      <c r="S23" s="10">
        <v>0</v>
      </c>
      <c r="T23" s="10">
        <v>3624435882562</v>
      </c>
      <c r="U23" s="10">
        <v>0</v>
      </c>
      <c r="V23" s="10">
        <v>3624435882562</v>
      </c>
      <c r="W23" s="10">
        <v>0</v>
      </c>
      <c r="X23" s="10">
        <v>2161603834932</v>
      </c>
      <c r="Y23" s="10">
        <v>2161603834932</v>
      </c>
      <c r="Z23" s="10">
        <v>2160299580213</v>
      </c>
      <c r="AA23" s="10">
        <v>2160299580213</v>
      </c>
      <c r="AC23" s="32">
        <f t="shared" si="0"/>
        <v>0.59603746630108734</v>
      </c>
    </row>
    <row r="24" spans="1:29" ht="21" x14ac:dyDescent="0.35">
      <c r="A24" s="3" t="s">
        <v>31</v>
      </c>
      <c r="B24" s="4" t="s">
        <v>32</v>
      </c>
      <c r="C24" s="7" t="s">
        <v>59</v>
      </c>
      <c r="D24" s="8" t="s">
        <v>34</v>
      </c>
      <c r="E24" s="8" t="s">
        <v>44</v>
      </c>
      <c r="F24" s="8" t="s">
        <v>49</v>
      </c>
      <c r="G24" s="8" t="s">
        <v>41</v>
      </c>
      <c r="H24" s="8" t="s">
        <v>60</v>
      </c>
      <c r="I24" s="8"/>
      <c r="J24" s="8"/>
      <c r="K24" s="8"/>
      <c r="L24" s="8"/>
      <c r="M24" s="8" t="s">
        <v>36</v>
      </c>
      <c r="N24" s="8" t="s">
        <v>37</v>
      </c>
      <c r="O24" s="8" t="s">
        <v>38</v>
      </c>
      <c r="P24" s="9" t="s">
        <v>61</v>
      </c>
      <c r="Q24" s="10">
        <v>21349000</v>
      </c>
      <c r="R24" s="10">
        <v>0</v>
      </c>
      <c r="S24" s="10">
        <v>0</v>
      </c>
      <c r="T24" s="10">
        <v>21349000</v>
      </c>
      <c r="U24" s="10">
        <v>0</v>
      </c>
      <c r="V24" s="10">
        <v>21349000</v>
      </c>
      <c r="W24" s="10">
        <v>0</v>
      </c>
      <c r="X24" s="10">
        <v>5799238</v>
      </c>
      <c r="Y24" s="10">
        <v>5799238</v>
      </c>
      <c r="Z24" s="10">
        <v>5799238</v>
      </c>
      <c r="AA24" s="10">
        <v>5799238</v>
      </c>
      <c r="AC24" s="32">
        <f t="shared" si="0"/>
        <v>0.27163979577497777</v>
      </c>
    </row>
    <row r="25" spans="1:29" ht="30" x14ac:dyDescent="0.35">
      <c r="A25" s="3" t="s">
        <v>31</v>
      </c>
      <c r="B25" s="4" t="s">
        <v>32</v>
      </c>
      <c r="C25" s="7" t="s">
        <v>62</v>
      </c>
      <c r="D25" s="8" t="s">
        <v>34</v>
      </c>
      <c r="E25" s="8" t="s">
        <v>44</v>
      </c>
      <c r="F25" s="8" t="s">
        <v>49</v>
      </c>
      <c r="G25" s="8" t="s">
        <v>41</v>
      </c>
      <c r="H25" s="8" t="s">
        <v>63</v>
      </c>
      <c r="I25" s="8"/>
      <c r="J25" s="8"/>
      <c r="K25" s="8"/>
      <c r="L25" s="8"/>
      <c r="M25" s="8" t="s">
        <v>36</v>
      </c>
      <c r="N25" s="8" t="s">
        <v>37</v>
      </c>
      <c r="O25" s="8" t="s">
        <v>38</v>
      </c>
      <c r="P25" s="9" t="s">
        <v>64</v>
      </c>
      <c r="Q25" s="10">
        <v>223481000</v>
      </c>
      <c r="R25" s="10">
        <v>0</v>
      </c>
      <c r="S25" s="10">
        <v>0</v>
      </c>
      <c r="T25" s="10">
        <v>223481000</v>
      </c>
      <c r="U25" s="10">
        <v>0</v>
      </c>
      <c r="V25" s="10">
        <v>223481000</v>
      </c>
      <c r="W25" s="10">
        <v>0</v>
      </c>
      <c r="X25" s="10">
        <v>53385231</v>
      </c>
      <c r="Y25" s="10">
        <v>51948505</v>
      </c>
      <c r="Z25" s="10">
        <v>51948505</v>
      </c>
      <c r="AA25" s="10">
        <v>51948505</v>
      </c>
      <c r="AC25" s="32">
        <f t="shared" si="0"/>
        <v>0.2324515506911102</v>
      </c>
    </row>
    <row r="26" spans="1:29" ht="21" x14ac:dyDescent="0.35">
      <c r="A26" s="3" t="s">
        <v>31</v>
      </c>
      <c r="B26" s="4" t="s">
        <v>32</v>
      </c>
      <c r="C26" s="7" t="s">
        <v>65</v>
      </c>
      <c r="D26" s="8" t="s">
        <v>34</v>
      </c>
      <c r="E26" s="8" t="s">
        <v>44</v>
      </c>
      <c r="F26" s="8" t="s">
        <v>37</v>
      </c>
      <c r="G26" s="8"/>
      <c r="H26" s="8"/>
      <c r="I26" s="8"/>
      <c r="J26" s="8"/>
      <c r="K26" s="8"/>
      <c r="L26" s="8"/>
      <c r="M26" s="8" t="s">
        <v>36</v>
      </c>
      <c r="N26" s="8" t="s">
        <v>37</v>
      </c>
      <c r="O26" s="8" t="s">
        <v>38</v>
      </c>
      <c r="P26" s="9" t="s">
        <v>66</v>
      </c>
      <c r="Q26" s="10">
        <v>950000000</v>
      </c>
      <c r="R26" s="10">
        <v>0</v>
      </c>
      <c r="S26" s="10">
        <v>0</v>
      </c>
      <c r="T26" s="10">
        <v>950000000</v>
      </c>
      <c r="U26" s="10">
        <v>0</v>
      </c>
      <c r="V26" s="10">
        <v>17608842.109999999</v>
      </c>
      <c r="W26" s="10">
        <v>932391157.88999999</v>
      </c>
      <c r="X26" s="10">
        <v>17608842.109999999</v>
      </c>
      <c r="Y26" s="10">
        <v>17608842.109999999</v>
      </c>
      <c r="Z26" s="10">
        <v>17608842.109999999</v>
      </c>
      <c r="AA26" s="10">
        <v>17608842.109999999</v>
      </c>
      <c r="AC26" s="32">
        <f t="shared" si="0"/>
        <v>1.8535623273684208E-2</v>
      </c>
    </row>
    <row r="27" spans="1:29" ht="20" customHeight="1" x14ac:dyDescent="0.35">
      <c r="A27" s="3"/>
      <c r="B27" s="4"/>
      <c r="C27" s="7"/>
      <c r="D27" s="11" t="s">
        <v>34</v>
      </c>
      <c r="E27" s="11" t="s">
        <v>44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13" t="s">
        <v>130</v>
      </c>
      <c r="Q27" s="14">
        <f>Q21+Q22+Q23+Q24+Q25+Q26</f>
        <v>3660995712562</v>
      </c>
      <c r="R27" s="14">
        <f t="shared" ref="R27:AA27" si="3">R21+R22+R23+R24+R25+R26</f>
        <v>0</v>
      </c>
      <c r="S27" s="14">
        <f t="shared" si="3"/>
        <v>0</v>
      </c>
      <c r="T27" s="14">
        <f t="shared" si="3"/>
        <v>3660995712562</v>
      </c>
      <c r="U27" s="14">
        <f t="shared" si="3"/>
        <v>3175000000</v>
      </c>
      <c r="V27" s="14">
        <f t="shared" si="3"/>
        <v>3656888321404.1099</v>
      </c>
      <c r="W27" s="14">
        <f t="shared" si="3"/>
        <v>932391157.88999999</v>
      </c>
      <c r="X27" s="14">
        <f t="shared" si="3"/>
        <v>2193870628243.1101</v>
      </c>
      <c r="Y27" s="14">
        <f t="shared" si="3"/>
        <v>2182784566509.1101</v>
      </c>
      <c r="Z27" s="14">
        <f t="shared" si="3"/>
        <v>2181480311790.1101</v>
      </c>
      <c r="AA27" s="14">
        <f t="shared" si="3"/>
        <v>2181480311790.1101</v>
      </c>
      <c r="AC27" s="32">
        <f t="shared" si="0"/>
        <v>0.59587076387573512</v>
      </c>
    </row>
    <row r="28" spans="1:29" ht="21" x14ac:dyDescent="0.35">
      <c r="A28" s="3" t="s">
        <v>31</v>
      </c>
      <c r="B28" s="4" t="s">
        <v>32</v>
      </c>
      <c r="C28" s="7" t="s">
        <v>67</v>
      </c>
      <c r="D28" s="8" t="s">
        <v>34</v>
      </c>
      <c r="E28" s="8" t="s">
        <v>68</v>
      </c>
      <c r="F28" s="8" t="s">
        <v>35</v>
      </c>
      <c r="G28" s="8"/>
      <c r="H28" s="8"/>
      <c r="I28" s="8"/>
      <c r="J28" s="8"/>
      <c r="K28" s="8"/>
      <c r="L28" s="8"/>
      <c r="M28" s="8" t="s">
        <v>36</v>
      </c>
      <c r="N28" s="8" t="s">
        <v>37</v>
      </c>
      <c r="O28" s="8" t="s">
        <v>38</v>
      </c>
      <c r="P28" s="9" t="s">
        <v>69</v>
      </c>
      <c r="Q28" s="10">
        <v>530000000</v>
      </c>
      <c r="R28" s="10">
        <v>0</v>
      </c>
      <c r="S28" s="10">
        <v>0</v>
      </c>
      <c r="T28" s="10">
        <v>530000000</v>
      </c>
      <c r="U28" s="10">
        <v>302000000</v>
      </c>
      <c r="V28" s="10">
        <v>227548669</v>
      </c>
      <c r="W28" s="10">
        <v>451331</v>
      </c>
      <c r="X28" s="10">
        <v>227548669</v>
      </c>
      <c r="Y28" s="10">
        <v>227548669</v>
      </c>
      <c r="Z28" s="10">
        <v>226399000</v>
      </c>
      <c r="AA28" s="10">
        <v>226399000</v>
      </c>
      <c r="AC28" s="32">
        <f t="shared" si="0"/>
        <v>0.42716792452830188</v>
      </c>
    </row>
    <row r="29" spans="1:29" ht="21" x14ac:dyDescent="0.35">
      <c r="A29" s="3" t="s">
        <v>31</v>
      </c>
      <c r="B29" s="4" t="s">
        <v>32</v>
      </c>
      <c r="C29" s="7" t="s">
        <v>70</v>
      </c>
      <c r="D29" s="8" t="s">
        <v>34</v>
      </c>
      <c r="E29" s="8" t="s">
        <v>68</v>
      </c>
      <c r="F29" s="8" t="s">
        <v>49</v>
      </c>
      <c r="G29" s="8" t="s">
        <v>35</v>
      </c>
      <c r="H29" s="8"/>
      <c r="I29" s="8"/>
      <c r="J29" s="8"/>
      <c r="K29" s="8"/>
      <c r="L29" s="8"/>
      <c r="M29" s="8" t="s">
        <v>36</v>
      </c>
      <c r="N29" s="8" t="s">
        <v>71</v>
      </c>
      <c r="O29" s="8" t="s">
        <v>72</v>
      </c>
      <c r="P29" s="9" t="s">
        <v>73</v>
      </c>
      <c r="Q29" s="10">
        <v>13000000000</v>
      </c>
      <c r="R29" s="10">
        <v>0</v>
      </c>
      <c r="S29" s="10">
        <v>0</v>
      </c>
      <c r="T29" s="10">
        <v>13000000000</v>
      </c>
      <c r="U29" s="10">
        <v>0</v>
      </c>
      <c r="V29" s="10">
        <v>0</v>
      </c>
      <c r="W29" s="10">
        <v>13000000000</v>
      </c>
      <c r="X29" s="10">
        <v>0</v>
      </c>
      <c r="Y29" s="10">
        <v>0</v>
      </c>
      <c r="Z29" s="10">
        <v>0</v>
      </c>
      <c r="AA29" s="10">
        <v>0</v>
      </c>
      <c r="AC29" s="32">
        <f t="shared" si="0"/>
        <v>0</v>
      </c>
    </row>
    <row r="30" spans="1:29" ht="45.5" customHeight="1" thickBot="1" x14ac:dyDescent="0.4">
      <c r="A30" s="3"/>
      <c r="B30" s="4"/>
      <c r="C30" s="7"/>
      <c r="D30" s="20" t="s">
        <v>34</v>
      </c>
      <c r="E30" s="20" t="s">
        <v>68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8" t="s">
        <v>131</v>
      </c>
      <c r="Q30" s="25">
        <f>Q28+Q29</f>
        <v>13530000000</v>
      </c>
      <c r="R30" s="25">
        <f t="shared" ref="R30:AA30" si="4">R28+R29</f>
        <v>0</v>
      </c>
      <c r="S30" s="25">
        <f t="shared" si="4"/>
        <v>0</v>
      </c>
      <c r="T30" s="25">
        <f t="shared" si="4"/>
        <v>13530000000</v>
      </c>
      <c r="U30" s="25">
        <f t="shared" si="4"/>
        <v>302000000</v>
      </c>
      <c r="V30" s="25">
        <f t="shared" si="4"/>
        <v>227548669</v>
      </c>
      <c r="W30" s="25">
        <f t="shared" si="4"/>
        <v>13000451331</v>
      </c>
      <c r="X30" s="25">
        <f t="shared" si="4"/>
        <v>227548669</v>
      </c>
      <c r="Y30" s="25">
        <f t="shared" si="4"/>
        <v>227548669</v>
      </c>
      <c r="Z30" s="25">
        <f t="shared" si="4"/>
        <v>226399000</v>
      </c>
      <c r="AA30" s="25">
        <f t="shared" si="4"/>
        <v>226399000</v>
      </c>
      <c r="AC30" s="32">
        <f t="shared" si="0"/>
        <v>1.6733111603843311E-2</v>
      </c>
    </row>
    <row r="31" spans="1:29" ht="45.5" customHeight="1" thickBot="1" x14ac:dyDescent="0.4">
      <c r="A31" s="3"/>
      <c r="B31" s="4"/>
      <c r="C31" s="7"/>
      <c r="D31" s="33" t="s">
        <v>132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5"/>
      <c r="Q31" s="27">
        <f>Q18+Q20+Q27+Q30</f>
        <v>3748231546562</v>
      </c>
      <c r="R31" s="28">
        <f t="shared" ref="R31:AA31" si="5">R18+R20+R27+R30</f>
        <v>0</v>
      </c>
      <c r="S31" s="28">
        <f t="shared" si="5"/>
        <v>0</v>
      </c>
      <c r="T31" s="29">
        <f t="shared" si="5"/>
        <v>3748231546562</v>
      </c>
      <c r="U31" s="28">
        <f t="shared" si="5"/>
        <v>3777000000</v>
      </c>
      <c r="V31" s="28">
        <f t="shared" si="5"/>
        <v>3729916200429.1499</v>
      </c>
      <c r="W31" s="28">
        <f t="shared" si="5"/>
        <v>14538346132.85</v>
      </c>
      <c r="X31" s="28">
        <f t="shared" si="5"/>
        <v>2235453270659.4902</v>
      </c>
      <c r="Y31" s="28">
        <f t="shared" si="5"/>
        <v>2219488363289.1401</v>
      </c>
      <c r="Z31" s="28">
        <f t="shared" si="5"/>
        <v>2218144255154.1401</v>
      </c>
      <c r="AA31" s="24">
        <f t="shared" si="5"/>
        <v>2217760226868.4102</v>
      </c>
      <c r="AC31" s="32">
        <f t="shared" si="0"/>
        <v>0.59168175693484359</v>
      </c>
    </row>
    <row r="32" spans="1:29" ht="50" x14ac:dyDescent="0.35">
      <c r="A32" s="3" t="s">
        <v>31</v>
      </c>
      <c r="B32" s="4" t="s">
        <v>32</v>
      </c>
      <c r="C32" s="7" t="s">
        <v>74</v>
      </c>
      <c r="D32" s="21" t="s">
        <v>75</v>
      </c>
      <c r="E32" s="21" t="s">
        <v>76</v>
      </c>
      <c r="F32" s="21" t="s">
        <v>77</v>
      </c>
      <c r="G32" s="21" t="s">
        <v>78</v>
      </c>
      <c r="H32" s="21" t="s">
        <v>79</v>
      </c>
      <c r="I32" s="21"/>
      <c r="J32" s="21"/>
      <c r="K32" s="21"/>
      <c r="L32" s="21"/>
      <c r="M32" s="21" t="s">
        <v>36</v>
      </c>
      <c r="N32" s="21" t="s">
        <v>37</v>
      </c>
      <c r="O32" s="21" t="s">
        <v>38</v>
      </c>
      <c r="P32" s="19" t="s">
        <v>80</v>
      </c>
      <c r="Q32" s="26">
        <v>35087000000</v>
      </c>
      <c r="R32" s="26">
        <v>0</v>
      </c>
      <c r="S32" s="26">
        <v>0</v>
      </c>
      <c r="T32" s="26">
        <v>35087000000</v>
      </c>
      <c r="U32" s="26">
        <v>26808000000</v>
      </c>
      <c r="V32" s="26">
        <v>4306493610</v>
      </c>
      <c r="W32" s="26">
        <v>3972506390</v>
      </c>
      <c r="X32" s="26">
        <v>3937529157</v>
      </c>
      <c r="Y32" s="26">
        <v>1428882789</v>
      </c>
      <c r="Z32" s="26">
        <v>1412044965</v>
      </c>
      <c r="AA32" s="26">
        <v>1410160412</v>
      </c>
      <c r="AC32" s="32">
        <f t="shared" si="0"/>
        <v>4.0190395645110726E-2</v>
      </c>
    </row>
    <row r="33" spans="1:29" ht="21" x14ac:dyDescent="0.35">
      <c r="A33" s="3" t="s">
        <v>31</v>
      </c>
      <c r="B33" s="4" t="s">
        <v>32</v>
      </c>
      <c r="C33" s="7" t="s">
        <v>81</v>
      </c>
      <c r="D33" s="8" t="s">
        <v>75</v>
      </c>
      <c r="E33" s="8" t="s">
        <v>76</v>
      </c>
      <c r="F33" s="8" t="s">
        <v>77</v>
      </c>
      <c r="G33" s="8" t="s">
        <v>82</v>
      </c>
      <c r="H33" s="8" t="s">
        <v>83</v>
      </c>
      <c r="I33" s="8"/>
      <c r="J33" s="8"/>
      <c r="K33" s="8"/>
      <c r="L33" s="8"/>
      <c r="M33" s="8" t="s">
        <v>36</v>
      </c>
      <c r="N33" s="8" t="s">
        <v>37</v>
      </c>
      <c r="O33" s="8" t="s">
        <v>38</v>
      </c>
      <c r="P33" s="9" t="s">
        <v>84</v>
      </c>
      <c r="Q33" s="10">
        <v>13261000000</v>
      </c>
      <c r="R33" s="10">
        <v>0</v>
      </c>
      <c r="S33" s="10">
        <v>0</v>
      </c>
      <c r="T33" s="10">
        <v>13261000000</v>
      </c>
      <c r="U33" s="10">
        <v>1120000000</v>
      </c>
      <c r="V33" s="10">
        <v>11234104562</v>
      </c>
      <c r="W33" s="10">
        <v>906895438</v>
      </c>
      <c r="X33" s="10">
        <v>11084580641</v>
      </c>
      <c r="Y33" s="10">
        <v>5113901879.9700003</v>
      </c>
      <c r="Z33" s="10">
        <v>5109288379.9700003</v>
      </c>
      <c r="AA33" s="10">
        <v>5091621713.3000002</v>
      </c>
      <c r="AC33" s="32">
        <f t="shared" si="0"/>
        <v>0.38395458210542194</v>
      </c>
    </row>
    <row r="34" spans="1:29" ht="21" x14ac:dyDescent="0.35">
      <c r="A34" s="3" t="s">
        <v>31</v>
      </c>
      <c r="B34" s="4" t="s">
        <v>32</v>
      </c>
      <c r="C34" s="7" t="s">
        <v>81</v>
      </c>
      <c r="D34" s="8" t="s">
        <v>75</v>
      </c>
      <c r="E34" s="8" t="s">
        <v>76</v>
      </c>
      <c r="F34" s="8" t="s">
        <v>77</v>
      </c>
      <c r="G34" s="8" t="s">
        <v>82</v>
      </c>
      <c r="H34" s="8" t="s">
        <v>83</v>
      </c>
      <c r="I34" s="8"/>
      <c r="J34" s="8"/>
      <c r="K34" s="8"/>
      <c r="L34" s="8"/>
      <c r="M34" s="8" t="s">
        <v>36</v>
      </c>
      <c r="N34" s="8" t="s">
        <v>85</v>
      </c>
      <c r="O34" s="8" t="s">
        <v>38</v>
      </c>
      <c r="P34" s="9" t="s">
        <v>84</v>
      </c>
      <c r="Q34" s="10">
        <v>2733000000</v>
      </c>
      <c r="R34" s="10">
        <v>0</v>
      </c>
      <c r="S34" s="10">
        <v>0</v>
      </c>
      <c r="T34" s="10">
        <v>2733000000</v>
      </c>
      <c r="U34" s="10">
        <v>781306582</v>
      </c>
      <c r="V34" s="10">
        <v>1898215552</v>
      </c>
      <c r="W34" s="10">
        <v>53477866</v>
      </c>
      <c r="X34" s="10">
        <v>1356759819</v>
      </c>
      <c r="Y34" s="10">
        <v>511709750.67000002</v>
      </c>
      <c r="Z34" s="10">
        <v>510022550.67000002</v>
      </c>
      <c r="AA34" s="10">
        <v>510022550.67000002</v>
      </c>
      <c r="AC34" s="32">
        <f t="shared" si="0"/>
        <v>0.1866163741931943</v>
      </c>
    </row>
    <row r="35" spans="1:29" ht="50" x14ac:dyDescent="0.35">
      <c r="A35" s="3" t="s">
        <v>31</v>
      </c>
      <c r="B35" s="4" t="s">
        <v>32</v>
      </c>
      <c r="C35" s="7" t="s">
        <v>86</v>
      </c>
      <c r="D35" s="8" t="s">
        <v>75</v>
      </c>
      <c r="E35" s="8" t="s">
        <v>76</v>
      </c>
      <c r="F35" s="8" t="s">
        <v>77</v>
      </c>
      <c r="G35" s="8" t="s">
        <v>87</v>
      </c>
      <c r="H35" s="8" t="s">
        <v>79</v>
      </c>
      <c r="I35" s="8"/>
      <c r="J35" s="8"/>
      <c r="K35" s="8"/>
      <c r="L35" s="8"/>
      <c r="M35" s="8" t="s">
        <v>36</v>
      </c>
      <c r="N35" s="8" t="s">
        <v>37</v>
      </c>
      <c r="O35" s="8" t="s">
        <v>38</v>
      </c>
      <c r="P35" s="9" t="s">
        <v>80</v>
      </c>
      <c r="Q35" s="10">
        <v>9373000000</v>
      </c>
      <c r="R35" s="10">
        <v>0</v>
      </c>
      <c r="S35" s="10">
        <v>0</v>
      </c>
      <c r="T35" s="10">
        <v>9373000000</v>
      </c>
      <c r="U35" s="10">
        <v>4591000000</v>
      </c>
      <c r="V35" s="10">
        <v>3693488966</v>
      </c>
      <c r="W35" s="10">
        <v>1088511034</v>
      </c>
      <c r="X35" s="10">
        <v>3691713864</v>
      </c>
      <c r="Y35" s="10">
        <v>1752430886</v>
      </c>
      <c r="Z35" s="10">
        <v>1752430886</v>
      </c>
      <c r="AA35" s="10">
        <v>1752430886</v>
      </c>
      <c r="AC35" s="32">
        <f t="shared" si="0"/>
        <v>0.18696584722074042</v>
      </c>
    </row>
    <row r="36" spans="1:29" ht="21" x14ac:dyDescent="0.35">
      <c r="A36" s="3" t="s">
        <v>31</v>
      </c>
      <c r="B36" s="4" t="s">
        <v>32</v>
      </c>
      <c r="C36" s="7" t="s">
        <v>88</v>
      </c>
      <c r="D36" s="8" t="s">
        <v>75</v>
      </c>
      <c r="E36" s="8" t="s">
        <v>76</v>
      </c>
      <c r="F36" s="8" t="s">
        <v>77</v>
      </c>
      <c r="G36" s="8" t="s">
        <v>89</v>
      </c>
      <c r="H36" s="8" t="s">
        <v>83</v>
      </c>
      <c r="I36" s="8"/>
      <c r="J36" s="8"/>
      <c r="K36" s="8"/>
      <c r="L36" s="8"/>
      <c r="M36" s="8" t="s">
        <v>36</v>
      </c>
      <c r="N36" s="8" t="s">
        <v>37</v>
      </c>
      <c r="O36" s="8" t="s">
        <v>38</v>
      </c>
      <c r="P36" s="9" t="s">
        <v>84</v>
      </c>
      <c r="Q36" s="10">
        <v>6426000000</v>
      </c>
      <c r="R36" s="10">
        <v>0</v>
      </c>
      <c r="S36" s="10">
        <v>0</v>
      </c>
      <c r="T36" s="10">
        <v>6426000000</v>
      </c>
      <c r="U36" s="10">
        <v>49000000</v>
      </c>
      <c r="V36" s="10">
        <v>6046819798</v>
      </c>
      <c r="W36" s="10">
        <v>330180202</v>
      </c>
      <c r="X36" s="10">
        <v>5899913208</v>
      </c>
      <c r="Y36" s="10">
        <v>2740959230</v>
      </c>
      <c r="Z36" s="10">
        <v>2725116643</v>
      </c>
      <c r="AA36" s="10">
        <v>2724603795</v>
      </c>
      <c r="AC36" s="32">
        <f t="shared" si="0"/>
        <v>0.4239968557422969</v>
      </c>
    </row>
    <row r="37" spans="1:29" ht="80" x14ac:dyDescent="0.35">
      <c r="A37" s="3" t="s">
        <v>31</v>
      </c>
      <c r="B37" s="4" t="s">
        <v>32</v>
      </c>
      <c r="C37" s="7" t="s">
        <v>90</v>
      </c>
      <c r="D37" s="8" t="s">
        <v>75</v>
      </c>
      <c r="E37" s="8" t="s">
        <v>91</v>
      </c>
      <c r="F37" s="8" t="s">
        <v>77</v>
      </c>
      <c r="G37" s="8" t="s">
        <v>92</v>
      </c>
      <c r="H37" s="8" t="s">
        <v>93</v>
      </c>
      <c r="I37" s="8"/>
      <c r="J37" s="8"/>
      <c r="K37" s="8"/>
      <c r="L37" s="8"/>
      <c r="M37" s="8" t="s">
        <v>36</v>
      </c>
      <c r="N37" s="8" t="s">
        <v>37</v>
      </c>
      <c r="O37" s="8" t="s">
        <v>38</v>
      </c>
      <c r="P37" s="9" t="s">
        <v>94</v>
      </c>
      <c r="Q37" s="10">
        <v>54419930000</v>
      </c>
      <c r="R37" s="10">
        <v>0</v>
      </c>
      <c r="S37" s="10">
        <v>0</v>
      </c>
      <c r="T37" s="10">
        <v>54419930000</v>
      </c>
      <c r="U37" s="10">
        <v>4602000000</v>
      </c>
      <c r="V37" s="10">
        <v>36226429630</v>
      </c>
      <c r="W37" s="10">
        <v>13591500370</v>
      </c>
      <c r="X37" s="10">
        <v>30497405583</v>
      </c>
      <c r="Y37" s="10">
        <v>4745189758</v>
      </c>
      <c r="Z37" s="10">
        <v>4728143843</v>
      </c>
      <c r="AA37" s="10">
        <v>4722114167</v>
      </c>
      <c r="AC37" s="32">
        <f t="shared" si="0"/>
        <v>8.6771779511660527E-2</v>
      </c>
    </row>
    <row r="38" spans="1:29" ht="80" x14ac:dyDescent="0.35">
      <c r="A38" s="3" t="s">
        <v>31</v>
      </c>
      <c r="B38" s="4" t="s">
        <v>32</v>
      </c>
      <c r="C38" s="7" t="s">
        <v>90</v>
      </c>
      <c r="D38" s="8" t="s">
        <v>75</v>
      </c>
      <c r="E38" s="8" t="s">
        <v>91</v>
      </c>
      <c r="F38" s="8" t="s">
        <v>77</v>
      </c>
      <c r="G38" s="8" t="s">
        <v>92</v>
      </c>
      <c r="H38" s="8" t="s">
        <v>93</v>
      </c>
      <c r="I38" s="8"/>
      <c r="J38" s="8"/>
      <c r="K38" s="8"/>
      <c r="L38" s="8"/>
      <c r="M38" s="8" t="s">
        <v>36</v>
      </c>
      <c r="N38" s="8" t="s">
        <v>85</v>
      </c>
      <c r="O38" s="8" t="s">
        <v>38</v>
      </c>
      <c r="P38" s="9" t="s">
        <v>94</v>
      </c>
      <c r="Q38" s="10">
        <v>34315070000</v>
      </c>
      <c r="R38" s="10">
        <v>0</v>
      </c>
      <c r="S38" s="10">
        <v>0</v>
      </c>
      <c r="T38" s="10">
        <v>34315070000</v>
      </c>
      <c r="U38" s="10">
        <v>4100820224</v>
      </c>
      <c r="V38" s="10">
        <v>30214249776</v>
      </c>
      <c r="W38" s="10">
        <v>0</v>
      </c>
      <c r="X38" s="10">
        <v>30214249776</v>
      </c>
      <c r="Y38" s="10">
        <v>0</v>
      </c>
      <c r="Z38" s="10">
        <v>0</v>
      </c>
      <c r="AA38" s="10">
        <v>0</v>
      </c>
      <c r="AC38" s="32">
        <f t="shared" si="0"/>
        <v>0</v>
      </c>
    </row>
    <row r="39" spans="1:29" ht="30" x14ac:dyDescent="0.35">
      <c r="A39" s="3" t="s">
        <v>31</v>
      </c>
      <c r="B39" s="4" t="s">
        <v>32</v>
      </c>
      <c r="C39" s="7" t="s">
        <v>95</v>
      </c>
      <c r="D39" s="8" t="s">
        <v>75</v>
      </c>
      <c r="E39" s="8" t="s">
        <v>96</v>
      </c>
      <c r="F39" s="8" t="s">
        <v>77</v>
      </c>
      <c r="G39" s="8" t="s">
        <v>97</v>
      </c>
      <c r="H39" s="8" t="s">
        <v>98</v>
      </c>
      <c r="I39" s="8"/>
      <c r="J39" s="8"/>
      <c r="K39" s="8"/>
      <c r="L39" s="8"/>
      <c r="M39" s="8" t="s">
        <v>36</v>
      </c>
      <c r="N39" s="8" t="s">
        <v>37</v>
      </c>
      <c r="O39" s="8" t="s">
        <v>38</v>
      </c>
      <c r="P39" s="9" t="s">
        <v>99</v>
      </c>
      <c r="Q39" s="10">
        <v>30000000000</v>
      </c>
      <c r="R39" s="10">
        <v>0</v>
      </c>
      <c r="S39" s="10">
        <v>0</v>
      </c>
      <c r="T39" s="10">
        <v>30000000000</v>
      </c>
      <c r="U39" s="10">
        <v>4847000000</v>
      </c>
      <c r="V39" s="10">
        <v>18503101584.16</v>
      </c>
      <c r="W39" s="10">
        <v>6649898415.8400002</v>
      </c>
      <c r="X39" s="10">
        <v>17074901621.16</v>
      </c>
      <c r="Y39" s="10">
        <v>6880271602</v>
      </c>
      <c r="Z39" s="10">
        <v>6826748217</v>
      </c>
      <c r="AA39" s="10">
        <v>6818435115</v>
      </c>
      <c r="AC39" s="32">
        <f t="shared" si="0"/>
        <v>0.22728117049999999</v>
      </c>
    </row>
    <row r="40" spans="1:29" ht="80" x14ac:dyDescent="0.35">
      <c r="A40" s="3" t="s">
        <v>31</v>
      </c>
      <c r="B40" s="4" t="s">
        <v>32</v>
      </c>
      <c r="C40" s="7" t="s">
        <v>100</v>
      </c>
      <c r="D40" s="8" t="s">
        <v>75</v>
      </c>
      <c r="E40" s="8" t="s">
        <v>96</v>
      </c>
      <c r="F40" s="8" t="s">
        <v>77</v>
      </c>
      <c r="G40" s="8" t="s">
        <v>89</v>
      </c>
      <c r="H40" s="8" t="s">
        <v>101</v>
      </c>
      <c r="I40" s="8"/>
      <c r="J40" s="8"/>
      <c r="K40" s="8"/>
      <c r="L40" s="8"/>
      <c r="M40" s="8" t="s">
        <v>36</v>
      </c>
      <c r="N40" s="8" t="s">
        <v>37</v>
      </c>
      <c r="O40" s="8" t="s">
        <v>38</v>
      </c>
      <c r="P40" s="9" t="s">
        <v>102</v>
      </c>
      <c r="Q40" s="10">
        <v>20000000000</v>
      </c>
      <c r="R40" s="10">
        <v>0</v>
      </c>
      <c r="S40" s="10">
        <v>0</v>
      </c>
      <c r="T40" s="10">
        <v>20000000000</v>
      </c>
      <c r="U40" s="10">
        <v>0</v>
      </c>
      <c r="V40" s="10">
        <v>19992000000</v>
      </c>
      <c r="W40" s="10">
        <v>8000000</v>
      </c>
      <c r="X40" s="10">
        <v>6256088367</v>
      </c>
      <c r="Y40" s="10">
        <v>0</v>
      </c>
      <c r="Z40" s="10">
        <v>0</v>
      </c>
      <c r="AA40" s="10">
        <v>0</v>
      </c>
      <c r="AC40" s="32">
        <f t="shared" si="0"/>
        <v>0</v>
      </c>
    </row>
    <row r="41" spans="1:29" ht="50" x14ac:dyDescent="0.35">
      <c r="A41" s="3" t="s">
        <v>31</v>
      </c>
      <c r="B41" s="4" t="s">
        <v>32</v>
      </c>
      <c r="C41" s="7" t="s">
        <v>103</v>
      </c>
      <c r="D41" s="8" t="s">
        <v>75</v>
      </c>
      <c r="E41" s="8" t="s">
        <v>96</v>
      </c>
      <c r="F41" s="8" t="s">
        <v>77</v>
      </c>
      <c r="G41" s="8" t="s">
        <v>104</v>
      </c>
      <c r="H41" s="8" t="s">
        <v>105</v>
      </c>
      <c r="I41" s="8"/>
      <c r="J41" s="8"/>
      <c r="K41" s="8"/>
      <c r="L41" s="8"/>
      <c r="M41" s="8" t="s">
        <v>36</v>
      </c>
      <c r="N41" s="8" t="s">
        <v>37</v>
      </c>
      <c r="O41" s="8" t="s">
        <v>38</v>
      </c>
      <c r="P41" s="9" t="s">
        <v>106</v>
      </c>
      <c r="Q41" s="10">
        <v>2917000000</v>
      </c>
      <c r="R41" s="10">
        <v>0</v>
      </c>
      <c r="S41" s="10">
        <v>0</v>
      </c>
      <c r="T41" s="10">
        <v>2917000000</v>
      </c>
      <c r="U41" s="10">
        <v>314000000</v>
      </c>
      <c r="V41" s="10">
        <v>2440050002</v>
      </c>
      <c r="W41" s="10">
        <v>162949998</v>
      </c>
      <c r="X41" s="10">
        <v>2320909747</v>
      </c>
      <c r="Y41" s="10">
        <v>985584689</v>
      </c>
      <c r="Z41" s="10">
        <v>985050262</v>
      </c>
      <c r="AA41" s="10">
        <v>985050262</v>
      </c>
      <c r="AC41" s="32">
        <f t="shared" si="0"/>
        <v>0.33769292492286596</v>
      </c>
    </row>
    <row r="42" spans="1:29" ht="50" x14ac:dyDescent="0.35">
      <c r="A42" s="3" t="s">
        <v>31</v>
      </c>
      <c r="B42" s="4" t="s">
        <v>32</v>
      </c>
      <c r="C42" s="7" t="s">
        <v>107</v>
      </c>
      <c r="D42" s="8" t="s">
        <v>75</v>
      </c>
      <c r="E42" s="8" t="s">
        <v>96</v>
      </c>
      <c r="F42" s="8" t="s">
        <v>77</v>
      </c>
      <c r="G42" s="8" t="s">
        <v>71</v>
      </c>
      <c r="H42" s="8" t="s">
        <v>105</v>
      </c>
      <c r="I42" s="8"/>
      <c r="J42" s="8"/>
      <c r="K42" s="8"/>
      <c r="L42" s="8"/>
      <c r="M42" s="8" t="s">
        <v>36</v>
      </c>
      <c r="N42" s="8" t="s">
        <v>71</v>
      </c>
      <c r="O42" s="8" t="s">
        <v>38</v>
      </c>
      <c r="P42" s="9" t="s">
        <v>106</v>
      </c>
      <c r="Q42" s="10">
        <v>735387805036</v>
      </c>
      <c r="R42" s="10">
        <v>0</v>
      </c>
      <c r="S42" s="10">
        <v>60000000000</v>
      </c>
      <c r="T42" s="10">
        <v>675387805036</v>
      </c>
      <c r="U42" s="10">
        <v>254076147000</v>
      </c>
      <c r="V42" s="10">
        <v>220747581331</v>
      </c>
      <c r="W42" s="10">
        <v>200564076705</v>
      </c>
      <c r="X42" s="10">
        <v>83358647852</v>
      </c>
      <c r="Y42" s="10">
        <v>14592132533.1</v>
      </c>
      <c r="Z42" s="10">
        <v>14478496169.459999</v>
      </c>
      <c r="AA42" s="10">
        <v>14478496169.459999</v>
      </c>
      <c r="AC42" s="32">
        <f t="shared" si="0"/>
        <v>1.9688246215547756E-2</v>
      </c>
    </row>
    <row r="43" spans="1:29" ht="50" x14ac:dyDescent="0.35">
      <c r="A43" s="3" t="s">
        <v>31</v>
      </c>
      <c r="B43" s="4" t="s">
        <v>32</v>
      </c>
      <c r="C43" s="7" t="s">
        <v>108</v>
      </c>
      <c r="D43" s="8" t="s">
        <v>75</v>
      </c>
      <c r="E43" s="8" t="s">
        <v>96</v>
      </c>
      <c r="F43" s="8" t="s">
        <v>77</v>
      </c>
      <c r="G43" s="8" t="s">
        <v>109</v>
      </c>
      <c r="H43" s="8" t="s">
        <v>105</v>
      </c>
      <c r="I43" s="8"/>
      <c r="J43" s="8"/>
      <c r="K43" s="8"/>
      <c r="L43" s="8"/>
      <c r="M43" s="8" t="s">
        <v>36</v>
      </c>
      <c r="N43" s="8" t="s">
        <v>85</v>
      </c>
      <c r="O43" s="8" t="s">
        <v>38</v>
      </c>
      <c r="P43" s="9" t="s">
        <v>106</v>
      </c>
      <c r="Q43" s="10">
        <v>41190468148</v>
      </c>
      <c r="R43" s="10">
        <v>0</v>
      </c>
      <c r="S43" s="10">
        <v>0</v>
      </c>
      <c r="T43" s="10">
        <v>41190468148</v>
      </c>
      <c r="U43" s="10">
        <v>32000000000</v>
      </c>
      <c r="V43" s="10">
        <v>5818270264</v>
      </c>
      <c r="W43" s="10">
        <v>3372197884</v>
      </c>
      <c r="X43" s="10">
        <v>5748469341</v>
      </c>
      <c r="Y43" s="10">
        <v>786176190</v>
      </c>
      <c r="Z43" s="10">
        <v>780225414</v>
      </c>
      <c r="AA43" s="10">
        <v>778809531</v>
      </c>
      <c r="AC43" s="32">
        <f t="shared" si="0"/>
        <v>1.8907518317142873E-2</v>
      </c>
    </row>
    <row r="44" spans="1:29" ht="50" x14ac:dyDescent="0.35">
      <c r="A44" s="3" t="s">
        <v>31</v>
      </c>
      <c r="B44" s="4" t="s">
        <v>32</v>
      </c>
      <c r="C44" s="7" t="s">
        <v>110</v>
      </c>
      <c r="D44" s="8" t="s">
        <v>75</v>
      </c>
      <c r="E44" s="8" t="s">
        <v>96</v>
      </c>
      <c r="F44" s="8" t="s">
        <v>77</v>
      </c>
      <c r="G44" s="8" t="s">
        <v>85</v>
      </c>
      <c r="H44" s="8" t="s">
        <v>105</v>
      </c>
      <c r="I44" s="8"/>
      <c r="J44" s="8"/>
      <c r="K44" s="8"/>
      <c r="L44" s="8"/>
      <c r="M44" s="8" t="s">
        <v>36</v>
      </c>
      <c r="N44" s="8" t="s">
        <v>71</v>
      </c>
      <c r="O44" s="8" t="s">
        <v>38</v>
      </c>
      <c r="P44" s="9" t="s">
        <v>106</v>
      </c>
      <c r="Q44" s="10">
        <v>8615000000</v>
      </c>
      <c r="R44" s="10">
        <v>0</v>
      </c>
      <c r="S44" s="10">
        <v>0</v>
      </c>
      <c r="T44" s="10">
        <v>8615000000</v>
      </c>
      <c r="U44" s="10">
        <v>0</v>
      </c>
      <c r="V44" s="10">
        <v>5074030226</v>
      </c>
      <c r="W44" s="10">
        <v>3540969774</v>
      </c>
      <c r="X44" s="10">
        <v>0</v>
      </c>
      <c r="Y44" s="10">
        <v>0</v>
      </c>
      <c r="Z44" s="10">
        <v>0</v>
      </c>
      <c r="AA44" s="10">
        <v>0</v>
      </c>
      <c r="AC44" s="32">
        <f t="shared" si="0"/>
        <v>0</v>
      </c>
    </row>
    <row r="45" spans="1:29" ht="50" x14ac:dyDescent="0.35">
      <c r="A45" s="3" t="s">
        <v>31</v>
      </c>
      <c r="B45" s="4" t="s">
        <v>32</v>
      </c>
      <c r="C45" s="7" t="s">
        <v>110</v>
      </c>
      <c r="D45" s="8" t="s">
        <v>75</v>
      </c>
      <c r="E45" s="8" t="s">
        <v>96</v>
      </c>
      <c r="F45" s="8" t="s">
        <v>77</v>
      </c>
      <c r="G45" s="8" t="s">
        <v>85</v>
      </c>
      <c r="H45" s="8" t="s">
        <v>105</v>
      </c>
      <c r="I45" s="8"/>
      <c r="J45" s="8"/>
      <c r="K45" s="8"/>
      <c r="L45" s="8"/>
      <c r="M45" s="8" t="s">
        <v>36</v>
      </c>
      <c r="N45" s="8" t="s">
        <v>111</v>
      </c>
      <c r="O45" s="8" t="s">
        <v>38</v>
      </c>
      <c r="P45" s="9" t="s">
        <v>106</v>
      </c>
      <c r="Q45" s="10">
        <v>4300000000</v>
      </c>
      <c r="R45" s="10">
        <v>0</v>
      </c>
      <c r="S45" s="10">
        <v>0</v>
      </c>
      <c r="T45" s="10">
        <v>4300000000</v>
      </c>
      <c r="U45" s="10">
        <v>4170000000</v>
      </c>
      <c r="V45" s="10">
        <v>80000000</v>
      </c>
      <c r="W45" s="10">
        <v>50000000</v>
      </c>
      <c r="X45" s="10">
        <v>80000000</v>
      </c>
      <c r="Y45" s="10">
        <v>40000000</v>
      </c>
      <c r="Z45" s="10">
        <v>40000000</v>
      </c>
      <c r="AA45" s="10">
        <v>40000000</v>
      </c>
      <c r="AC45" s="32">
        <f t="shared" si="0"/>
        <v>9.3023255813953487E-3</v>
      </c>
    </row>
    <row r="46" spans="1:29" ht="50" x14ac:dyDescent="0.35">
      <c r="A46" s="3" t="s">
        <v>31</v>
      </c>
      <c r="B46" s="4" t="s">
        <v>32</v>
      </c>
      <c r="C46" s="7" t="s">
        <v>110</v>
      </c>
      <c r="D46" s="8" t="s">
        <v>75</v>
      </c>
      <c r="E46" s="8" t="s">
        <v>96</v>
      </c>
      <c r="F46" s="8" t="s">
        <v>77</v>
      </c>
      <c r="G46" s="8" t="s">
        <v>85</v>
      </c>
      <c r="H46" s="8" t="s">
        <v>105</v>
      </c>
      <c r="I46" s="8"/>
      <c r="J46" s="8"/>
      <c r="K46" s="8"/>
      <c r="L46" s="8"/>
      <c r="M46" s="8" t="s">
        <v>36</v>
      </c>
      <c r="N46" s="8" t="s">
        <v>85</v>
      </c>
      <c r="O46" s="8" t="s">
        <v>38</v>
      </c>
      <c r="P46" s="9" t="s">
        <v>106</v>
      </c>
      <c r="Q46" s="10">
        <v>8785000000</v>
      </c>
      <c r="R46" s="10">
        <v>0</v>
      </c>
      <c r="S46" s="10">
        <v>0</v>
      </c>
      <c r="T46" s="10">
        <v>8785000000</v>
      </c>
      <c r="U46" s="10">
        <v>8785000000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C46" s="32">
        <f t="shared" si="0"/>
        <v>0</v>
      </c>
    </row>
    <row r="47" spans="1:29" ht="50" x14ac:dyDescent="0.35">
      <c r="A47" s="3" t="s">
        <v>31</v>
      </c>
      <c r="B47" s="4" t="s">
        <v>32</v>
      </c>
      <c r="C47" s="7" t="s">
        <v>112</v>
      </c>
      <c r="D47" s="8" t="s">
        <v>75</v>
      </c>
      <c r="E47" s="8" t="s">
        <v>96</v>
      </c>
      <c r="F47" s="8" t="s">
        <v>77</v>
      </c>
      <c r="G47" s="8" t="s">
        <v>113</v>
      </c>
      <c r="H47" s="8" t="s">
        <v>105</v>
      </c>
      <c r="I47" s="8"/>
      <c r="J47" s="8"/>
      <c r="K47" s="8"/>
      <c r="L47" s="8"/>
      <c r="M47" s="8" t="s">
        <v>36</v>
      </c>
      <c r="N47" s="8" t="s">
        <v>71</v>
      </c>
      <c r="O47" s="8" t="s">
        <v>38</v>
      </c>
      <c r="P47" s="9" t="s">
        <v>106</v>
      </c>
      <c r="Q47" s="10">
        <v>381480647642</v>
      </c>
      <c r="R47" s="10">
        <v>0</v>
      </c>
      <c r="S47" s="10">
        <v>0</v>
      </c>
      <c r="T47" s="10">
        <v>381480647642</v>
      </c>
      <c r="U47" s="10">
        <v>0</v>
      </c>
      <c r="V47" s="10">
        <v>381480647642</v>
      </c>
      <c r="W47" s="10">
        <v>0</v>
      </c>
      <c r="X47" s="10">
        <v>373851034689</v>
      </c>
      <c r="Y47" s="10">
        <v>0</v>
      </c>
      <c r="Z47" s="10">
        <v>0</v>
      </c>
      <c r="AA47" s="10">
        <v>0</v>
      </c>
      <c r="AC47" s="32">
        <f t="shared" si="0"/>
        <v>0</v>
      </c>
    </row>
    <row r="48" spans="1:29" ht="50" x14ac:dyDescent="0.35">
      <c r="A48" s="3" t="s">
        <v>31</v>
      </c>
      <c r="B48" s="4" t="s">
        <v>32</v>
      </c>
      <c r="C48" s="7" t="s">
        <v>114</v>
      </c>
      <c r="D48" s="8" t="s">
        <v>75</v>
      </c>
      <c r="E48" s="8" t="s">
        <v>96</v>
      </c>
      <c r="F48" s="8" t="s">
        <v>77</v>
      </c>
      <c r="G48" s="8" t="s">
        <v>115</v>
      </c>
      <c r="H48" s="8" t="s">
        <v>105</v>
      </c>
      <c r="I48" s="8"/>
      <c r="J48" s="8"/>
      <c r="K48" s="8"/>
      <c r="L48" s="8"/>
      <c r="M48" s="8" t="s">
        <v>36</v>
      </c>
      <c r="N48" s="8" t="s">
        <v>85</v>
      </c>
      <c r="O48" s="8" t="s">
        <v>38</v>
      </c>
      <c r="P48" s="9" t="s">
        <v>106</v>
      </c>
      <c r="Q48" s="10">
        <v>38530000000</v>
      </c>
      <c r="R48" s="10">
        <v>0</v>
      </c>
      <c r="S48" s="10">
        <v>0</v>
      </c>
      <c r="T48" s="10">
        <v>38530000000</v>
      </c>
      <c r="U48" s="10">
        <v>0</v>
      </c>
      <c r="V48" s="10">
        <v>23266128752</v>
      </c>
      <c r="W48" s="10">
        <v>15263871248</v>
      </c>
      <c r="X48" s="10">
        <v>23143368475</v>
      </c>
      <c r="Y48" s="10">
        <v>755106127</v>
      </c>
      <c r="Z48" s="10">
        <v>748659107</v>
      </c>
      <c r="AA48" s="10">
        <v>743307315</v>
      </c>
      <c r="AC48" s="32">
        <f t="shared" si="0"/>
        <v>1.929165105112899E-2</v>
      </c>
    </row>
    <row r="49" spans="1:29" ht="50" x14ac:dyDescent="0.35">
      <c r="A49" s="3" t="s">
        <v>31</v>
      </c>
      <c r="B49" s="4" t="s">
        <v>32</v>
      </c>
      <c r="C49" s="7" t="s">
        <v>116</v>
      </c>
      <c r="D49" s="8" t="s">
        <v>75</v>
      </c>
      <c r="E49" s="8" t="s">
        <v>96</v>
      </c>
      <c r="F49" s="8" t="s">
        <v>77</v>
      </c>
      <c r="G49" s="8" t="s">
        <v>117</v>
      </c>
      <c r="H49" s="8" t="s">
        <v>105</v>
      </c>
      <c r="I49" s="8"/>
      <c r="J49" s="8"/>
      <c r="K49" s="8"/>
      <c r="L49" s="8"/>
      <c r="M49" s="8" t="s">
        <v>36</v>
      </c>
      <c r="N49" s="8" t="s">
        <v>37</v>
      </c>
      <c r="O49" s="8" t="s">
        <v>38</v>
      </c>
      <c r="P49" s="9" t="s">
        <v>106</v>
      </c>
      <c r="Q49" s="10">
        <v>114993531852</v>
      </c>
      <c r="R49" s="10">
        <v>0</v>
      </c>
      <c r="S49" s="10">
        <v>0</v>
      </c>
      <c r="T49" s="10">
        <v>114993531852</v>
      </c>
      <c r="U49" s="10">
        <v>35000000000</v>
      </c>
      <c r="V49" s="10">
        <v>60554199067</v>
      </c>
      <c r="W49" s="10">
        <v>19439332785</v>
      </c>
      <c r="X49" s="10">
        <v>32681123305</v>
      </c>
      <c r="Y49" s="10">
        <v>3552491105</v>
      </c>
      <c r="Z49" s="10">
        <v>3552491105</v>
      </c>
      <c r="AA49" s="10">
        <v>3552491105</v>
      </c>
      <c r="AC49" s="32">
        <f t="shared" si="0"/>
        <v>3.0892964567538969E-2</v>
      </c>
    </row>
    <row r="50" spans="1:29" ht="50" x14ac:dyDescent="0.35">
      <c r="A50" s="3" t="s">
        <v>31</v>
      </c>
      <c r="B50" s="4" t="s">
        <v>32</v>
      </c>
      <c r="C50" s="7" t="s">
        <v>118</v>
      </c>
      <c r="D50" s="8" t="s">
        <v>75</v>
      </c>
      <c r="E50" s="8" t="s">
        <v>96</v>
      </c>
      <c r="F50" s="8" t="s">
        <v>77</v>
      </c>
      <c r="G50" s="8" t="s">
        <v>119</v>
      </c>
      <c r="H50" s="8" t="s">
        <v>105</v>
      </c>
      <c r="I50" s="8"/>
      <c r="J50" s="8"/>
      <c r="K50" s="8"/>
      <c r="L50" s="8"/>
      <c r="M50" s="8" t="s">
        <v>36</v>
      </c>
      <c r="N50" s="8" t="s">
        <v>85</v>
      </c>
      <c r="O50" s="8" t="s">
        <v>38</v>
      </c>
      <c r="P50" s="9" t="s">
        <v>106</v>
      </c>
      <c r="Q50" s="10">
        <v>10462000000</v>
      </c>
      <c r="R50" s="10">
        <v>0</v>
      </c>
      <c r="S50" s="10">
        <v>0</v>
      </c>
      <c r="T50" s="10">
        <v>10462000000</v>
      </c>
      <c r="U50" s="10">
        <v>9342586850</v>
      </c>
      <c r="V50" s="10">
        <v>1119413150</v>
      </c>
      <c r="W50" s="10">
        <v>0</v>
      </c>
      <c r="X50" s="10">
        <v>1054812358</v>
      </c>
      <c r="Y50" s="10">
        <v>325289527</v>
      </c>
      <c r="Z50" s="10">
        <v>325289527</v>
      </c>
      <c r="AA50" s="10">
        <v>325289527</v>
      </c>
      <c r="AC50" s="32">
        <f t="shared" si="0"/>
        <v>3.1092480118524182E-2</v>
      </c>
    </row>
    <row r="51" spans="1:29" ht="50" x14ac:dyDescent="0.35">
      <c r="A51" s="3" t="s">
        <v>31</v>
      </c>
      <c r="B51" s="4" t="s">
        <v>32</v>
      </c>
      <c r="C51" s="7" t="s">
        <v>120</v>
      </c>
      <c r="D51" s="8" t="s">
        <v>75</v>
      </c>
      <c r="E51" s="8" t="s">
        <v>96</v>
      </c>
      <c r="F51" s="8" t="s">
        <v>77</v>
      </c>
      <c r="G51" s="8" t="s">
        <v>121</v>
      </c>
      <c r="H51" s="8" t="s">
        <v>105</v>
      </c>
      <c r="I51" s="8" t="s">
        <v>1</v>
      </c>
      <c r="J51" s="8" t="s">
        <v>1</v>
      </c>
      <c r="K51" s="8" t="s">
        <v>1</v>
      </c>
      <c r="L51" s="8" t="s">
        <v>1</v>
      </c>
      <c r="M51" s="8" t="s">
        <v>36</v>
      </c>
      <c r="N51" s="8" t="s">
        <v>71</v>
      </c>
      <c r="O51" s="8" t="s">
        <v>38</v>
      </c>
      <c r="P51" s="9" t="s">
        <v>122</v>
      </c>
      <c r="Q51" s="10">
        <v>0</v>
      </c>
      <c r="R51" s="10">
        <v>60000000000</v>
      </c>
      <c r="S51" s="10">
        <v>0</v>
      </c>
      <c r="T51" s="10">
        <v>60000000000</v>
      </c>
      <c r="U51" s="10">
        <v>0</v>
      </c>
      <c r="V51" s="10">
        <v>32958177055</v>
      </c>
      <c r="W51" s="10">
        <v>27041822945</v>
      </c>
      <c r="X51" s="10">
        <v>0</v>
      </c>
      <c r="Y51" s="10">
        <v>0</v>
      </c>
      <c r="Z51" s="10">
        <v>0</v>
      </c>
      <c r="AA51" s="10">
        <v>0</v>
      </c>
      <c r="AC51" s="32">
        <v>0</v>
      </c>
    </row>
    <row r="52" spans="1:29" ht="40" x14ac:dyDescent="0.35">
      <c r="A52" s="3" t="s">
        <v>31</v>
      </c>
      <c r="B52" s="4" t="s">
        <v>32</v>
      </c>
      <c r="C52" s="7" t="s">
        <v>123</v>
      </c>
      <c r="D52" s="8" t="s">
        <v>75</v>
      </c>
      <c r="E52" s="8" t="s">
        <v>124</v>
      </c>
      <c r="F52" s="8" t="s">
        <v>77</v>
      </c>
      <c r="G52" s="8" t="s">
        <v>97</v>
      </c>
      <c r="H52" s="8" t="s">
        <v>125</v>
      </c>
      <c r="I52" s="8"/>
      <c r="J52" s="8"/>
      <c r="K52" s="8"/>
      <c r="L52" s="8"/>
      <c r="M52" s="8" t="s">
        <v>36</v>
      </c>
      <c r="N52" s="8" t="s">
        <v>37</v>
      </c>
      <c r="O52" s="8" t="s">
        <v>38</v>
      </c>
      <c r="P52" s="9" t="s">
        <v>126</v>
      </c>
      <c r="Q52" s="10">
        <v>31000000000</v>
      </c>
      <c r="R52" s="10">
        <v>0</v>
      </c>
      <c r="S52" s="10">
        <v>0</v>
      </c>
      <c r="T52" s="10">
        <v>31000000000</v>
      </c>
      <c r="U52" s="10">
        <v>5099000000</v>
      </c>
      <c r="V52" s="10">
        <v>19063823057</v>
      </c>
      <c r="W52" s="10">
        <v>6837176943</v>
      </c>
      <c r="X52" s="10">
        <v>13988428734</v>
      </c>
      <c r="Y52" s="10">
        <v>5020458134</v>
      </c>
      <c r="Z52" s="10">
        <v>5020458134</v>
      </c>
      <c r="AA52" s="10">
        <v>5020458134</v>
      </c>
      <c r="AC52" s="32">
        <f t="shared" si="0"/>
        <v>0.16195026238709678</v>
      </c>
    </row>
    <row r="53" spans="1:29" ht="40" x14ac:dyDescent="0.35">
      <c r="A53" s="3" t="s">
        <v>31</v>
      </c>
      <c r="B53" s="4" t="s">
        <v>32</v>
      </c>
      <c r="C53" s="7" t="s">
        <v>127</v>
      </c>
      <c r="D53" s="8" t="s">
        <v>75</v>
      </c>
      <c r="E53" s="8" t="s">
        <v>124</v>
      </c>
      <c r="F53" s="8" t="s">
        <v>77</v>
      </c>
      <c r="G53" s="8" t="s">
        <v>89</v>
      </c>
      <c r="H53" s="8" t="s">
        <v>125</v>
      </c>
      <c r="I53" s="8"/>
      <c r="J53" s="8"/>
      <c r="K53" s="8"/>
      <c r="L53" s="8"/>
      <c r="M53" s="8" t="s">
        <v>36</v>
      </c>
      <c r="N53" s="8" t="s">
        <v>37</v>
      </c>
      <c r="O53" s="8" t="s">
        <v>38</v>
      </c>
      <c r="P53" s="9" t="s">
        <v>126</v>
      </c>
      <c r="Q53" s="10">
        <v>29000000000</v>
      </c>
      <c r="R53" s="10">
        <v>0</v>
      </c>
      <c r="S53" s="10">
        <v>0</v>
      </c>
      <c r="T53" s="10">
        <v>29000000000</v>
      </c>
      <c r="U53" s="10">
        <v>3300000000</v>
      </c>
      <c r="V53" s="10">
        <v>21992622597.200001</v>
      </c>
      <c r="W53" s="10">
        <v>3707377402.8000002</v>
      </c>
      <c r="X53" s="10">
        <v>18296618539.200001</v>
      </c>
      <c r="Y53" s="10">
        <v>8027302094.3299999</v>
      </c>
      <c r="Z53" s="10">
        <v>7988622306.3299999</v>
      </c>
      <c r="AA53" s="10">
        <v>7980482306.3299999</v>
      </c>
      <c r="AC53" s="32">
        <f t="shared" si="0"/>
        <v>0.27518904504586206</v>
      </c>
    </row>
    <row r="54" spans="1:29" ht="40.5" thickBot="1" x14ac:dyDescent="0.4">
      <c r="A54" s="3" t="s">
        <v>31</v>
      </c>
      <c r="B54" s="4" t="s">
        <v>32</v>
      </c>
      <c r="C54" s="7" t="s">
        <v>128</v>
      </c>
      <c r="D54" s="15" t="s">
        <v>75</v>
      </c>
      <c r="E54" s="15" t="s">
        <v>124</v>
      </c>
      <c r="F54" s="15" t="s">
        <v>77</v>
      </c>
      <c r="G54" s="15" t="s">
        <v>104</v>
      </c>
      <c r="H54" s="15" t="s">
        <v>125</v>
      </c>
      <c r="I54" s="15"/>
      <c r="J54" s="15"/>
      <c r="K54" s="15"/>
      <c r="L54" s="15"/>
      <c r="M54" s="15" t="s">
        <v>36</v>
      </c>
      <c r="N54" s="15" t="s">
        <v>37</v>
      </c>
      <c r="O54" s="15" t="s">
        <v>38</v>
      </c>
      <c r="P54" s="16" t="s">
        <v>126</v>
      </c>
      <c r="Q54" s="23">
        <v>4610000000</v>
      </c>
      <c r="R54" s="23">
        <v>0</v>
      </c>
      <c r="S54" s="23">
        <v>0</v>
      </c>
      <c r="T54" s="23">
        <v>4610000000</v>
      </c>
      <c r="U54" s="23">
        <v>0</v>
      </c>
      <c r="V54" s="23">
        <v>4267792731</v>
      </c>
      <c r="W54" s="23">
        <v>342207269</v>
      </c>
      <c r="X54" s="23">
        <v>4188903948</v>
      </c>
      <c r="Y54" s="23">
        <v>1937759109.8499999</v>
      </c>
      <c r="Z54" s="23">
        <v>1934844469.8499999</v>
      </c>
      <c r="AA54" s="23">
        <v>1934130173.8499999</v>
      </c>
      <c r="AC54" s="32">
        <f t="shared" si="0"/>
        <v>0.41955101385032534</v>
      </c>
    </row>
    <row r="55" spans="1:29" ht="15" thickBot="1" x14ac:dyDescent="0.4">
      <c r="A55" s="3" t="s">
        <v>1</v>
      </c>
      <c r="B55" s="4" t="s">
        <v>1</v>
      </c>
      <c r="C55" s="7" t="s">
        <v>1</v>
      </c>
      <c r="D55" s="33" t="s">
        <v>133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5"/>
      <c r="Q55" s="28">
        <f>Q32+Q33+Q34+Q35+Q36+Q37+Q38+Q39+Q40+Q41+Q42+Q43+Q44+Q45+Q46+Q47+Q48+Q49+Q50+Q51+Q52+Q53+Q54</f>
        <v>1616886452678</v>
      </c>
      <c r="R55" s="28">
        <f t="shared" ref="R55:AA55" si="6">R32+R33+R34+R35+R36+R37+R38+R39+R40+R41+R42+R43+R44+R45+R46+R47+R48+R49+R50+R51+R52+R53+R54</f>
        <v>60000000000</v>
      </c>
      <c r="S55" s="29">
        <f t="shared" si="6"/>
        <v>60000000000</v>
      </c>
      <c r="T55" s="28">
        <f t="shared" si="6"/>
        <v>1616886452678</v>
      </c>
      <c r="U55" s="29">
        <f t="shared" si="6"/>
        <v>398985860656</v>
      </c>
      <c r="V55" s="28">
        <f t="shared" si="6"/>
        <v>910977639352.35999</v>
      </c>
      <c r="W55" s="29">
        <f t="shared" si="6"/>
        <v>306922952669.63995</v>
      </c>
      <c r="X55" s="28">
        <f t="shared" si="6"/>
        <v>668725459024.35999</v>
      </c>
      <c r="Y55" s="29">
        <f t="shared" si="6"/>
        <v>59195645404.919998</v>
      </c>
      <c r="Z55" s="28">
        <f t="shared" si="6"/>
        <v>58917931979.279999</v>
      </c>
      <c r="AA55" s="28">
        <f t="shared" si="6"/>
        <v>58867903162.610001</v>
      </c>
      <c r="AC55" s="32">
        <f t="shared" si="0"/>
        <v>3.6408186279938755E-2</v>
      </c>
    </row>
    <row r="56" spans="1:29" ht="15" thickBot="1" x14ac:dyDescent="0.4">
      <c r="A56" s="3" t="s">
        <v>1</v>
      </c>
      <c r="B56" s="5" t="s">
        <v>1</v>
      </c>
      <c r="C56" s="7" t="s">
        <v>1</v>
      </c>
      <c r="D56" s="33" t="s">
        <v>134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5"/>
      <c r="Q56" s="30">
        <f>Q31+Q55</f>
        <v>5365117999240</v>
      </c>
      <c r="R56" s="30">
        <f t="shared" ref="R56:AA56" si="7">R31+R55</f>
        <v>60000000000</v>
      </c>
      <c r="S56" s="31">
        <f t="shared" si="7"/>
        <v>60000000000</v>
      </c>
      <c r="T56" s="30">
        <f t="shared" si="7"/>
        <v>5365117999240</v>
      </c>
      <c r="U56" s="31">
        <f t="shared" si="7"/>
        <v>402762860656</v>
      </c>
      <c r="V56" s="30">
        <f t="shared" si="7"/>
        <v>4640893839781.5098</v>
      </c>
      <c r="W56" s="31">
        <f t="shared" si="7"/>
        <v>321461298802.48993</v>
      </c>
      <c r="X56" s="30">
        <f t="shared" si="7"/>
        <v>2904178729683.8501</v>
      </c>
      <c r="Y56" s="31">
        <f t="shared" si="7"/>
        <v>2278684008694.0601</v>
      </c>
      <c r="Z56" s="30">
        <f t="shared" si="7"/>
        <v>2277062187133.4199</v>
      </c>
      <c r="AA56" s="30">
        <f t="shared" si="7"/>
        <v>2276628130031.02</v>
      </c>
      <c r="AC56" s="32">
        <f t="shared" si="0"/>
        <v>0.42433887388003722</v>
      </c>
    </row>
    <row r="57" spans="1:29" ht="34" customHeight="1" x14ac:dyDescent="0.35"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9" spans="1:29" x14ac:dyDescent="0.35"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</sheetData>
  <sheetProtection sheet="1" objects="1" scenarios="1"/>
  <mergeCells count="6">
    <mergeCell ref="D55:P55"/>
    <mergeCell ref="D56:P56"/>
    <mergeCell ref="D31:P31"/>
    <mergeCell ref="Q3:S3"/>
    <mergeCell ref="Q4:S4"/>
    <mergeCell ref="Q5:S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 MVCT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Moreno Arteta</dc:creator>
  <cp:lastModifiedBy>Jorge Andres Moreno Arteta</cp:lastModifiedBy>
  <dcterms:created xsi:type="dcterms:W3CDTF">2024-08-01T14:28:12Z</dcterms:created>
  <dcterms:modified xsi:type="dcterms:W3CDTF">2024-08-01T15:13:51Z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