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defaultThemeVersion="124226"/>
  <mc:AlternateContent xmlns:mc="http://schemas.openxmlformats.org/markup-compatibility/2006">
    <mc:Choice Requires="x15">
      <x15ac:absPath xmlns:x15ac="http://schemas.microsoft.com/office/spreadsheetml/2010/11/ac" url="https://minviviendagovco.sharepoint.com/sites/GestinOCI2023/Gestin OCI 2026/01. Rol de Liderazgo Estratégico/01. COMITÉ INSTITUCIONAL DE CONTROL INTERNO - CICCI/CICCI 1_JUNIO 2026/"/>
    </mc:Choice>
  </mc:AlternateContent>
  <xr:revisionPtr revIDLastSave="0" documentId="8_{D0F02726-7E43-478F-A0C2-A1C986EA6805}" xr6:coauthVersionLast="47" xr6:coauthVersionMax="47" xr10:uidLastSave="{00000000-0000-0000-0000-000000000000}"/>
  <bookViews>
    <workbookView xWindow="-28898" yWindow="-2535" windowWidth="28996" windowHeight="15675" firstSheet="1" activeTab="1" xr2:uid="{00000000-000D-0000-FFFF-FFFF00000000}"/>
  </bookViews>
  <sheets>
    <sheet name="Introducción" sheetId="30" r:id="rId1"/>
    <sheet name="Programación Anual" sheetId="25" r:id="rId2"/>
    <sheet name="criterios xa definir tiempos" sheetId="31" r:id="rId3"/>
    <sheet name="Hoja1" sheetId="26" state="hidden" r:id="rId4"/>
  </sheets>
  <externalReferences>
    <externalReference r:id="rId5"/>
  </externalReferences>
  <definedNames>
    <definedName name="_xlnm._FilterDatabase" localSheetId="1" hidden="1">'Programación Anual'!$A$10:$AV$15</definedName>
    <definedName name="_xlnm.Print_Area" localSheetId="1">'Programación Anual'!$A$1:$AW$98</definedName>
    <definedName name="_xlnm.Print_Titles" localSheetId="1">'Programación Anual'!$10:$12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56" i="25" l="1"/>
  <c r="AR56" i="25"/>
  <c r="AS80" i="25"/>
  <c r="AR80" i="25"/>
  <c r="AS91" i="25"/>
  <c r="AR91" i="25"/>
  <c r="AS90" i="25"/>
  <c r="AR90" i="25"/>
  <c r="AR89" i="25"/>
  <c r="AS74" i="25"/>
  <c r="AR74" i="25"/>
  <c r="AR18" i="25"/>
  <c r="N96" i="25"/>
  <c r="K96" i="25"/>
  <c r="H96" i="25"/>
  <c r="AS95" i="25"/>
  <c r="AR95" i="25"/>
  <c r="AS93" i="25"/>
  <c r="AR93" i="25"/>
  <c r="AS92" i="25"/>
  <c r="AR92" i="25"/>
  <c r="AS87" i="25"/>
  <c r="AS86" i="25"/>
  <c r="AR87" i="25"/>
  <c r="AR86" i="25"/>
  <c r="AR85" i="25"/>
  <c r="AR84" i="25"/>
  <c r="AR83" i="25"/>
  <c r="AR82" i="25"/>
  <c r="AR81" i="25"/>
  <c r="AR79" i="25"/>
  <c r="AR78" i="25"/>
  <c r="AR76" i="25"/>
  <c r="AR75" i="25"/>
  <c r="AR73" i="25"/>
  <c r="AR72" i="25"/>
  <c r="AR71" i="25"/>
  <c r="AR70" i="25"/>
  <c r="AR68" i="25"/>
  <c r="AR67" i="25"/>
  <c r="AR66" i="25"/>
  <c r="AR65" i="25"/>
  <c r="AR64" i="25"/>
  <c r="AR63" i="25"/>
  <c r="AR62" i="25"/>
  <c r="AR61" i="25"/>
  <c r="AR60" i="25"/>
  <c r="AR59" i="25"/>
  <c r="AR58" i="25"/>
  <c r="AR57" i="25"/>
  <c r="AR55" i="25"/>
  <c r="AR54" i="25"/>
  <c r="AR53" i="25"/>
  <c r="AR52" i="25"/>
  <c r="AR51" i="25"/>
  <c r="AR50" i="25"/>
  <c r="AR49" i="25"/>
  <c r="AR48" i="25"/>
  <c r="AR47" i="25"/>
  <c r="AR46" i="25"/>
  <c r="AR45" i="25"/>
  <c r="AR44" i="25"/>
  <c r="AR43" i="25"/>
  <c r="AR42" i="25"/>
  <c r="AR41" i="25"/>
  <c r="AR40" i="25"/>
  <c r="AR39" i="25"/>
  <c r="AR38" i="25"/>
  <c r="AR37" i="25"/>
  <c r="AR36" i="25"/>
  <c r="AR35" i="25"/>
  <c r="AR34" i="25"/>
  <c r="AR33" i="25"/>
  <c r="AR30" i="25"/>
  <c r="AR29" i="25"/>
  <c r="AR26" i="25"/>
  <c r="AR25" i="25"/>
  <c r="AR24" i="25"/>
  <c r="AR23" i="25"/>
  <c r="AR22" i="25"/>
  <c r="AR21" i="25"/>
  <c r="AR20" i="25"/>
  <c r="AR19" i="25"/>
  <c r="AS67" i="25"/>
  <c r="AS76" i="25"/>
  <c r="AS38" i="25"/>
  <c r="AS66" i="25"/>
  <c r="AS85" i="25"/>
  <c r="AS83" i="25"/>
  <c r="AS82" i="25"/>
  <c r="AS79" i="25"/>
  <c r="AS65" i="25"/>
  <c r="AS81" i="25"/>
  <c r="AS89" i="25"/>
  <c r="AS88" i="25"/>
  <c r="AR88" i="25"/>
  <c r="AS84" i="25"/>
  <c r="AS78" i="25"/>
  <c r="AS75" i="25"/>
  <c r="AS73" i="25"/>
  <c r="AS72" i="25"/>
  <c r="AS71" i="25"/>
  <c r="AS70" i="25"/>
  <c r="AS68" i="25"/>
  <c r="AS64" i="25"/>
  <c r="AS63" i="25"/>
  <c r="AS62" i="25"/>
  <c r="AS61" i="25"/>
  <c r="AS60" i="25"/>
  <c r="AS59" i="25"/>
  <c r="AS58" i="25"/>
  <c r="AS57" i="25"/>
  <c r="AS55" i="25"/>
  <c r="AS54" i="25"/>
  <c r="AS53" i="25"/>
  <c r="AS52" i="25"/>
  <c r="AS51" i="25"/>
  <c r="AS50" i="25"/>
  <c r="AS49" i="25"/>
  <c r="AS48" i="25"/>
  <c r="AS47" i="25"/>
  <c r="AS46" i="25"/>
  <c r="AS45" i="25"/>
  <c r="AS44" i="25"/>
  <c r="AS43" i="25"/>
  <c r="AS42" i="25"/>
  <c r="AS41" i="25"/>
  <c r="AS40" i="25"/>
  <c r="AS39" i="25"/>
  <c r="AS37" i="25"/>
  <c r="AS36" i="25"/>
  <c r="AS35" i="25"/>
  <c r="AS34" i="25"/>
  <c r="AS33" i="25"/>
  <c r="AS30" i="25"/>
  <c r="AS29" i="25"/>
  <c r="AS26" i="25"/>
  <c r="AS25" i="25"/>
  <c r="AS24" i="25"/>
  <c r="AS23" i="25"/>
  <c r="AS22" i="25"/>
  <c r="AS21" i="25"/>
  <c r="AS20" i="25"/>
  <c r="AS19" i="25"/>
  <c r="AS18" i="25"/>
  <c r="AS15" i="25"/>
  <c r="AR15" i="25"/>
  <c r="AP96" i="25"/>
  <c r="AO96" i="25"/>
  <c r="AM96" i="25"/>
  <c r="AL96" i="25"/>
  <c r="AJ96" i="25"/>
  <c r="AI96" i="25"/>
  <c r="AG96" i="25"/>
  <c r="AF96" i="25"/>
  <c r="AD96" i="25"/>
  <c r="AC96" i="25"/>
  <c r="AA96" i="25"/>
  <c r="Z96" i="25"/>
  <c r="X96" i="25"/>
  <c r="W96" i="25"/>
  <c r="U96" i="25"/>
  <c r="T96" i="25"/>
  <c r="R96" i="25"/>
  <c r="Q96" i="25"/>
  <c r="O96" i="25"/>
  <c r="L96" i="25"/>
  <c r="I96" i="25"/>
  <c r="G13" i="31"/>
  <c r="D13" i="31"/>
  <c r="A13" i="31"/>
  <c r="D10" i="26"/>
  <c r="E3" i="26"/>
  <c r="C8" i="26"/>
  <c r="D3" i="26"/>
  <c r="D4" i="26"/>
  <c r="D5" i="26"/>
  <c r="D6" i="26"/>
  <c r="D7" i="26"/>
  <c r="D8" i="26"/>
  <c r="D9" i="26"/>
  <c r="D11" i="26"/>
  <c r="C7" i="26"/>
  <c r="C6" i="26"/>
  <c r="C5" i="26"/>
  <c r="C4" i="26"/>
  <c r="C3" i="26"/>
  <c r="B6" i="26"/>
  <c r="B5" i="26"/>
  <c r="B4" i="26"/>
  <c r="B3" i="26"/>
  <c r="AR96" i="25" l="1"/>
  <c r="H97" i="25" s="1"/>
  <c r="AS96" i="25"/>
  <c r="AQ96" i="25"/>
  <c r="K97" i="25" l="1"/>
  <c r="W97" i="25"/>
  <c r="AF97" i="25"/>
  <c r="AL97" i="25"/>
  <c r="T97" i="25"/>
  <c r="N97" i="25"/>
  <c r="Q97" i="25"/>
  <c r="Z97" i="25"/>
  <c r="AC97" i="25"/>
  <c r="AI97" i="25"/>
  <c r="AO97" i="25"/>
  <c r="AQ97"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tc={E1273351-ED8B-4DF3-B893-2208F66411FA}</author>
  </authors>
  <commentList>
    <comment ref="AV11" authorId="0" shapeId="0" xr:uid="{E1273351-ED8B-4DF3-B893-2208F66411FA}">
      <text>
        <t>[Threaded comment]
Your version of Excel allows you to read this threaded comment; however, any edits to it will get removed if the file is opened in a newer version of Excel. Learn more: https://go.microsoft.com/fwlink/?linkid=870924
Comment:
    Debemos determinar tiempos de ejecución, así se identifican las asignaciones dentro de la vigencia de manera equitativa.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César Lugo</author>
  </authors>
  <commentList>
    <comment ref="B16" authorId="0" shapeId="0" xr:uid="{3F6C5266-EEA6-4807-AB33-D28DDD963770}">
      <text>
        <r>
          <rPr>
            <b/>
            <sz val="10"/>
            <color indexed="81"/>
            <rFont val="Tahoma"/>
            <family val="2"/>
          </rPr>
          <t>César Lugo:</t>
        </r>
        <r>
          <rPr>
            <sz val="10"/>
            <color indexed="81"/>
            <rFont val="Tahoma"/>
            <family val="2"/>
          </rPr>
          <t xml:space="preserve">
Se ajustaron los tiempos de acuerdo a mesa de trabajo con el jefe OCI</t>
        </r>
      </text>
    </comment>
  </commentList>
</comments>
</file>

<file path=xl/sharedStrings.xml><?xml version="1.0" encoding="utf-8"?>
<sst xmlns="http://schemas.openxmlformats.org/spreadsheetml/2006/main" count="692" uniqueCount="261">
  <si>
    <t>Entendimiento columnas incluídas en la hoja "programación anual"</t>
  </si>
  <si>
    <t>Explicación de las columnas</t>
  </si>
  <si>
    <t xml:space="preserve">Columna b: </t>
  </si>
  <si>
    <t>Es la cantidad de reportes que se realizan de acuerdo con la periodicidad para cada actividad a realizar durante la vigencia del PAA.</t>
  </si>
  <si>
    <t>Columna i:</t>
  </si>
  <si>
    <t>Es el tiempo estimado para cada actividad de acuerdo con los roles, la estimación se observa en la hoja  "criterios xa definir tiempos"</t>
  </si>
  <si>
    <t>Columna j:</t>
  </si>
  <si>
    <t>Esta cantidad es variable de acuerdo con el alcance y el tipo de actividad (las auditorías complejas son las que requieren más recurso humano).</t>
  </si>
  <si>
    <t>Columna k:</t>
  </si>
  <si>
    <t>Se multiplica el tiempo estimado por la cantidad de auditores designados y se dividen por la cantidad de informes en el años(i*j)/periodicidad.</t>
  </si>
  <si>
    <t>columna l:</t>
  </si>
  <si>
    <t>Son los días (8 horas), que utiliza el auditors para ejecutar la totalidad de las actividades de las 3 etapas: planeación + ejecución + comunicación (ojo:  no se suman los tiempos muertos mientras se recibe información del auditado; esos tiempos los debe utilizar el auditor en otro tipo de actividades evidenciables y cuantificables).</t>
  </si>
  <si>
    <t>Columna m:</t>
  </si>
  <si>
    <t>Son los días hábiles estimados para la entrega de la información por parte del auditado, varian teniendo en cuenta el tipo de actividad de aseguramiento a realizar</t>
  </si>
  <si>
    <t>columna n:</t>
  </si>
  <si>
    <t>Es la sumatoria de los días utilizados para toda la actividad de aseguramiento ( l+m).</t>
  </si>
  <si>
    <t>Columna "sumatorias":</t>
  </si>
  <si>
    <t>Utilizada para estimar la cantidad de horas utilizadas por la sumatoria de actividades de cada rol; también establece la sumatoria de los días completos utilizados para la totalidad de las actividades de cada rol (columna l+m).</t>
  </si>
  <si>
    <t>Versión: 8.0</t>
  </si>
  <si>
    <t>Fecha: 22/04/2020</t>
  </si>
  <si>
    <t>Código: EIA-F-03</t>
  </si>
  <si>
    <r>
      <rPr>
        <b/>
        <sz val="12"/>
        <color rgb="FF000000"/>
        <rFont val="Arial"/>
      </rPr>
      <t xml:space="preserve">Objetivo : </t>
    </r>
    <r>
      <rPr>
        <sz val="12"/>
        <color rgb="FF000000"/>
        <rFont val="Arial"/>
      </rPr>
      <t>Planear y ejecutar las actividades de la Oficina de Control Interno - OCI, bajo un enfoque basado en riesgos, teniendo en cuenta los mapas de riesgos por procesos, en el marco de sus funciones y los 5 Roles asociados a esta, así: 
-Liderazgo Estratégico
-Enfoque hacia la prevención
-Evaluación de la Gestión de Riesgos
-Evaluación y seguimiento 
-Relación con Entes Externos de Control</t>
    </r>
  </si>
  <si>
    <r>
      <rPr>
        <b/>
        <sz val="12"/>
        <color rgb="FF000000"/>
        <rFont val="Arial"/>
        <family val="2"/>
      </rPr>
      <t>Alcance del Plan:</t>
    </r>
    <r>
      <rPr>
        <sz val="12"/>
        <color rgb="FF000000"/>
        <rFont val="Arial"/>
        <family val="2"/>
      </rPr>
      <t xml:space="preserve"> Inicia con la formulación del Plan Anual de Auditoria - PAA, en el marco de los cinco (5) roles, continúa con la ejecución de las actividades programadas en este y finaliza con el seguimiento al cumplimiento del mismo.
Aplica: MVCT y FONVIVIENDA</t>
    </r>
  </si>
  <si>
    <r>
      <rPr>
        <b/>
        <sz val="12"/>
        <rFont val="Arial"/>
        <family val="2"/>
      </rPr>
      <t>Criterios</t>
    </r>
    <r>
      <rPr>
        <sz val="12"/>
        <rFont val="Arial"/>
        <family val="2"/>
      </rPr>
      <t xml:space="preserve">: Normatividad vigente a la fecha que aplique a los diferentes procesos del MVCT y FONVIVIENDA, Políticas, Manuales, Planes, Procedimientos, Instructivos, Guías y Lineamientos adoptados en el SIG.               </t>
    </r>
  </si>
  <si>
    <r>
      <rPr>
        <b/>
        <sz val="12"/>
        <color rgb="FF000000"/>
        <rFont val="Arial"/>
        <family val="2"/>
      </rPr>
      <t>Recursos</t>
    </r>
    <r>
      <rPr>
        <sz val="12"/>
        <color rgb="FF000000"/>
        <rFont val="Arial"/>
        <family val="2"/>
      </rPr>
      <t>:
Recurso Humano: Equipo de Trabajo de la Oficina de Control Interno</t>
    </r>
    <r>
      <rPr>
        <sz val="12"/>
        <color rgb="FFFF0000"/>
        <rFont val="Arial"/>
        <family val="2"/>
      </rPr>
      <t xml:space="preserve"> y  Enlaces Internos del MVCT.
</t>
    </r>
    <r>
      <rPr>
        <sz val="12"/>
        <color rgb="FF000000"/>
        <rFont val="Arial"/>
        <family val="2"/>
      </rPr>
      <t xml:space="preserve">Recursos Financieros: Gastos de Inversión, Rubro de Fortalecimiento de las Capacidades Estratégicas y de Apoyo del MVCT a Nivel Nacional, por valor de </t>
    </r>
    <r>
      <rPr>
        <sz val="12"/>
        <color rgb="FFFF0000"/>
        <rFont val="Arial"/>
        <family val="2"/>
      </rPr>
      <t xml:space="preserve">XXXXXXXXXXXXXX
</t>
    </r>
    <r>
      <rPr>
        <sz val="12"/>
        <color rgb="FF000000"/>
        <rFont val="Arial"/>
        <family val="2"/>
      </rPr>
      <t xml:space="preserve">Recursos Tecnológicos: Equipos de cómputo, Sistemas de Información, Sistemas de Redes y Correos electrónicos.   
y demás recursos que se requieran y sean asignados para garantizar el cumplimiento del Plan Anual de Auditorias correspondiente a esta vigencia.  
                                                                                                                                                                                                                   </t>
    </r>
  </si>
  <si>
    <t>PROGRAMACIÓN DE ASESORIAS, ACOMPAÑAMIENTOS, INFORMES, AUDITORÍAS Y SEGUIMIENTOS.</t>
  </si>
  <si>
    <t>ROLES DE LA OFICINA DE CONTROL INTERNO</t>
  </si>
  <si>
    <t>PROCESOS</t>
  </si>
  <si>
    <t>NORMATIVIDAD</t>
  </si>
  <si>
    <t>PERIODICIDAD</t>
  </si>
  <si>
    <t>Enero</t>
  </si>
  <si>
    <t>Febrero</t>
  </si>
  <si>
    <t>Marzo</t>
  </si>
  <si>
    <t>Abril</t>
  </si>
  <si>
    <t>Mayo</t>
  </si>
  <si>
    <t>Junio</t>
  </si>
  <si>
    <t>Julio</t>
  </si>
  <si>
    <t>Agosto</t>
  </si>
  <si>
    <t>Septiembre</t>
  </si>
  <si>
    <t>Octubre</t>
  </si>
  <si>
    <t>Noviembre</t>
  </si>
  <si>
    <t>Diciembre</t>
  </si>
  <si>
    <t>Total Programado</t>
  </si>
  <si>
    <t>Total Ejecutado</t>
  </si>
  <si>
    <t>Ubicación
Producto en Compartida</t>
  </si>
  <si>
    <t>Observaciones</t>
  </si>
  <si>
    <t>Responsable de la OCI</t>
  </si>
  <si>
    <t>ESTRÁTEGICO</t>
  </si>
  <si>
    <t>MISIONAL</t>
  </si>
  <si>
    <t>APOYO</t>
  </si>
  <si>
    <t>EVALUACIÓN</t>
  </si>
  <si>
    <t>Programado</t>
  </si>
  <si>
    <t>Ejecutado</t>
  </si>
  <si>
    <t>Seguimiento</t>
  </si>
  <si>
    <t>1. ROL LIDERAZGO ESTRATÉGICO</t>
  </si>
  <si>
    <t>Participación en los diferentes Comités Institucionales (A Demanda)</t>
  </si>
  <si>
    <t xml:space="preserve"> TODOS</t>
  </si>
  <si>
    <t xml:space="preserve">Ley 87 de 1993, Articulo 12, literal f.
Decreto 3571 de 2011, Articulo 8, literal 7.
Decreto 338 de 2019 y 
Artículo 2.2.21.7.3. (sic) Numeración corregida por el art. 1°, Decreto Nacional 1605 de 2019. </t>
  </si>
  <si>
    <t>Mensual a demanda.</t>
  </si>
  <si>
    <t>JÓSE JORGE ROCA M.
EQUIPO OCI</t>
  </si>
  <si>
    <t>2. ROL ENFOQUE HACIA LA PREVENCIÓN</t>
  </si>
  <si>
    <t xml:space="preserve">Actividades para el fomento y promoción de la Cultura del Autocontrol  </t>
  </si>
  <si>
    <t>TODOS</t>
  </si>
  <si>
    <t>Ley 87 de 1993, Articulo 12, literal h.
Decreto 3571 de 2011, Articulo 8, numeral  2.
Decreto 648 de 2017.  Artículo 17.</t>
  </si>
  <si>
    <t>Cuatrimestral</t>
  </si>
  <si>
    <t>EQUIPO OCI</t>
  </si>
  <si>
    <t xml:space="preserve">Verificación de la remisión  sobre la participación efectiva de la mujer en los cargos de niveles decisorios del Estado Colombiano en el MVCT </t>
  </si>
  <si>
    <t>GESTION ESTRATÉGICA DEL TALENTO HUMANO</t>
  </si>
  <si>
    <t>N/A</t>
  </si>
  <si>
    <t>Ley 581 de 2000 reglamenta la adecuada y efectiva participación de la mujer en los niveles decisorios del sector público</t>
  </si>
  <si>
    <t>Anual</t>
  </si>
  <si>
    <t>Verificación de la remisión sobre porcentaje de vinculación laboral de personas con discapacidad en el sector público - MVCT</t>
  </si>
  <si>
    <t>Decreto 2011 de 2017 Porcentaje de vinculación laboral de personas con discapacidad en el sector público.
Decreto 1083 de 2015 artículo 2.2.17.7
Circular Conjunta N° 025 de 2019</t>
  </si>
  <si>
    <t>Verificación de la remisión Informe de personal y costos MVCT - FONVIVIENDA</t>
  </si>
  <si>
    <t xml:space="preserve">GESTIÓN ESTRATEGICA DE TALENTO HUMANO </t>
  </si>
  <si>
    <t>GESTIÓN DE CONTRATACIÓN GESTIÓN FINANCIERA.</t>
  </si>
  <si>
    <t>CGR - Articulo 41. Resolución Reglamentaria Ejecutiva 0032 Anual</t>
  </si>
  <si>
    <t>Verificación Implementación de Carrera Administrativa y Evaluación del Desempeño - EDL  (cuando aplique).</t>
  </si>
  <si>
    <t xml:space="preserve">Circular Externa No 0010 de 2020 de la CNSC
Directiva No. 015 de la PGN </t>
  </si>
  <si>
    <t>Verificación de la remisión y/o actualización del Reporte de Activos en el Sistema de Información de Gestión de Activos – SIGA tanto para el MVCT como para FONVIVIENDA.</t>
  </si>
  <si>
    <t xml:space="preserve">GESTIÓN DE RECUSOS FISICOS 
GESTIÓN FINANACIERA </t>
  </si>
  <si>
    <t>Normatividad: Ley 87 de 1993, Articulo 12,, Decreto 648 de 2017 y Decreto 1778 de 2016  Artículo 2.5.2.1.2 </t>
  </si>
  <si>
    <t xml:space="preserve">Seguimiento a la implementación de los Mapas de Aseguramiento </t>
  </si>
  <si>
    <t xml:space="preserve">SEGUIMIENTO Y MEJORA CONTINUA </t>
  </si>
  <si>
    <t>Ley 87 de 1993
Decreto 1499 de 2017
Guía para la Construcción de Mapas de Aseguramiento V2, noviembre 2020</t>
  </si>
  <si>
    <t>2 veces en el año</t>
  </si>
  <si>
    <t xml:space="preserve">Mesa de Trabajo - Verificación ITA </t>
  </si>
  <si>
    <t>GESTIÓN DE TIC</t>
  </si>
  <si>
    <t>Directiva 009 del 3 de julio de 2025 de la Procuradora General de la Nación
Artículo 23 de la Ley 1712 de 2014
Resolución 1519 de 2020
Resolución MINTIC 1519 del 2020 y sus Anexos 1, 2, 3 y 4</t>
  </si>
  <si>
    <t>Asesorías y Acompañamientos  (A DEMANDA)</t>
  </si>
  <si>
    <t>Ley 87 de 1993, Articulo 12, literal f.
Decreto 3571 de 2011, Articulo 8, literal  6.
Decreto 338 de 2019 y 
Artículo 2.2.21.7.3. (sic) Numeración corregida por el art. 1°, Decreto Nacional 1605 de 2019</t>
  </si>
  <si>
    <t xml:space="preserve">A DEMANDA </t>
  </si>
  <si>
    <t>3. ROL DE EVALUACIÓN DE GESTIÓN DEL RIESGO</t>
  </si>
  <si>
    <t xml:space="preserve">Evaluación a la efectividad de los controles establecidos en las matrices de los Mapas de Riesgos Institucionales- (Tercera  Línea de Defensa). </t>
  </si>
  <si>
    <t>Ley 87 de 1993, Articulo 12, literal c.
Decreto 3571 de 2011, Articulo 8, numeral  5.
Manual de Gestión de Riesgos DET-M-07 del MVCT.</t>
  </si>
  <si>
    <t>Trimestral</t>
  </si>
  <si>
    <t>Monitoreo del mapa de riesgos de Gestión y Corrupción de la OCI.</t>
  </si>
  <si>
    <t>EVALUACION INDEPENDIENTE Y ASESORÍA</t>
  </si>
  <si>
    <t>Ley 87 de 1993, Articulo 12, literal c.
Ley 1474 de 2011, Articulo 73.
Decreto 3571 de 2011, Articulo 8, literal  5.
Manual de Gestión de Riesgos DET-M-07 del MVCT.</t>
  </si>
  <si>
    <t>mensual</t>
  </si>
  <si>
    <t>4. ROL DE EVALUACIÓN Y SEGUIMIENTO</t>
  </si>
  <si>
    <t>4.1. EVALUACIONES POR DISPOSICIONES NORMATIVAS</t>
  </si>
  <si>
    <t xml:space="preserve">Informe de de seguimiento al gasto y al cumplimiento de las medidas de Austeridad el Gasto </t>
  </si>
  <si>
    <t xml:space="preserve">GESTIÓN DE RECURSOS FÍSICOS
GESTIÓN DE CONTRATACIÓN 
PROCESOS JUDICIALES 
GESTIÓN FINANCIERA </t>
  </si>
  <si>
    <t xml:space="preserve">Ley 87 de 1993, Articulo 12, literal d.
Decreto 1068 de 2015 “Por medio del cual se expide el Decreto Único Reglamentario del Sector Hacienda y Crédito Público”
Decreto 0199 de 2024.  Decreto 648 de 2017 Artículo 2.2.21.4.9 Informes 
Decreto 3571 de 2011, Articulo 8, literal 11. Directiva Presidencial No 8 de 2022.              </t>
  </si>
  <si>
    <t xml:space="preserve">Informe Control Interno Contable MVCT  </t>
  </si>
  <si>
    <t>GESTIÓN FINANCIERA.</t>
  </si>
  <si>
    <t>Ley 87 de 1993, Articulo 12, literal g.
Decreto 648 de 2017, Artículo 2.2.21.2.4, literal e. 
 Decreto 1083 del 2015., Articulo 8, literal 4. Resolución 193 de 2016 CGN</t>
  </si>
  <si>
    <t xml:space="preserve">Informe Control Interno Contable FONVIVIENDA </t>
  </si>
  <si>
    <t>Evaluación a las Políticas de Seguridad del SIIF Nación.</t>
  </si>
  <si>
    <t>Ley 87 de 1993, Articulo 12, literal e.
Decreto 1068 de 2015. “Por el cual se Expide del Decreto único reglamentario del Sector Hacienda y Crédito Público",  Circular externa 074 del 17 diciembre de 2013, “Cumplimiento de Políticas de Operación 
y Seguridad del SIIF Nación”;  Circular Externa No 040 del 29 de octubre de 2015, Emitida por el Ministerio de  Hacienda y Crédito Público</t>
  </si>
  <si>
    <t>Seguimiento a la actividad litigiosa - E-kogui (Procesos Judiciales y Acciones Constitucionales) - Ministerio de Vivienda, Cuidad y Territorio.</t>
  </si>
  <si>
    <t>CONCEPTOS JURIDICOS
PROCESOS JUDICIALES Y ACCIONES CONSTITUCIONALES</t>
  </si>
  <si>
    <t>Ley 87 de 1993,Decreto 1069 de 2015, artículo 2.2.3.4.1.14 Decreto Único Reglamentario Sector Justicia y del Derecho.  Decreto 648 de 2017 Artículo 2.2.21.4.9 Informes, Decreto 3571 de 2011,  Circular 03 del 12 de julio de 2021.</t>
  </si>
  <si>
    <t>Semestral</t>
  </si>
  <si>
    <t>Seguimiento a la actividad litigiosa - E-kogui (Procesos Judiciales y Acciones Constitucionales) - FONVIVIENDA</t>
  </si>
  <si>
    <t>SIRECI-Seguimiento Gestión Contractual CGR -MVCT</t>
  </si>
  <si>
    <t>GESTION DE CONTRATACION</t>
  </si>
  <si>
    <t>Ley 87 de 1993, DECRETO 1083 DE 2015,  Resolución 0066 de 2024 CGR, Decreto 3571 de 2011.</t>
  </si>
  <si>
    <t>Mensual</t>
  </si>
  <si>
    <t>SIRECI- Seguimiento Gestión Contractual CGR -FONVIVIENDA</t>
  </si>
  <si>
    <t>SIRECI - Reporte Información de los procesos penales por delitos contra la administración pública o que afecten los intereses patrimoniales del estado MVCT.</t>
  </si>
  <si>
    <t>PROCESOS JUDICIALES Y ACCIONES CONSTITUCIONALES</t>
  </si>
  <si>
    <t>SIRECI - Reporte Información de los procesos penales por delitos contra la administración pública o que afecten los intereses patrimoniales del estado FONVIVIENDA</t>
  </si>
  <si>
    <t>SIRECI - INFOED informe nacional focalizado de enfoque diferencial.-MCVT</t>
  </si>
  <si>
    <t>Resolución orgánica 066/2024 CGR</t>
  </si>
  <si>
    <t>SIRECI - INFOED informe nacional focalizado de enfoque diferencial.-fonvivienda</t>
  </si>
  <si>
    <t>SIRECI-Seguimiento Plan de mejoramiento Contraloría -MVCT</t>
  </si>
  <si>
    <t>Ley 87 de 1993, Articulo 12, literal g.
Resolución Reglamentaria Orgánica 066 de 2024.  
Decreto 648 de 2017 Artículo 2.2.21.4.9 Informes 
Circular 015 2020, CGR</t>
  </si>
  <si>
    <t>SIRECI-Seguimiento Plan de mejoramiento Contraloría-FONVIVIENDA</t>
  </si>
  <si>
    <t>SIRECI - Reporte al Registro Nacional de Obras Civiles Inconclusas de las Entidades Estatales  MVCT</t>
  </si>
  <si>
    <t>GESTIÓN DE RECURSOS FÍSICOS</t>
  </si>
  <si>
    <t>SIRECI - Reporte al Registro Nacional de Obras Civiles Inconclusas de las Entidades Estatales FONVIVIENDA</t>
  </si>
  <si>
    <t>SIRECI - Reporte Gestión y resultados referente a la rendición de los recursos destinados al Posconflicto e implementación de los Acuerdos de Paz MVCT.</t>
  </si>
  <si>
    <t>Circular Orgánica CGR R 066 de 2024.  
Resolución 042 de Agosto de 2020 respecto a la rendición de los recursos destinados al Posconflicto a través del SIRECI, en su artículo 48</t>
  </si>
  <si>
    <t>SIRECI - Reporte Gestión y resultados referente a la rendición de los recursos destinados al Posconflicto e implementación de los Acuerdos de Paz FONVIVIENDA.</t>
  </si>
  <si>
    <t>Circular Orgánica CGR  066 de 2024.  
Resolución 042 de Agosto de 2020 respecto a la rendición de los recursos destinados al Posconflicto a través del SIRECI, en su artículo 48</t>
  </si>
  <si>
    <t xml:space="preserve">SIRECI - Reporte Información de la acción de repetición de las entidades públicas MVCT </t>
  </si>
  <si>
    <t>Ley 87 de 1993, DECRETO 1083 DE 2015, DECRETO 648 DE 2017, Circular Orgánica CGR  066 de 2024.  , Decreto 3571 de 2011.</t>
  </si>
  <si>
    <t>SIRECI - Reporte Información de la acción de repetición de las entidades públicas - FONVIVIENDA</t>
  </si>
  <si>
    <t>SIRECI - Reporte Rendición de la Cuenta Fiscal MVCT.</t>
  </si>
  <si>
    <t>Ley 87 de 1993, Articulo 12, literal g.
Circular Orgánica CGR  066 de 2024
Decreto 3571 de 2011, Articulo 8, numeral 8.</t>
  </si>
  <si>
    <t>SIRECI - Reporte Rendición de la Cuenta Fiscal FONVIVIENDA</t>
  </si>
  <si>
    <t>Informe de Evaluación a la Gestión Institucional (Evaluación de Gestión por Dependencias).</t>
  </si>
  <si>
    <t>Ley 909 de septiembre 23 de 2004. Art. 39. Circular 04 de septiembre 27 de 2005 del Consejo Asesor del Gobierno Nacional en Materia de Control Interno. Acuerdo 6176 de 2018 de la Comisión Nacional del Servicio Civil.  Decreto 648 de 2017 Artículo 2.2.21.4.9 Informes</t>
  </si>
  <si>
    <t>Diligenciamiento Formulario Único de Reporte y Avance de Gestión – FURAG (OCI, Certificado de Cumplimiento).
(Cuando se requiera)</t>
  </si>
  <si>
    <t>EVALUACIÓN INDEPENDIENTE Y ASESORÍA</t>
  </si>
  <si>
    <t xml:space="preserve">Ley 87 de 1993, Articulo 12, literal a.
Decreto 1499 de 2017, Artículo 2.2.23.3
Decreto 3571 de 2011, Articulo 8, literal 1 y 10
Circular Externa 005 de 2019, Consejo para la Gestión y el Desempeño Institucional. </t>
  </si>
  <si>
    <t xml:space="preserve">Evaluación Semestral Independiente al Sistema de Control Interno </t>
  </si>
  <si>
    <t>Ley 87 de 1993, Articulo 12, literal a y j.
Circular Externa 100-006 de 2019 del DAFP. 
Ley 1474 de 2011 art. 9 modificado por el Decreto 2106 de 2019. Artículo 156 .  
Decreto 648 de 2017 Artículo 2.2.21.4.9 Informes</t>
  </si>
  <si>
    <t>Seguimiento y Resultados sobre el Cumplimiento de las Normas en Materia de Derecho De Autor sobre Programas De Computador (Software).</t>
  </si>
  <si>
    <t xml:space="preserve">GESTIÓN DE RECURSOS FISICOS </t>
  </si>
  <si>
    <t>Ley 87 de 1993, Articulo 12, literal g.
Decreto 3571 de 2011, Articulo 8, numeral 11.
Directiva Presidencial 002 de 2002, 
Circular 017 del 01 junio de 2011.  
Decreto 648 de 2017 Artículo 2.2.21.4.9 Informes
Directiva Presidencial 002 de 2002.
Circular No 04 de 2006, Consejo Asesor del Gobierno Nacional en Materia de Control Interno.
Circular No. 012 de 2007 de la DNDA
Circular No. 017 de 2011 de la DNDA.</t>
  </si>
  <si>
    <t xml:space="preserve">Informe de Seguimiento al Programa de Transparencia y Etica Publica - PTEP </t>
  </si>
  <si>
    <t>Ley 1474 de 2011, Artículo 73.
Decreto 124 de 2016, artículo 2.1.4.6. Guía Estrategias para la Construcción del Plan Anticorrupción y de Atención al Ciudadano – Versión 2.
Modificado mediante el artículo 31 de la Ley 2195 de 2022
Decreto 1112 de 2024 refuerza el compromiso y la lucha contra la corrupción.</t>
  </si>
  <si>
    <t>Informe de Evaluación a la Atención al Ciudadano PQRSDF</t>
  </si>
  <si>
    <t>SERVICIO AL CIUDADANO</t>
  </si>
  <si>
    <t xml:space="preserve">Ley 87 de 1993, Articulo 12, literal j.
Decreto 3571 de 2011, Articulo 8, literal 4.
Ley 1474 de 2011, Artículos 76 
Decreto 648 de 2017 Artículo 2.2.21.4.9 Informes </t>
  </si>
  <si>
    <t>Informe de Evaluación al SIGEP (sujeto a solicitud del DAFP)</t>
  </si>
  <si>
    <t>Ley 87 de 1993, Articulo 12, literal e.
Decreto 3571 de 2011, Articulo 8, literal 4.
Decretos 2232 de 1995 y 2842 de 2010 
Decreto 1083 de 2015
Decreto 2842 de 2010 compilado en el Decreto 1083 de 2015</t>
  </si>
  <si>
    <t>Implementación del Ejercicio de la Función Disciplinaria de las Entidades del Estado</t>
  </si>
  <si>
    <t>PROCESOS DISCIPLINARIOS</t>
  </si>
  <si>
    <t>Ley 1952 de 2019, artículo 93
Decreto 1083 de 2015, artículo 2.2.17.7
Circular 09 de 2025 PGN - Implementación de la función disciplinaria</t>
  </si>
  <si>
    <t>Informe de seguimiento a la formulación e implementación de actividades de rendición de cuentas sobre la implementación del Acuerdo Final de Paz</t>
  </si>
  <si>
    <t>DIRECCIONAMIENTO ESTRATÉGICO</t>
  </si>
  <si>
    <t>NA</t>
  </si>
  <si>
    <t>Ley 1757 de 2015
Ley 1712 de 2014 (Ley de Transparencia)
Decreto 612 de 2018
Circular Conjunta No. 100-001 de 2025</t>
  </si>
  <si>
    <t>Anual según circular DAFP</t>
  </si>
  <si>
    <t>Informe de seguimiento y evaluación a la estrategia de rendición de cuentas</t>
  </si>
  <si>
    <t>Ley 1757 de 2015
Ley 1712 de 2014 (Ley de Transparencia)
Decreto 612 de 2018
Circular Conjunta No. 100-001 de 2026</t>
  </si>
  <si>
    <t>Informe de seguimiento y evaluación a la estrategia de rendición de cuentas posconflicto</t>
  </si>
  <si>
    <t>Ley 1757 de 2015
Ley 1712 de 2014 (Ley de Transparencia)
Decreto 612 de 2018
Resolución organica 0042 de 2020</t>
  </si>
  <si>
    <t xml:space="preserve">Informe se seguimiento a los recursos de caja menor (arqueo de caja menor) Ministerio de Vivienda, Cuidad y Territorio </t>
  </si>
  <si>
    <t>GESTIÓN FINANCIERA</t>
  </si>
  <si>
    <t xml:space="preserve">Decreto 1768 de 2012
Decreto 1068 del 2015 </t>
  </si>
  <si>
    <t xml:space="preserve">Dos veces al año </t>
  </si>
  <si>
    <t>Reporte de seguimiento en el aplicativo SUIT - Racionalización de Trámites.</t>
  </si>
  <si>
    <t xml:space="preserve"> Ley 87 de 1993, Articulo 12, literal c.
Decreto 3571 de 2011, Articulo 8, literal 4.
Decreto 2106 de 2019, artículo 156.
Decreto 124 de 2016, artículo 1.
Resolución 1099 de 2017, articulo 9, parágrafo 2.</t>
  </si>
  <si>
    <t>Circular Externa 07 de 2025 de la Agencia de Defensa Jurídica del Estado. Seguimiento a las Políticas de Prevención del Daño Antijurídico de la vigencia 2025</t>
  </si>
  <si>
    <t>GESTIÓN JURÍDICA</t>
  </si>
  <si>
    <t>Ley 1444 de 2011
Decreto Ley 4085 de 2011, artículo 6
Decreto 1069 de 2015, artículo 2.2.3.2.4.3.1
Circular externa 07 de 2025 de la ANDJE</t>
  </si>
  <si>
    <t>4.2. AUDITORÍAS</t>
  </si>
  <si>
    <t>Proceso - Gestión de Contratación</t>
  </si>
  <si>
    <t>Ley 87 de 1993</t>
  </si>
  <si>
    <t>I SEMESTRE 2026</t>
  </si>
  <si>
    <t>Proceso - Direccionamiento Estratégico</t>
  </si>
  <si>
    <t>Proceso - Gestión a la Política de Espacio Urbano y Territorial</t>
  </si>
  <si>
    <t>GESTION A LA POLÍTICA DE ESPACIO URBANO Y TERRITORIAL</t>
  </si>
  <si>
    <t>Proceso - Gestión Juridica - Representación judicial</t>
  </si>
  <si>
    <t>II SEMESTRE 2026</t>
  </si>
  <si>
    <t>Proceso - Gestión de Recursos Físicos - Plan estratégico de Seguridad Vial</t>
  </si>
  <si>
    <t xml:space="preserve">Ley 87 de 1993 - Ley 2251 de 2022 </t>
  </si>
  <si>
    <t>Proceso - Gestión de Recursos Físicos - Incorporación, administración, suministro, manejo, registro, control y bajas de los bienes del MVCT</t>
  </si>
  <si>
    <t xml:space="preserve">Proceso Estratégico de Talento humano - Sistema de gestión de Seguridad y Salud en el trabajo </t>
  </si>
  <si>
    <t>Decreto unico compilatorio 1072 de 2015 
Resolución 0312 de 2019</t>
  </si>
  <si>
    <t>4.3. SEGUIMIENTOS</t>
  </si>
  <si>
    <t xml:space="preserve">Informe de evaluación al cumplimiento del Plan Anual de Auditoria. PAI-PEI </t>
  </si>
  <si>
    <t>Ley 87 de 1993, Articulo 12, literal e.
circular 2019IE0002869 del 05 de marzo de 2019</t>
  </si>
  <si>
    <t>MENSUAL</t>
  </si>
  <si>
    <t>Seguimiento cumplimento Sentencia T - 302 - 2017 - Ministerio de Vivienda, Ciudad y Territorio.</t>
  </si>
  <si>
    <t>Auto 408-2023 y Auto 311-2024 al interior de la Sentencia T-302-2017</t>
  </si>
  <si>
    <t xml:space="preserve">Anual </t>
  </si>
  <si>
    <t xml:space="preserve">Seguimiento al plan de mejoramiento FURAG </t>
  </si>
  <si>
    <t xml:space="preserve">Informe de seguimiento a la implementación de la estrategia de Gobierno Digital  </t>
  </si>
  <si>
    <t>Decreto 767 de 2022, Decreto 1263 de 2022, "Por el cual se adiciona el Título 23 a la Parte 2 del Libro 2 del Decreto 1078 de 2015, Decreto Único Reglamentario del Sector de Tecnologías de la Información y las Comunicaciones, con el fin de definir lineamientos y estándares aplicables a la Transformación Digital Pública".
MIPG</t>
  </si>
  <si>
    <t xml:space="preserve">Informe de seguimiento a la implementación del modelo de seguridad y privacidad de la información- MSPI </t>
  </si>
  <si>
    <t>Seguimiento a Planes derivados de Comité de Gestión y Desempeño, derivados del decreto 612 de 2018</t>
  </si>
  <si>
    <t xml:space="preserve">Comité de Gestión y Desempeño </t>
  </si>
  <si>
    <t xml:space="preserve">Seguimientos a efectividad Planes de Mejoramiento SIG (Auditorías Internas antes de 2024) </t>
  </si>
  <si>
    <t>Ley 87 de 1993, Articulo 12, literal c.
Decreto 3571 de 2011, Articulo 8, literal 4
Procedimiento OCI</t>
  </si>
  <si>
    <t>Seguimientos Planes de Mejoramiento derivados de auditorías interna e informes de ley y seguimiento (Cumplimiento y efectividad)</t>
  </si>
  <si>
    <t>Seguimiento Plan de Mejoramiento del MVCT suscrito con la CGR</t>
  </si>
  <si>
    <t>Ley 87 de 1993, Articulo 12, literal c.
Decreto 3571 de 2011, Articulo 8, literal 4
Procedimiento OCI: EIA-P-05 Gestión del plan mejoramiento suscrito con la CGR</t>
  </si>
  <si>
    <t>Seguimiento Plan de Mejoramiento de FONVIVIENDA suscrito con la CGR</t>
  </si>
  <si>
    <t>Informe de Evaluación al proceso Concertación y Evaluación de los Acuerdos de Gestión</t>
  </si>
  <si>
    <t>Ley 87 de 1993, Articulo 12, literal e.
Decreto 3571 de 2011, Articulo 8, literal 4
Ley 909 de 2004, artículo 50,
Guía metodológica para la Gestión de Rendimiento de los Gerentes Públicos 
Procedimiento GTH-P-12</t>
  </si>
  <si>
    <t>anual</t>
  </si>
  <si>
    <t>Evaluación al Plan Estratégico de Tecnologías de la Información - PETI</t>
  </si>
  <si>
    <t>Ley 87 de 1993, Articulo 12, literal e.
Decreto 3571 de 2011, Articulo 8, literal 4.
Decreto 1078 de 2015, Articulo 2.2.9.1.2.3
ISO/IEC 27001:2013
Manual Operativo MIPG v2
CONPES 3854 de 2016</t>
  </si>
  <si>
    <t xml:space="preserve">Seguimiento a la ejecución presupuestal  MVCT </t>
  </si>
  <si>
    <t>Ley 87 de 1993, Articulo 12, literal e.
Decreto 3571 de 2011, Articulo 8, literal 4; Decreto 111 de 1996; Ley 2063 de 2020; Decreto 1805 de 2020; Decreto 1009 de 2020</t>
  </si>
  <si>
    <t>Seguimiento a la ejecución presupuestal FNV</t>
  </si>
  <si>
    <t>Ley 87 de 1993, Articulo 12, literal e.
Decreto 3571 de 2011, Articulo 8, literal 4; Decreto 111 de 1996; Ley 2063 de 2020; Decreto 1805 de 2020; Decreto 1009 de 2021</t>
  </si>
  <si>
    <t>Seguimiento al cumplimiento de los criterios de Oportunidad, Integridad y Pertinencia en las respuestas enviadas a los diferentes entes externos de control</t>
  </si>
  <si>
    <t>Decreto 1083 de 2015, artículo 2.2.21.5.3, modificado por el art. 17 del Decreto 648 de 2017; Acto Legislativo 04 de 2019; Decreto 403
de 2020; Procedimiento interno OCI</t>
  </si>
  <si>
    <t>Seguimiento al Sistema de Alertas de Control Interno (SACI) de la Contraloría General de la República</t>
  </si>
  <si>
    <t>Acto Legislativo 04 de 2019
Decreto 403 del 16 de marzo de 2020
Resolución Orgánica CGR No. 0762 de 2020</t>
  </si>
  <si>
    <t>5. ROL RELACIÓN ENTES EXTERNOS DE CONTROL</t>
  </si>
  <si>
    <t>Relación con Entes Externos de Control (A Demanda)</t>
  </si>
  <si>
    <t>Ley 87 de 1993, Articulo 12, literal c.
Decreto 3571 de 2011, Articulo 8, literal  9.</t>
  </si>
  <si>
    <t xml:space="preserve">Mensual </t>
  </si>
  <si>
    <r>
      <rPr>
        <sz val="12"/>
        <rFont val="Arial"/>
        <family val="2"/>
      </rPr>
      <t>Jose Jorge Roca Martínez</t>
    </r>
    <r>
      <rPr>
        <b/>
        <sz val="12"/>
        <rFont val="Arial"/>
        <family val="2"/>
      </rPr>
      <t xml:space="preserve">
JEFE OFICINA CONTROL INTERNO</t>
    </r>
  </si>
  <si>
    <r>
      <rPr>
        <sz val="9"/>
        <color rgb="FFFF0000"/>
        <rFont val="Arial"/>
        <family val="2"/>
      </rPr>
      <t>01/06/2026/2025</t>
    </r>
    <r>
      <rPr>
        <sz val="9"/>
        <rFont val="Arial"/>
        <family val="2"/>
      </rPr>
      <t xml:space="preserve">
Elaboró - Equipo OCI
Revisó - Carolina Aguilera (Asesora OCI)
Aprobó - Jose Jorge Roca Martínez  (Jefe OCI)</t>
    </r>
  </si>
  <si>
    <t>Definición tiempos x labor aseguramiento</t>
  </si>
  <si>
    <t>Objetivo</t>
  </si>
  <si>
    <t>definir tiempos estimados de actividades críticas para la ejecución de las etapas de planeación, ejecución y comunicación en cualquier actividad de aseguramiento</t>
  </si>
  <si>
    <t>Interpretaciones:</t>
  </si>
  <si>
    <t>Ejemplo: 8*9, son ocho horas multiplicado por 9 días estimados</t>
  </si>
  <si>
    <t>Nota:  Para mantener las métricas y dar información objetiva, se recomienda que en el evento de hacer ajustes de los tiempos horas hombre se tengan en cuenta las 3 fases de ejecución (lo mismo si se deben incluir nuevas actividades).</t>
  </si>
  <si>
    <t>TIEMPOS AJUSTADOS A ESCENARIO APROBADO POR EL CICCI 18/12/2024</t>
  </si>
  <si>
    <r>
      <t xml:space="preserve">Tiempo promedio en una </t>
    </r>
    <r>
      <rPr>
        <sz val="14"/>
        <color rgb="FFFF0000"/>
        <rFont val="Calibri"/>
        <family val="2"/>
        <scheme val="minor"/>
      </rPr>
      <t xml:space="preserve">auditoría compleja </t>
    </r>
    <r>
      <rPr>
        <sz val="11"/>
        <color theme="1"/>
        <rFont val="Calibri"/>
        <family val="2"/>
        <scheme val="minor"/>
      </rPr>
      <t xml:space="preserve">por persona </t>
    </r>
    <r>
      <rPr>
        <sz val="14"/>
        <color rgb="FFFF0000"/>
        <rFont val="Calibri"/>
        <family val="2"/>
        <scheme val="minor"/>
      </rPr>
      <t>336 horas</t>
    </r>
  </si>
  <si>
    <r>
      <t xml:space="preserve">Tiempo promedio en una </t>
    </r>
    <r>
      <rPr>
        <sz val="14"/>
        <color rgb="FFFF0000"/>
        <rFont val="Calibri"/>
        <family val="2"/>
        <scheme val="minor"/>
      </rPr>
      <t>auditoría sencilla</t>
    </r>
    <r>
      <rPr>
        <sz val="11"/>
        <color theme="1"/>
        <rFont val="Calibri"/>
        <family val="2"/>
        <scheme val="minor"/>
      </rPr>
      <t xml:space="preserve"> por persona</t>
    </r>
    <r>
      <rPr>
        <sz val="14"/>
        <color rgb="FFFF0000"/>
        <rFont val="Calibri"/>
        <family val="2"/>
        <scheme val="minor"/>
      </rPr>
      <t xml:space="preserve"> 204 horas</t>
    </r>
  </si>
  <si>
    <r>
      <t xml:space="preserve">Tiempo promedio en un informe de </t>
    </r>
    <r>
      <rPr>
        <sz val="14"/>
        <color rgb="FFFF0000"/>
        <rFont val="Calibri"/>
        <family val="2"/>
        <scheme val="minor"/>
      </rPr>
      <t>seguimiento</t>
    </r>
    <r>
      <rPr>
        <sz val="11"/>
        <color theme="1"/>
        <rFont val="Calibri"/>
        <family val="2"/>
        <scheme val="minor"/>
      </rPr>
      <t xml:space="preserve"> </t>
    </r>
    <r>
      <rPr>
        <sz val="14"/>
        <color rgb="FFFF0000"/>
        <rFont val="Calibri"/>
        <family val="2"/>
        <scheme val="minor"/>
      </rPr>
      <t>68 horas</t>
    </r>
    <r>
      <rPr>
        <sz val="11"/>
        <color theme="1"/>
        <rFont val="Calibri"/>
        <family val="2"/>
        <scheme val="minor"/>
      </rPr>
      <t xml:space="preserve"> hombre</t>
    </r>
  </si>
  <si>
    <r>
      <t xml:space="preserve">Tiempo promedio </t>
    </r>
    <r>
      <rPr>
        <sz val="14"/>
        <color rgb="FFFF0000"/>
        <rFont val="Calibri"/>
        <family val="2"/>
        <scheme val="minor"/>
      </rPr>
      <t>reporte enfoque a la prevención</t>
    </r>
    <r>
      <rPr>
        <sz val="11"/>
        <color theme="1"/>
        <rFont val="Calibri"/>
        <family val="2"/>
        <scheme val="minor"/>
      </rPr>
      <t xml:space="preserve"> </t>
    </r>
    <r>
      <rPr>
        <sz val="14"/>
        <color rgb="FFFF0000"/>
        <rFont val="Calibri"/>
        <family val="2"/>
        <scheme val="minor"/>
      </rPr>
      <t>32 horas</t>
    </r>
    <r>
      <rPr>
        <sz val="11"/>
        <color theme="1"/>
        <rFont val="Calibri"/>
        <family val="2"/>
        <scheme val="minor"/>
      </rPr>
      <t xml:space="preserve"> hombre</t>
    </r>
  </si>
  <si>
    <t>Planeación:8*9
Ejecución:3*40 (Horas x cantidad de pruebas)
Comunicación de desviaciones: 8*4 
Elaboración informe preliminar: 8*6
Revision de comentarios al informe y emisión del definitivo: 8*3
Revisión jefe durante toda la auditoría: 8*4</t>
  </si>
  <si>
    <t>Planeación:8*5
Ejecución:3*20 (Horas x cantidad de pruebas)
Comunicación de desviaciones: 8*2 
Elaboración informe preliminar: 8*4
Revision de comentarios al informe y emisión del definitivo: 8*3
Revisión jefe durante toda la auditoría: 8*2</t>
  </si>
  <si>
    <t>Planeación: concoimiento de la norma a evaluar 8*2
Ejecución: 3*7 (Horas x cantidad de pruebas)
Elaboración informe preliminar: 8*3
Revisión jefe durante toda la auditoría: 8*1</t>
  </si>
  <si>
    <t>DEFINICIÓN INCIAL DE TIEMPOS (BORRADOR)</t>
  </si>
  <si>
    <t>Tiempo promedio en una auditoríacompleja por persona 416 hras</t>
  </si>
  <si>
    <t>Tiempo promedio en una auditoría sencilla por persona 244 hras</t>
  </si>
  <si>
    <t>Tiempo promedio en un informe de seguimiento 112 horas hombre</t>
  </si>
  <si>
    <t>Tiempo promedio reporte enfoque a la prevención 55 horas hombre</t>
  </si>
  <si>
    <t>Planeación:8*7
Ejecución:5*40 (Horas x cantidad de pruebas)
Comunicación de desviaciones: 8*4 
Elaboración informe preliminar: 8*5
Revision de comentarios al informe y emisión del definitivo: 8*3
Revisión jefe durante toda la auditoría: 8*8</t>
  </si>
  <si>
    <t>Planeación:8*5
Ejecución:5*20 (Horas x cantidad de pruebas)
Comunicación de desviaciones: 8*3 
Elaboración informe preliminar: 8*3
Revision de comentarios al informe y emisión del definitivo: 8*3
Revisión jefe durante toda la auditoría: 8*4</t>
  </si>
  <si>
    <t>Planeación: concoimiento de la norma a evaluar 8*2
Ejecución: 4*10 (Horas x cantidad de pruebas)
Comunicación de desviaciones: 8*3 
Elaboración informe preliminar: 8*3
Revisión jefe durante toda la auditoría: 8*1</t>
  </si>
  <si>
    <t xml:space="preserve">ESTRATEGICOS </t>
  </si>
  <si>
    <t xml:space="preserve">MISIONALES </t>
  </si>
  <si>
    <t xml:space="preserve">EVALUACION </t>
  </si>
  <si>
    <t>SEGUIMIENTO Y CONTROL A LA EJECUCION DEL RECURSO FINANCIERO Y RECURSOS FISICOS</t>
  </si>
  <si>
    <t>GESTION, SOPORTE Y APOYO TECNOLOGICO, GESTION DE RECURSOS FISICOS Y SEGUIMIENTO Y CONTROL A LA EJECUCION PRESUPUESTAL DEL RECURSO FINANCIERO</t>
  </si>
  <si>
    <t>GESTION DE CONTRATACION Y GESTION TALENTO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</si>
</sst>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37">
    <font>
      <sz val="11"/>
      <color theme="1"/>
      <name val="Calibri"/>
      <family val="2"/>
      <scheme val="minor"/>
    </font>
    <font>
      <sz val="11"/>
      <color indexed="8"/>
      <name val="Calibri"/>
      <family val="2"/>
    </font>
    <font>
      <sz val="10"/>
      <name val="Verdana"/>
      <family val="2"/>
    </font>
    <font>
      <b/>
      <sz val="12"/>
      <name val="Arial"/>
      <family val="2"/>
    </font>
    <font>
      <sz val="12"/>
      <name val="Arial"/>
      <family val="2"/>
    </font>
    <font>
      <sz val="12"/>
      <color indexed="8"/>
      <name val="Arial"/>
      <family val="2"/>
    </font>
    <font>
      <u/>
      <sz val="12"/>
      <name val="Arial"/>
      <family val="2"/>
    </font>
    <font>
      <sz val="10"/>
      <name val="Arial"/>
      <family val="2"/>
    </font>
    <font>
      <sz val="11"/>
      <color theme="0"/>
      <name val="Calibri"/>
      <family val="2"/>
      <scheme val="minor"/>
    </font>
    <font>
      <b/>
      <sz val="11"/>
      <color theme="0"/>
      <name val="Calibri"/>
      <family val="2"/>
      <scheme val="minor"/>
    </font>
    <font>
      <u/>
      <sz val="11"/>
      <color theme="10"/>
      <name val="Calibri"/>
      <family val="2"/>
      <scheme val="minor"/>
    </font>
    <font>
      <sz val="12"/>
      <color theme="1"/>
      <name val="Arial"/>
      <family val="2"/>
    </font>
    <font>
      <sz val="9"/>
      <color theme="1"/>
      <name val="Arial"/>
      <family val="2"/>
    </font>
    <font>
      <sz val="12"/>
      <color rgb="FFFF0000"/>
      <name val="Arial"/>
      <family val="2"/>
    </font>
    <font>
      <b/>
      <sz val="10"/>
      <name val="Arial"/>
      <family val="2"/>
    </font>
    <font>
      <b/>
      <sz val="9"/>
      <name val="Arial"/>
      <family val="2"/>
    </font>
    <font>
      <sz val="9"/>
      <name val="Arial"/>
      <family val="2"/>
    </font>
    <font>
      <u/>
      <sz val="10"/>
      <name val="Arial"/>
      <family val="2"/>
    </font>
    <font>
      <sz val="11"/>
      <name val="Arial"/>
      <family val="2"/>
    </font>
    <font>
      <sz val="14"/>
      <color theme="0"/>
      <name val="Calibri"/>
      <family val="2"/>
      <scheme val="minor"/>
    </font>
    <font>
      <sz val="12"/>
      <color theme="1"/>
      <name val="Calibri"/>
      <family val="2"/>
      <scheme val="minor"/>
    </font>
    <font>
      <sz val="14"/>
      <color rgb="FFFF0000"/>
      <name val="Calibri"/>
      <family val="2"/>
      <scheme val="minor"/>
    </font>
    <font>
      <sz val="18"/>
      <color rgb="FFFF0000"/>
      <name val="Calibri"/>
      <family val="2"/>
      <scheme val="minor"/>
    </font>
    <font>
      <sz val="12"/>
      <color rgb="FFFF0000"/>
      <name val="Calibri"/>
      <family val="2"/>
      <scheme val="minor"/>
    </font>
    <font>
      <sz val="10"/>
      <color indexed="81"/>
      <name val="Tahoma"/>
      <family val="2"/>
    </font>
    <font>
      <b/>
      <sz val="10"/>
      <color indexed="81"/>
      <name val="Tahoma"/>
      <family val="2"/>
    </font>
    <font>
      <b/>
      <sz val="12"/>
      <color rgb="FFFF0000"/>
      <name val="Calibri"/>
      <family val="2"/>
      <scheme val="minor"/>
    </font>
    <font>
      <b/>
      <sz val="12"/>
      <color rgb="FFFF0000"/>
      <name val="Arial"/>
      <family val="2"/>
    </font>
    <font>
      <u/>
      <sz val="12"/>
      <color rgb="FFFF0000"/>
      <name val="Arial"/>
      <family val="2"/>
    </font>
    <font>
      <sz val="11"/>
      <color theme="1"/>
      <name val="Arial"/>
      <family val="2"/>
    </font>
    <font>
      <b/>
      <sz val="12"/>
      <color rgb="FF000000"/>
      <name val="Arial"/>
      <family val="2"/>
    </font>
    <font>
      <sz val="12"/>
      <color rgb="FF000000"/>
      <name val="Arial"/>
      <family val="2"/>
    </font>
    <font>
      <sz val="9"/>
      <color rgb="FFFF0000"/>
      <name val="Arial"/>
      <family val="2"/>
    </font>
    <font>
      <sz val="11"/>
      <color theme="1"/>
      <name val="Calibri"/>
      <family val="2"/>
      <scheme val="minor"/>
    </font>
    <font>
      <b/>
      <sz val="12"/>
      <color rgb="FF000000"/>
      <name val="Arial"/>
    </font>
    <font>
      <sz val="12"/>
      <color rgb="FF000000"/>
      <name val="Arial"/>
    </font>
    <font>
      <sz val="8"/>
      <name val="Calibri"/>
      <family val="2"/>
      <scheme val="minor"/>
    </font>
  </fonts>
  <fills count="23">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3" tint="-0.249977111117893"/>
        <bgColor indexed="64"/>
      </patternFill>
    </fill>
    <fill>
      <patternFill patternType="solid">
        <fgColor theme="9" tint="0.39997558519241921"/>
        <bgColor indexed="64"/>
      </patternFill>
    </fill>
    <fill>
      <patternFill patternType="solid">
        <fgColor theme="8"/>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0"/>
        <bgColor indexed="11"/>
      </patternFill>
    </fill>
    <fill>
      <patternFill patternType="solid">
        <fgColor rgb="FFFFFFFF"/>
        <bgColor rgb="FF000000"/>
      </patternFill>
    </fill>
    <fill>
      <patternFill patternType="solid">
        <fgColor theme="0"/>
        <bgColor rgb="FF000000"/>
      </patternFill>
    </fill>
    <fill>
      <patternFill patternType="solid">
        <fgColor theme="6" tint="0.79998168889431442"/>
        <bgColor indexed="64"/>
      </patternFill>
    </fill>
  </fills>
  <borders count="2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0" fillId="0" borderId="0" applyNumberFormat="0" applyFill="0" applyBorder="0" applyAlignment="0" applyProtection="0"/>
    <xf numFmtId="164" fontId="1" fillId="0" borderId="0" applyFont="0" applyFill="0" applyBorder="0" applyAlignment="0" applyProtection="0"/>
    <xf numFmtId="2" fontId="2" fillId="0" borderId="0"/>
    <xf numFmtId="9" fontId="33" fillId="0" borderId="0" applyFont="0" applyFill="0" applyBorder="0" applyAlignment="0" applyProtection="0"/>
  </cellStyleXfs>
  <cellXfs count="146">
    <xf numFmtId="0" fontId="0" fillId="0" borderId="0" xfId="0"/>
    <xf numFmtId="0" fontId="9" fillId="2" borderId="0" xfId="0" applyFont="1" applyFill="1" applyAlignment="1">
      <alignment horizontal="center" vertical="center"/>
    </xf>
    <xf numFmtId="0" fontId="9" fillId="2" borderId="0" xfId="0" applyFont="1" applyFill="1"/>
    <xf numFmtId="0" fontId="8" fillId="2" borderId="0" xfId="0" applyFont="1" applyFill="1" applyAlignment="1">
      <alignment horizontal="center" vertical="center" wrapText="1"/>
    </xf>
    <xf numFmtId="0" fontId="8" fillId="2" borderId="0" xfId="0" applyFont="1" applyFill="1"/>
    <xf numFmtId="0" fontId="8" fillId="2" borderId="0" xfId="0" applyFont="1" applyFill="1" applyAlignment="1">
      <alignment horizontal="center" vertical="center"/>
    </xf>
    <xf numFmtId="0" fontId="4" fillId="2" borderId="2" xfId="0" applyFont="1" applyFill="1" applyBorder="1" applyAlignment="1">
      <alignment horizontal="left" vertical="center" wrapText="1"/>
    </xf>
    <xf numFmtId="0" fontId="6" fillId="2" borderId="1" xfId="1" applyFont="1" applyFill="1" applyBorder="1" applyAlignment="1">
      <alignment horizontal="center" vertical="center" wrapText="1"/>
    </xf>
    <xf numFmtId="0" fontId="4" fillId="3"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2" borderId="2" xfId="0" applyFont="1" applyFill="1" applyBorder="1" applyAlignment="1">
      <alignment horizontal="justify" vertical="center" wrapText="1"/>
    </xf>
    <xf numFmtId="0" fontId="4" fillId="2" borderId="2" xfId="0" applyFont="1" applyFill="1" applyBorder="1" applyAlignment="1">
      <alignment horizontal="left" vertical="center" textRotation="90" wrapText="1"/>
    </xf>
    <xf numFmtId="0" fontId="4" fillId="0" borderId="2" xfId="0" applyFont="1" applyBorder="1" applyAlignment="1">
      <alignment horizontal="justify"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4" fillId="4" borderId="2" xfId="0" applyFont="1" applyFill="1" applyBorder="1" applyAlignment="1">
      <alignment horizontal="left" vertical="center" wrapText="1"/>
    </xf>
    <xf numFmtId="0" fontId="6" fillId="2" borderId="2" xfId="1" applyFont="1" applyFill="1" applyBorder="1" applyAlignment="1">
      <alignment horizontal="center" vertical="center" wrapText="1"/>
    </xf>
    <xf numFmtId="0" fontId="3" fillId="2" borderId="4" xfId="0" applyFont="1" applyFill="1" applyBorder="1" applyAlignment="1">
      <alignment horizontal="justify" vertical="center" wrapText="1"/>
    </xf>
    <xf numFmtId="0" fontId="6" fillId="0" borderId="2" xfId="1" applyFont="1" applyFill="1" applyBorder="1" applyAlignment="1">
      <alignment horizontal="center" vertical="center" wrapText="1"/>
    </xf>
    <xf numFmtId="0" fontId="4" fillId="0" borderId="2" xfId="0" applyFont="1" applyBorder="1" applyAlignment="1">
      <alignment horizontal="justify" vertical="top" wrapText="1"/>
    </xf>
    <xf numFmtId="0" fontId="11"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11" fillId="0" borderId="2" xfId="0" applyFont="1" applyBorder="1"/>
    <xf numFmtId="0" fontId="11" fillId="2" borderId="2" xfId="0" applyFont="1" applyFill="1" applyBorder="1" applyAlignment="1">
      <alignment vertical="center" wrapText="1"/>
    </xf>
    <xf numFmtId="0" fontId="11" fillId="2" borderId="2" xfId="0" applyFont="1" applyFill="1" applyBorder="1" applyAlignment="1">
      <alignment horizontal="justify" vertical="center" wrapText="1"/>
    </xf>
    <xf numFmtId="0" fontId="11" fillId="2" borderId="2" xfId="0" applyFont="1" applyFill="1" applyBorder="1" applyAlignment="1">
      <alignment horizontal="center" vertical="center" textRotation="90" wrapText="1"/>
    </xf>
    <xf numFmtId="0" fontId="11" fillId="2" borderId="2" xfId="0" applyFont="1" applyFill="1" applyBorder="1" applyAlignment="1">
      <alignment horizontal="left" vertical="center" wrapText="1"/>
    </xf>
    <xf numFmtId="0" fontId="11" fillId="2" borderId="2" xfId="0" applyFont="1" applyFill="1" applyBorder="1" applyAlignment="1">
      <alignment horizontal="left" vertical="center" textRotation="90" wrapText="1"/>
    </xf>
    <xf numFmtId="0" fontId="11" fillId="2" borderId="2" xfId="0" applyFont="1" applyFill="1" applyBorder="1"/>
    <xf numFmtId="0" fontId="11" fillId="2" borderId="2" xfId="0" applyFont="1" applyFill="1" applyBorder="1" applyAlignment="1">
      <alignment vertical="center" textRotation="90"/>
    </xf>
    <xf numFmtId="0" fontId="11" fillId="2" borderId="2" xfId="0" applyFont="1" applyFill="1" applyBorder="1" applyAlignment="1">
      <alignment horizontal="left" vertical="top"/>
    </xf>
    <xf numFmtId="0" fontId="4" fillId="2" borderId="2" xfId="0" applyFont="1" applyFill="1" applyBorder="1"/>
    <xf numFmtId="0" fontId="15" fillId="2" borderId="2" xfId="0" applyFont="1" applyFill="1" applyBorder="1" applyAlignment="1">
      <alignment horizontal="center" vertical="center" textRotation="90" wrapText="1"/>
    </xf>
    <xf numFmtId="0" fontId="15" fillId="2"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3" fillId="2" borderId="2" xfId="0" applyFont="1" applyFill="1" applyBorder="1" applyAlignment="1">
      <alignment horizontal="justify" vertical="center" wrapText="1"/>
    </xf>
    <xf numFmtId="0" fontId="3" fillId="2" borderId="2" xfId="0" applyFont="1" applyFill="1" applyBorder="1" applyAlignment="1">
      <alignment horizontal="center" vertical="center" wrapText="1"/>
    </xf>
    <xf numFmtId="0" fontId="3" fillId="0" borderId="2" xfId="0" applyFont="1" applyBorder="1" applyAlignment="1">
      <alignment horizontal="justify" vertical="center" wrapText="1"/>
    </xf>
    <xf numFmtId="0" fontId="17" fillId="2" borderId="2" xfId="1" applyFont="1" applyFill="1" applyBorder="1" applyAlignment="1">
      <alignment horizontal="center" vertical="center" wrapText="1"/>
    </xf>
    <xf numFmtId="0" fontId="4" fillId="2" borderId="2" xfId="0" applyFont="1" applyFill="1" applyBorder="1" applyAlignment="1">
      <alignment vertical="center" wrapText="1"/>
    </xf>
    <xf numFmtId="0" fontId="3" fillId="2" borderId="2" xfId="0" applyFont="1" applyFill="1" applyBorder="1" applyAlignment="1">
      <alignment vertical="center" wrapText="1"/>
    </xf>
    <xf numFmtId="0" fontId="16" fillId="2" borderId="2" xfId="0" applyFont="1" applyFill="1" applyBorder="1" applyAlignment="1">
      <alignment horizontal="left" vertical="center" wrapText="1"/>
    </xf>
    <xf numFmtId="0" fontId="13" fillId="0" borderId="2" xfId="0" applyFont="1" applyBorder="1" applyAlignment="1">
      <alignment horizontal="center" vertical="center" wrapText="1"/>
    </xf>
    <xf numFmtId="0" fontId="11" fillId="2" borderId="5" xfId="0" applyFont="1" applyFill="1" applyBorder="1"/>
    <xf numFmtId="0" fontId="4" fillId="9" borderId="2" xfId="0" applyFont="1" applyFill="1" applyBorder="1" applyAlignment="1">
      <alignment horizontal="center" vertical="center"/>
    </xf>
    <xf numFmtId="0" fontId="11" fillId="9" borderId="2" xfId="0" applyFont="1" applyFill="1" applyBorder="1" applyAlignment="1">
      <alignment horizontal="center" vertical="center"/>
    </xf>
    <xf numFmtId="0" fontId="4" fillId="9" borderId="2" xfId="0" applyFont="1" applyFill="1" applyBorder="1" applyAlignment="1">
      <alignment horizontal="center" vertical="center" wrapText="1"/>
    </xf>
    <xf numFmtId="0" fontId="4" fillId="9" borderId="2" xfId="0" applyFont="1" applyFill="1" applyBorder="1" applyAlignment="1">
      <alignment horizontal="center"/>
    </xf>
    <xf numFmtId="0" fontId="11" fillId="9" borderId="2" xfId="0" applyFont="1" applyFill="1" applyBorder="1" applyAlignment="1">
      <alignment horizontal="center"/>
    </xf>
    <xf numFmtId="0" fontId="18" fillId="2" borderId="2" xfId="0" applyFont="1" applyFill="1" applyBorder="1" applyAlignment="1">
      <alignment horizontal="center" vertical="center" wrapText="1"/>
    </xf>
    <xf numFmtId="0" fontId="0" fillId="0" borderId="0" xfId="0" applyAlignment="1">
      <alignment horizontal="left" vertical="top"/>
    </xf>
    <xf numFmtId="0" fontId="0" fillId="0" borderId="0" xfId="0" applyAlignment="1">
      <alignment horizontal="left" vertical="top" wrapText="1"/>
    </xf>
    <xf numFmtId="0" fontId="20" fillId="0" borderId="0" xfId="0" applyFont="1"/>
    <xf numFmtId="0" fontId="23" fillId="0" borderId="0" xfId="0" applyFont="1"/>
    <xf numFmtId="0" fontId="26" fillId="0" borderId="0" xfId="0" applyFont="1"/>
    <xf numFmtId="0" fontId="26" fillId="0" borderId="0" xfId="0" applyFont="1" applyAlignment="1">
      <alignment wrapText="1"/>
    </xf>
    <xf numFmtId="0" fontId="0" fillId="0" borderId="2" xfId="0" applyBorder="1"/>
    <xf numFmtId="0" fontId="0" fillId="10" borderId="2" xfId="0" applyFill="1" applyBorder="1" applyAlignment="1">
      <alignment wrapText="1"/>
    </xf>
    <xf numFmtId="0" fontId="0" fillId="14" borderId="2" xfId="0" applyFill="1" applyBorder="1" applyAlignment="1">
      <alignment wrapText="1"/>
    </xf>
    <xf numFmtId="0" fontId="0" fillId="11" borderId="2" xfId="0" applyFill="1" applyBorder="1" applyAlignment="1">
      <alignment wrapText="1"/>
    </xf>
    <xf numFmtId="0" fontId="0" fillId="0" borderId="11" xfId="0" applyBorder="1"/>
    <xf numFmtId="0" fontId="0" fillId="0" borderId="13" xfId="0" applyBorder="1"/>
    <xf numFmtId="0" fontId="0" fillId="0" borderId="4" xfId="0" applyBorder="1"/>
    <xf numFmtId="0" fontId="0" fillId="0" borderId="3" xfId="0" applyBorder="1"/>
    <xf numFmtId="0" fontId="0" fillId="0" borderId="14" xfId="0" applyBorder="1"/>
    <xf numFmtId="0" fontId="0" fillId="0" borderId="15" xfId="0" applyBorder="1" applyAlignment="1">
      <alignment horizontal="left" vertical="top" wrapText="1"/>
    </xf>
    <xf numFmtId="0" fontId="0" fillId="0" borderId="15" xfId="0" applyBorder="1"/>
    <xf numFmtId="0" fontId="0" fillId="0" borderId="16" xfId="0" applyBorder="1"/>
    <xf numFmtId="0" fontId="0" fillId="10" borderId="22" xfId="0" applyFill="1" applyBorder="1" applyAlignment="1">
      <alignment wrapText="1"/>
    </xf>
    <xf numFmtId="0" fontId="0" fillId="10" borderId="0" xfId="0" applyFill="1" applyAlignment="1">
      <alignment wrapText="1"/>
    </xf>
    <xf numFmtId="0" fontId="0" fillId="14" borderId="0" xfId="0" applyFill="1" applyAlignment="1">
      <alignment wrapText="1"/>
    </xf>
    <xf numFmtId="0" fontId="0" fillId="11" borderId="23" xfId="0" applyFill="1" applyBorder="1" applyAlignment="1">
      <alignment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5" xfId="0" applyBorder="1"/>
    <xf numFmtId="0" fontId="0" fillId="0" borderId="26" xfId="0" applyBorder="1"/>
    <xf numFmtId="0" fontId="14" fillId="2"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3" fillId="0" borderId="2" xfId="0" applyFont="1" applyBorder="1" applyAlignment="1">
      <alignment horizontal="left" vertical="center" wrapText="1"/>
    </xf>
    <xf numFmtId="0" fontId="28" fillId="0" borderId="2" xfId="1" applyFont="1" applyFill="1" applyBorder="1" applyAlignment="1">
      <alignment horizontal="center" vertical="center" wrapText="1"/>
    </xf>
    <xf numFmtId="0" fontId="18" fillId="0" borderId="2" xfId="0" applyFont="1" applyBorder="1" applyAlignment="1">
      <alignment horizontal="left" vertical="center" wrapText="1"/>
    </xf>
    <xf numFmtId="0" fontId="29" fillId="0" borderId="2" xfId="0" applyFont="1" applyBorder="1" applyAlignment="1">
      <alignment horizontal="center" vertical="center" wrapText="1"/>
    </xf>
    <xf numFmtId="0" fontId="29" fillId="0" borderId="2" xfId="0" applyFont="1" applyBorder="1" applyAlignment="1">
      <alignment wrapText="1"/>
    </xf>
    <xf numFmtId="0" fontId="18" fillId="0" borderId="2" xfId="0" applyFont="1" applyBorder="1" applyAlignment="1">
      <alignment horizontal="center" vertical="center" wrapText="1"/>
    </xf>
    <xf numFmtId="0" fontId="3" fillId="19" borderId="2" xfId="0" applyFont="1" applyFill="1" applyBorder="1" applyAlignment="1">
      <alignment horizontal="justify" vertical="center" wrapText="1"/>
    </xf>
    <xf numFmtId="0" fontId="4" fillId="2" borderId="8" xfId="0" applyFont="1" applyFill="1" applyBorder="1" applyAlignment="1">
      <alignment horizontal="center" vertical="center" wrapText="1"/>
    </xf>
    <xf numFmtId="0" fontId="4" fillId="2" borderId="0" xfId="0" applyFont="1" applyFill="1"/>
    <xf numFmtId="0" fontId="14" fillId="9"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27" fillId="0" borderId="2" xfId="0" applyFont="1" applyBorder="1" applyAlignment="1">
      <alignment horizontal="left" vertical="center" wrapText="1"/>
    </xf>
    <xf numFmtId="0" fontId="13" fillId="0" borderId="2" xfId="0" applyFont="1" applyBorder="1" applyAlignment="1">
      <alignment horizontal="justify" vertical="center" wrapText="1"/>
    </xf>
    <xf numFmtId="0" fontId="3" fillId="18" borderId="9" xfId="0" applyFont="1" applyFill="1" applyBorder="1" applyAlignment="1">
      <alignment vertical="center" wrapText="1"/>
    </xf>
    <xf numFmtId="0" fontId="3" fillId="18" borderId="10" xfId="0" applyFont="1" applyFill="1" applyBorder="1" applyAlignment="1">
      <alignment vertical="center" wrapText="1"/>
    </xf>
    <xf numFmtId="0" fontId="3" fillId="18" borderId="8" xfId="0" applyFont="1" applyFill="1" applyBorder="1" applyAlignment="1">
      <alignment vertical="center" wrapText="1"/>
    </xf>
    <xf numFmtId="0" fontId="3" fillId="5" borderId="9" xfId="0" applyFont="1" applyFill="1" applyBorder="1" applyAlignment="1">
      <alignment vertical="center" wrapText="1"/>
    </xf>
    <xf numFmtId="0" fontId="3" fillId="5" borderId="10" xfId="0" applyFont="1" applyFill="1" applyBorder="1" applyAlignment="1">
      <alignment vertical="center" wrapText="1"/>
    </xf>
    <xf numFmtId="0" fontId="3" fillId="5" borderId="8" xfId="0" applyFont="1" applyFill="1" applyBorder="1" applyAlignment="1">
      <alignment vertical="center" wrapText="1"/>
    </xf>
    <xf numFmtId="165" fontId="15" fillId="2" borderId="2" xfId="4" applyNumberFormat="1" applyFont="1" applyFill="1" applyBorder="1" applyAlignment="1">
      <alignment vertical="center" wrapText="1"/>
    </xf>
    <xf numFmtId="165" fontId="15" fillId="2" borderId="2" xfId="0" applyNumberFormat="1" applyFont="1" applyFill="1" applyBorder="1" applyAlignment="1">
      <alignment vertical="center" wrapText="1"/>
    </xf>
    <xf numFmtId="165" fontId="15" fillId="2" borderId="2" xfId="0" applyNumberFormat="1" applyFont="1" applyFill="1" applyBorder="1" applyAlignment="1">
      <alignment vertical="center" textRotation="90" wrapText="1"/>
    </xf>
    <xf numFmtId="165" fontId="16" fillId="2" borderId="2" xfId="0" applyNumberFormat="1" applyFont="1" applyFill="1" applyBorder="1" applyAlignment="1">
      <alignment vertical="center" wrapText="1"/>
    </xf>
    <xf numFmtId="0" fontId="14" fillId="8" borderId="2" xfId="0" applyFont="1" applyFill="1" applyBorder="1" applyAlignment="1">
      <alignment horizontal="center" vertical="center" wrapText="1"/>
    </xf>
    <xf numFmtId="0" fontId="14" fillId="16" borderId="2" xfId="0" applyFont="1" applyFill="1" applyBorder="1" applyAlignment="1">
      <alignment horizontal="center" vertical="center" wrapText="1"/>
    </xf>
    <xf numFmtId="0" fontId="14" fillId="17" borderId="2" xfId="0" applyFont="1" applyFill="1" applyBorder="1" applyAlignment="1">
      <alignment horizontal="center" vertical="center" wrapText="1"/>
    </xf>
    <xf numFmtId="0" fontId="14" fillId="7" borderId="2" xfId="0" applyFont="1" applyFill="1" applyBorder="1" applyAlignment="1">
      <alignment horizontal="center" vertical="center" wrapText="1"/>
    </xf>
    <xf numFmtId="0" fontId="4" fillId="20" borderId="2" xfId="0" applyFont="1" applyFill="1" applyBorder="1" applyAlignment="1">
      <alignment vertical="top" wrapText="1"/>
    </xf>
    <xf numFmtId="0" fontId="4" fillId="21" borderId="2" xfId="0" applyFont="1" applyFill="1" applyBorder="1" applyAlignment="1">
      <alignment vertical="center" wrapText="1"/>
    </xf>
    <xf numFmtId="0" fontId="4" fillId="22" borderId="2" xfId="0" applyFont="1" applyFill="1" applyBorder="1" applyAlignment="1">
      <alignment horizontal="center" vertical="center" wrapText="1"/>
    </xf>
    <xf numFmtId="0" fontId="3" fillId="22" borderId="2" xfId="0" applyFont="1" applyFill="1" applyBorder="1" applyAlignment="1">
      <alignment horizontal="justify" vertical="center" wrapText="1"/>
    </xf>
    <xf numFmtId="165" fontId="16" fillId="2" borderId="2" xfId="4" applyNumberFormat="1" applyFont="1" applyFill="1" applyBorder="1" applyAlignment="1">
      <alignment vertical="center" wrapText="1"/>
    </xf>
    <xf numFmtId="2" fontId="3" fillId="0" borderId="2" xfId="3" applyFont="1" applyBorder="1" applyAlignment="1">
      <alignment horizontal="center" vertical="center" wrapText="1"/>
    </xf>
    <xf numFmtId="0" fontId="4" fillId="6" borderId="2" xfId="0" applyFont="1" applyFill="1" applyBorder="1" applyAlignment="1">
      <alignment horizontal="left" vertical="top" wrapText="1"/>
    </xf>
    <xf numFmtId="0" fontId="11" fillId="6" borderId="2" xfId="0" applyFont="1" applyFill="1" applyBorder="1" applyAlignment="1">
      <alignment horizontal="left" vertical="top" wrapText="1"/>
    </xf>
    <xf numFmtId="0" fontId="3" fillId="6"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8" xfId="0" applyFont="1" applyFill="1" applyBorder="1" applyAlignment="1">
      <alignment horizontal="left" vertical="center" wrapText="1"/>
    </xf>
    <xf numFmtId="0" fontId="35" fillId="6" borderId="2" xfId="0" applyFont="1" applyFill="1" applyBorder="1" applyAlignment="1">
      <alignment horizontal="left" vertical="top" wrapText="1"/>
    </xf>
    <xf numFmtId="0" fontId="31" fillId="6" borderId="2" xfId="0" applyFont="1" applyFill="1" applyBorder="1" applyAlignment="1">
      <alignment horizontal="left" vertical="top" wrapText="1"/>
    </xf>
    <xf numFmtId="0" fontId="14" fillId="2" borderId="2"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4" fillId="2" borderId="2" xfId="0" applyFont="1" applyFill="1" applyBorder="1" applyAlignment="1">
      <alignment horizontal="center" vertical="center" textRotation="90" wrapText="1"/>
    </xf>
    <xf numFmtId="0" fontId="14" fillId="9" borderId="2" xfId="0" applyFont="1" applyFill="1" applyBorder="1" applyAlignment="1">
      <alignment horizontal="center" vertical="center" wrapText="1"/>
    </xf>
    <xf numFmtId="0" fontId="0" fillId="0" borderId="0" xfId="0" applyAlignment="1">
      <alignment horizontal="left" wrapText="1"/>
    </xf>
    <xf numFmtId="0" fontId="26" fillId="0" borderId="0" xfId="0" applyFont="1" applyAlignment="1">
      <alignment horizontal="left" vertical="center"/>
    </xf>
    <xf numFmtId="0" fontId="26" fillId="15" borderId="0" xfId="0" applyFont="1" applyFill="1" applyAlignment="1">
      <alignment horizontal="center"/>
    </xf>
    <xf numFmtId="0" fontId="19" fillId="13" borderId="12" xfId="0" applyFont="1" applyFill="1" applyBorder="1" applyAlignment="1">
      <alignment horizontal="center"/>
    </xf>
    <xf numFmtId="0" fontId="8" fillId="14" borderId="19" xfId="0" applyFont="1" applyFill="1" applyBorder="1" applyAlignment="1">
      <alignment horizontal="center"/>
    </xf>
    <xf numFmtId="0" fontId="8" fillId="14" borderId="20" xfId="0" applyFont="1" applyFill="1" applyBorder="1" applyAlignment="1">
      <alignment horizontal="center"/>
    </xf>
    <xf numFmtId="0" fontId="8" fillId="14" borderId="21" xfId="0" applyFont="1" applyFill="1" applyBorder="1" applyAlignment="1">
      <alignment horizontal="center"/>
    </xf>
    <xf numFmtId="0" fontId="22" fillId="12" borderId="17" xfId="0" applyFont="1" applyFill="1" applyBorder="1" applyAlignment="1">
      <alignment horizontal="center"/>
    </xf>
    <xf numFmtId="0" fontId="0" fillId="12" borderId="5" xfId="0" applyFill="1" applyBorder="1" applyAlignment="1">
      <alignment horizontal="center"/>
    </xf>
    <xf numFmtId="0" fontId="0" fillId="12" borderId="18" xfId="0" applyFill="1" applyBorder="1" applyAlignment="1">
      <alignment horizontal="center"/>
    </xf>
  </cellXfs>
  <cellStyles count="5">
    <cellStyle name="Hipervínculo" xfId="1" builtinId="8"/>
    <cellStyle name="Millares 2" xfId="2" xr:uid="{00000000-0005-0000-0000-000001000000}"/>
    <cellStyle name="Normal" xfId="0" builtinId="0"/>
    <cellStyle name="Normal 2" xfId="3" xr:uid="{00000000-0005-0000-0000-000003000000}"/>
    <cellStyle name="Porcentaje" xfId="4" builtinId="5"/>
  </cellStyles>
  <dxfs count="0"/>
  <tableStyles count="0" defaultTableStyle="TableStyleMedium9" defaultPivotStyle="PivotStyleLight16"/>
  <colors>
    <mruColors>
      <color rgb="FFFF3300"/>
      <color rgb="FFFFFF66"/>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266700</xdr:colOff>
      <xdr:row>2</xdr:row>
      <xdr:rowOff>85725</xdr:rowOff>
    </xdr:from>
    <xdr:to>
      <xdr:col>10</xdr:col>
      <xdr:colOff>495299</xdr:colOff>
      <xdr:row>12</xdr:row>
      <xdr:rowOff>9525</xdr:rowOff>
    </xdr:to>
    <xdr:pic>
      <xdr:nvPicPr>
        <xdr:cNvPr id="2" name="Imagen 1">
          <a:extLst>
            <a:ext uri="{FF2B5EF4-FFF2-40B4-BE49-F238E27FC236}">
              <a16:creationId xmlns:a16="http://schemas.microsoft.com/office/drawing/2014/main" id="{600EFB31-0ABE-7B63-091C-F42EA9C88A1D}"/>
            </a:ext>
          </a:extLst>
        </xdr:cNvPr>
        <xdr:cNvPicPr>
          <a:picLocks noChangeAspect="1"/>
        </xdr:cNvPicPr>
      </xdr:nvPicPr>
      <xdr:blipFill>
        <a:blip xmlns:r="http://schemas.openxmlformats.org/officeDocument/2006/relationships" r:embed="rId1"/>
        <a:stretch>
          <a:fillRect/>
        </a:stretch>
      </xdr:blipFill>
      <xdr:spPr>
        <a:xfrm>
          <a:off x="2800350" y="485775"/>
          <a:ext cx="5562599" cy="1924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7010</xdr:colOff>
      <xdr:row>0</xdr:row>
      <xdr:rowOff>1</xdr:rowOff>
    </xdr:from>
    <xdr:to>
      <xdr:col>5</xdr:col>
      <xdr:colOff>3603152</xdr:colOff>
      <xdr:row>0</xdr:row>
      <xdr:rowOff>569776</xdr:rowOff>
    </xdr:to>
    <xdr:pic>
      <xdr:nvPicPr>
        <xdr:cNvPr id="6222" name="Imagen 2">
          <a:extLst>
            <a:ext uri="{FF2B5EF4-FFF2-40B4-BE49-F238E27FC236}">
              <a16:creationId xmlns:a16="http://schemas.microsoft.com/office/drawing/2014/main" id="{91D903BB-CA60-A7DF-BE19-EE68CD28AC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65260" y="1"/>
          <a:ext cx="3580740" cy="5720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imac\Downloads\file:\F:\MINISTERIO%20VIVIENDA\PLAN%20%20DE%20MEJORA%20OCI%20CALIDAD%202017\SEGUIMIENTO%20ACCIONES%20PLANES%20DE%20MEJORA%20POR%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s>
    <sheetDataSet>
      <sheetData sheetId="0">
        <row r="5">
          <cell r="A5" t="str">
            <v>PLANEACION ESTRATEGICA Y GESTION DE RECURSOS FINANCIEROS</v>
          </cell>
        </row>
        <row r="6">
          <cell r="A6" t="str">
            <v>GESTION DE PROYECTOS Y TECNOLOGIAS DE LA INFORMACION</v>
          </cell>
        </row>
        <row r="7">
          <cell r="A7" t="str">
            <v>ADMINISTRACION DEL SISTEMA INTEGRADO DE GESTION</v>
          </cell>
        </row>
        <row r="8">
          <cell r="A8" t="str">
            <v>GESTION DE COMUNICACIONES INTERNAS Y EXTERNAS</v>
          </cell>
        </row>
        <row r="9">
          <cell r="A9" t="str">
            <v>FORMULACION DE POLITICAS E INSTRUMENTACION NORMATIVA</v>
          </cell>
        </row>
        <row r="10">
          <cell r="A10" t="str">
            <v>PROMOCION Y ACOMPAÑAMIENTO</v>
          </cell>
        </row>
        <row r="11">
          <cell r="A11" t="str">
            <v>GESTION DEL SUBSIDIO</v>
          </cell>
        </row>
        <row r="12">
          <cell r="A12" t="str">
            <v>GESTION DE PROYECTOS</v>
          </cell>
        </row>
        <row r="13">
          <cell r="A13" t="str">
            <v>TITULACION Y SANEAMIENTO PREDIAL</v>
          </cell>
        </row>
        <row r="14">
          <cell r="A14" t="str">
            <v>CONCEPTOS JURIDICOS
PROCESOS JUDICIALES Y ACCIONES CONSTITUCIONALES</v>
          </cell>
        </row>
        <row r="15">
          <cell r="A15" t="str">
            <v>GESTION DEL TALENTO HUMANO</v>
          </cell>
        </row>
        <row r="16">
          <cell r="A16" t="str">
            <v>PROCESOS DISCIPLINARIOS</v>
          </cell>
        </row>
        <row r="17">
          <cell r="A17" t="str">
            <v>GESTION DE CONTRATACION</v>
          </cell>
        </row>
        <row r="18">
          <cell r="A18" t="str">
            <v>GESTION, SOPORTE Y APOYO TECNOLOGICO</v>
          </cell>
        </row>
        <row r="19">
          <cell r="A19" t="str">
            <v>GESTION DE RECURSOS FISICOS</v>
          </cell>
        </row>
        <row r="20">
          <cell r="A20" t="str">
            <v>GESTION DOCUMENTAL</v>
          </cell>
        </row>
        <row r="21">
          <cell r="A21" t="str">
            <v>SEGUIMIENTO Y CONTROL A LA EJECUCION DEL RECURSO FINANCIERO.</v>
          </cell>
        </row>
        <row r="22">
          <cell r="A22" t="str">
            <v>SANEAMIENTO DE LOS ACTIVOS DE LOS EXTINTOS ICT UNURBE.</v>
          </cell>
        </row>
        <row r="23">
          <cell r="A23" t="str">
            <v>ATENCION AL USUARIO Y ATENCION LEGISLATIVA</v>
          </cell>
        </row>
        <row r="24">
          <cell r="A24" t="str">
            <v>EVALUACION, ACOMPAÑAMIENTO Y ASESORIA DEL SISTEMA DE CONTROL INTERNO.</v>
          </cell>
        </row>
      </sheetData>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Cesar Augusto Lugo Arana" id="{09E686B6-C8EB-4502-9B1B-4EDFFE77CF8B}" userId="S::clugoa@icfes.gov.co::b861cab5-8f4b-44d9-84de-8ce0a7af134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V11" dT="2024-12-09T21:00:09.26" personId="{09E686B6-C8EB-4502-9B1B-4EDFFE77CF8B}" id="{E1273351-ED8B-4DF3-B893-2208F66411FA}">
    <text>Debemos determinar tiempos de ejecución, así se identifican las asignaciones dentro de la vigencia de manera equitativa.</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2B374-09B6-4B60-A75C-14D401568048}">
  <dimension ref="B2:O23"/>
  <sheetViews>
    <sheetView workbookViewId="0">
      <selection activeCell="B25" sqref="B25"/>
    </sheetView>
  </sheetViews>
  <sheetFormatPr defaultColWidth="11.42578125" defaultRowHeight="15.6"/>
  <cols>
    <col min="2" max="2" width="15.140625" style="60" customWidth="1"/>
  </cols>
  <sheetData>
    <row r="2" spans="2:11">
      <c r="B2" s="138" t="s">
        <v>0</v>
      </c>
      <c r="C2" s="138"/>
      <c r="D2" s="138"/>
      <c r="E2" s="138"/>
      <c r="F2" s="138"/>
      <c r="G2" s="138"/>
      <c r="H2" s="138"/>
      <c r="I2" s="138"/>
      <c r="J2" s="138"/>
      <c r="K2" s="138"/>
    </row>
    <row r="5" spans="2:11">
      <c r="B5" s="60" t="s">
        <v>1</v>
      </c>
    </row>
    <row r="14" spans="2:11">
      <c r="B14" s="60" t="s">
        <v>2</v>
      </c>
      <c r="C14" t="s">
        <v>3</v>
      </c>
    </row>
    <row r="15" spans="2:11">
      <c r="B15" s="60" t="s">
        <v>4</v>
      </c>
      <c r="C15" t="s">
        <v>5</v>
      </c>
    </row>
    <row r="17" spans="2:15">
      <c r="B17" s="60" t="s">
        <v>6</v>
      </c>
      <c r="C17" t="s">
        <v>7</v>
      </c>
    </row>
    <row r="18" spans="2:15">
      <c r="B18" s="60" t="s">
        <v>8</v>
      </c>
      <c r="C18" t="s">
        <v>9</v>
      </c>
    </row>
    <row r="19" spans="2:15" ht="15.75" customHeight="1">
      <c r="B19" s="137" t="s">
        <v>10</v>
      </c>
      <c r="C19" s="136" t="s">
        <v>11</v>
      </c>
      <c r="D19" s="136"/>
      <c r="E19" s="136"/>
      <c r="F19" s="136"/>
      <c r="G19" s="136"/>
      <c r="H19" s="136"/>
      <c r="I19" s="136"/>
      <c r="J19" s="136"/>
      <c r="K19" s="136"/>
      <c r="L19" s="136"/>
      <c r="M19" s="136"/>
      <c r="N19" s="136"/>
      <c r="O19" s="136"/>
    </row>
    <row r="20" spans="2:15" ht="15.75" customHeight="1">
      <c r="B20" s="137"/>
      <c r="C20" s="136"/>
      <c r="D20" s="136"/>
      <c r="E20" s="136"/>
      <c r="F20" s="136"/>
      <c r="G20" s="136"/>
      <c r="H20" s="136"/>
      <c r="I20" s="136"/>
      <c r="J20" s="136"/>
      <c r="K20" s="136"/>
      <c r="L20" s="136"/>
      <c r="M20" s="136"/>
      <c r="N20" s="136"/>
      <c r="O20" s="136"/>
    </row>
    <row r="21" spans="2:15">
      <c r="B21" s="60" t="s">
        <v>12</v>
      </c>
      <c r="C21" t="s">
        <v>13</v>
      </c>
    </row>
    <row r="22" spans="2:15">
      <c r="B22" s="60" t="s">
        <v>14</v>
      </c>
      <c r="C22" t="s">
        <v>15</v>
      </c>
    </row>
    <row r="23" spans="2:15" ht="30.95">
      <c r="B23" s="61" t="s">
        <v>16</v>
      </c>
      <c r="C23" s="136" t="s">
        <v>17</v>
      </c>
      <c r="D23" s="136"/>
      <c r="E23" s="136"/>
      <c r="F23" s="136"/>
      <c r="G23" s="136"/>
      <c r="H23" s="136"/>
      <c r="I23" s="136"/>
      <c r="J23" s="136"/>
      <c r="K23" s="136"/>
      <c r="L23" s="136"/>
      <c r="M23" s="136"/>
      <c r="N23" s="136"/>
      <c r="O23" s="136"/>
    </row>
  </sheetData>
  <mergeCells count="4">
    <mergeCell ref="C23:O23"/>
    <mergeCell ref="C19:O20"/>
    <mergeCell ref="B19:B20"/>
    <mergeCell ref="B2:K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AW97"/>
  <sheetViews>
    <sheetView tabSelected="1" view="pageBreakPreview" topLeftCell="B6" zoomScale="69" zoomScaleNormal="60" zoomScaleSheetLayoutView="69" zoomScalePageLayoutView="80" workbookViewId="0">
      <pane ySplit="7" topLeftCell="I67" activePane="bottomLeft" state="frozen"/>
      <selection pane="bottomLeft" activeCell="AF74" sqref="AF74:AG74"/>
      <selection activeCell="J6" sqref="J6"/>
    </sheetView>
  </sheetViews>
  <sheetFormatPr defaultColWidth="9.140625" defaultRowHeight="15.6"/>
  <cols>
    <col min="1" max="1" width="73.42578125" style="28" customWidth="1"/>
    <col min="2" max="5" width="17.42578125" style="28" customWidth="1"/>
    <col min="6" max="6" width="55" style="29" customWidth="1"/>
    <col min="7" max="7" width="21.42578125" style="24" customWidth="1"/>
    <col min="8" max="9" width="5.85546875" style="24" customWidth="1"/>
    <col min="10" max="10" width="16.5703125" style="24" customWidth="1"/>
    <col min="11" max="11" width="6.5703125" style="24" customWidth="1"/>
    <col min="12" max="12" width="5.85546875" style="24" customWidth="1"/>
    <col min="13" max="13" width="15.85546875" style="30" customWidth="1"/>
    <col min="14" max="14" width="6.42578125" style="24" customWidth="1"/>
    <col min="15" max="15" width="5.85546875" style="24" customWidth="1"/>
    <col min="16" max="16" width="15.85546875" style="30" customWidth="1"/>
    <col min="17" max="17" width="6.5703125" style="24" bestFit="1" customWidth="1"/>
    <col min="18" max="18" width="5.85546875" style="24" customWidth="1"/>
    <col min="19" max="19" width="15.140625" style="30" customWidth="1"/>
    <col min="20" max="21" width="5.85546875" style="24" customWidth="1"/>
    <col min="22" max="22" width="15.42578125" style="30" customWidth="1"/>
    <col min="23" max="24" width="5.85546875" style="24" customWidth="1"/>
    <col min="25" max="25" width="14.85546875" style="30" customWidth="1"/>
    <col min="26" max="26" width="6.5703125" style="31" bestFit="1" customWidth="1"/>
    <col min="27" max="27" width="5.85546875" style="31" customWidth="1"/>
    <col min="28" max="28" width="15.5703125" style="32" customWidth="1"/>
    <col min="29" max="29" width="6.140625" style="33" customWidth="1"/>
    <col min="30" max="30" width="6.85546875" style="33" customWidth="1"/>
    <col min="31" max="31" width="14" style="34" customWidth="1"/>
    <col min="32" max="32" width="6.140625" style="33" customWidth="1"/>
    <col min="33" max="33" width="5.85546875" style="33" customWidth="1"/>
    <col min="34" max="34" width="15.5703125" style="34" customWidth="1"/>
    <col min="35" max="35" width="6.5703125" style="33" bestFit="1" customWidth="1"/>
    <col min="36" max="36" width="5.85546875" style="33" customWidth="1"/>
    <col min="37" max="37" width="15.5703125" style="34" customWidth="1"/>
    <col min="38" max="39" width="5.85546875" style="33" customWidth="1"/>
    <col min="40" max="40" width="15.42578125" style="34" customWidth="1"/>
    <col min="41" max="42" width="5.85546875" style="33" customWidth="1"/>
    <col min="43" max="43" width="15.42578125" style="34" customWidth="1"/>
    <col min="44" max="44" width="18" style="33" customWidth="1"/>
    <col min="45" max="45" width="9" style="33" customWidth="1"/>
    <col min="46" max="46" width="23.42578125" style="33" customWidth="1"/>
    <col min="47" max="47" width="60.85546875" style="33" customWidth="1"/>
    <col min="48" max="48" width="28.42578125" style="54" customWidth="1"/>
    <col min="49" max="49" width="54.42578125" style="33" customWidth="1"/>
    <col min="50" max="57" width="29.42578125" style="33" customWidth="1"/>
    <col min="58" max="257" width="11.42578125" style="33" customWidth="1"/>
    <col min="258" max="16384" width="9.140625" style="33"/>
  </cols>
  <sheetData>
    <row r="1" spans="1:49" s="27" customFormat="1" ht="63.75" customHeight="1">
      <c r="A1" s="120"/>
      <c r="B1" s="24"/>
      <c r="C1" s="24"/>
      <c r="D1" s="24"/>
      <c r="E1" s="24"/>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c r="AG1" s="116"/>
      <c r="AH1" s="116"/>
      <c r="AI1" s="116"/>
      <c r="AJ1" s="116"/>
      <c r="AK1" s="116"/>
      <c r="AL1" s="116"/>
      <c r="AM1" s="116"/>
      <c r="AN1" s="116"/>
      <c r="AO1" s="116"/>
      <c r="AP1" s="116"/>
      <c r="AQ1" s="116"/>
      <c r="AR1" s="116"/>
      <c r="AS1" s="116"/>
      <c r="AT1" s="116"/>
      <c r="AU1" s="116"/>
      <c r="AV1" s="50" t="s">
        <v>18</v>
      </c>
    </row>
    <row r="2" spans="1:49" s="27" customFormat="1">
      <c r="A2" s="120"/>
      <c r="B2" s="24"/>
      <c r="C2" s="24"/>
      <c r="D2" s="24"/>
      <c r="E2" s="24"/>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50" t="s">
        <v>19</v>
      </c>
    </row>
    <row r="3" spans="1:49" s="27" customFormat="1">
      <c r="A3" s="120"/>
      <c r="B3" s="24"/>
      <c r="C3" s="24"/>
      <c r="D3" s="24"/>
      <c r="E3" s="24"/>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c r="AN3" s="116"/>
      <c r="AO3" s="116"/>
      <c r="AP3" s="116"/>
      <c r="AQ3" s="116"/>
      <c r="AR3" s="116"/>
      <c r="AS3" s="116"/>
      <c r="AT3" s="116"/>
      <c r="AU3" s="116"/>
      <c r="AV3" s="51" t="s">
        <v>20</v>
      </c>
    </row>
    <row r="5" spans="1:49" s="35" customFormat="1">
      <c r="A5" s="124" t="s">
        <v>21</v>
      </c>
      <c r="B5" s="117"/>
      <c r="C5" s="117"/>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9" s="35" customFormat="1">
      <c r="A6" s="125" t="s">
        <v>22</v>
      </c>
      <c r="B6" s="117"/>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row>
    <row r="7" spans="1:49" s="35" customFormat="1">
      <c r="A7" s="117" t="s">
        <v>23</v>
      </c>
      <c r="B7" s="117"/>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c r="AM7" s="117"/>
      <c r="AN7" s="117"/>
      <c r="AO7" s="117"/>
      <c r="AP7" s="117"/>
      <c r="AQ7" s="117"/>
      <c r="AR7" s="117"/>
      <c r="AS7" s="117"/>
      <c r="AT7" s="117"/>
      <c r="AU7" s="117"/>
      <c r="AV7" s="117"/>
    </row>
    <row r="8" spans="1:49" s="35" customFormat="1" ht="17.100000000000001" customHeight="1">
      <c r="A8" s="118" t="s">
        <v>24</v>
      </c>
      <c r="B8" s="118"/>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row>
    <row r="9" spans="1:49">
      <c r="A9" s="121"/>
      <c r="B9" s="122"/>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3"/>
    </row>
    <row r="10" spans="1:49" ht="59.25" customHeight="1">
      <c r="A10" s="119" t="s">
        <v>25</v>
      </c>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19"/>
      <c r="AU10" s="119"/>
      <c r="AV10" s="119"/>
      <c r="AW10" s="36"/>
    </row>
    <row r="11" spans="1:49" ht="25.5" customHeight="1">
      <c r="A11" s="126" t="s">
        <v>26</v>
      </c>
      <c r="B11" s="128" t="s">
        <v>27</v>
      </c>
      <c r="C11" s="129"/>
      <c r="D11" s="129"/>
      <c r="E11" s="130"/>
      <c r="F11" s="127" t="s">
        <v>28</v>
      </c>
      <c r="G11" s="131" t="s">
        <v>29</v>
      </c>
      <c r="H11" s="126" t="s">
        <v>30</v>
      </c>
      <c r="I11" s="126"/>
      <c r="J11" s="126"/>
      <c r="K11" s="126" t="s">
        <v>31</v>
      </c>
      <c r="L11" s="126"/>
      <c r="M11" s="126"/>
      <c r="N11" s="126" t="s">
        <v>32</v>
      </c>
      <c r="O11" s="126"/>
      <c r="P11" s="126"/>
      <c r="Q11" s="126" t="s">
        <v>33</v>
      </c>
      <c r="R11" s="126"/>
      <c r="S11" s="126"/>
      <c r="T11" s="126" t="s">
        <v>34</v>
      </c>
      <c r="U11" s="126"/>
      <c r="V11" s="126"/>
      <c r="W11" s="126" t="s">
        <v>35</v>
      </c>
      <c r="X11" s="126"/>
      <c r="Y11" s="126"/>
      <c r="Z11" s="126" t="s">
        <v>36</v>
      </c>
      <c r="AA11" s="126"/>
      <c r="AB11" s="126"/>
      <c r="AC11" s="126" t="s">
        <v>37</v>
      </c>
      <c r="AD11" s="126"/>
      <c r="AE11" s="126"/>
      <c r="AF11" s="126" t="s">
        <v>38</v>
      </c>
      <c r="AG11" s="126"/>
      <c r="AH11" s="126"/>
      <c r="AI11" s="126" t="s">
        <v>39</v>
      </c>
      <c r="AJ11" s="126"/>
      <c r="AK11" s="126"/>
      <c r="AL11" s="126" t="s">
        <v>40</v>
      </c>
      <c r="AM11" s="126"/>
      <c r="AN11" s="126"/>
      <c r="AO11" s="126" t="s">
        <v>41</v>
      </c>
      <c r="AP11" s="126"/>
      <c r="AQ11" s="126"/>
      <c r="AR11" s="134" t="s">
        <v>42</v>
      </c>
      <c r="AS11" s="134" t="s">
        <v>43</v>
      </c>
      <c r="AT11" s="126" t="s">
        <v>44</v>
      </c>
      <c r="AU11" s="126" t="s">
        <v>45</v>
      </c>
      <c r="AV11" s="135" t="s">
        <v>46</v>
      </c>
      <c r="AW11" s="36"/>
    </row>
    <row r="12" spans="1:49" s="24" customFormat="1">
      <c r="A12" s="126"/>
      <c r="B12" s="82"/>
      <c r="C12" s="82"/>
      <c r="D12" s="82"/>
      <c r="E12" s="82"/>
      <c r="F12" s="127"/>
      <c r="G12" s="132"/>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34"/>
      <c r="AS12" s="134"/>
      <c r="AT12" s="126"/>
      <c r="AU12" s="126"/>
      <c r="AV12" s="135"/>
      <c r="AW12" s="10"/>
    </row>
    <row r="13" spans="1:49" s="40" customFormat="1" ht="48" customHeight="1">
      <c r="A13" s="126"/>
      <c r="B13" s="107" t="s">
        <v>47</v>
      </c>
      <c r="C13" s="108" t="s">
        <v>48</v>
      </c>
      <c r="D13" s="109" t="s">
        <v>49</v>
      </c>
      <c r="E13" s="110" t="s">
        <v>50</v>
      </c>
      <c r="F13" s="127"/>
      <c r="G13" s="133"/>
      <c r="H13" s="37" t="s">
        <v>51</v>
      </c>
      <c r="I13" s="37" t="s">
        <v>52</v>
      </c>
      <c r="J13" s="38" t="s">
        <v>53</v>
      </c>
      <c r="K13" s="37" t="s">
        <v>51</v>
      </c>
      <c r="L13" s="37" t="s">
        <v>52</v>
      </c>
      <c r="M13" s="38" t="s">
        <v>53</v>
      </c>
      <c r="N13" s="37" t="s">
        <v>51</v>
      </c>
      <c r="O13" s="37" t="s">
        <v>52</v>
      </c>
      <c r="P13" s="38" t="s">
        <v>53</v>
      </c>
      <c r="Q13" s="37" t="s">
        <v>51</v>
      </c>
      <c r="R13" s="37" t="s">
        <v>52</v>
      </c>
      <c r="S13" s="38" t="s">
        <v>53</v>
      </c>
      <c r="T13" s="37" t="s">
        <v>51</v>
      </c>
      <c r="U13" s="37" t="s">
        <v>52</v>
      </c>
      <c r="V13" s="38" t="s">
        <v>53</v>
      </c>
      <c r="W13" s="37" t="s">
        <v>51</v>
      </c>
      <c r="X13" s="37" t="s">
        <v>52</v>
      </c>
      <c r="Y13" s="38" t="s">
        <v>53</v>
      </c>
      <c r="Z13" s="37" t="s">
        <v>51</v>
      </c>
      <c r="AA13" s="37" t="s">
        <v>52</v>
      </c>
      <c r="AB13" s="38" t="s">
        <v>53</v>
      </c>
      <c r="AC13" s="37" t="s">
        <v>51</v>
      </c>
      <c r="AD13" s="37" t="s">
        <v>52</v>
      </c>
      <c r="AE13" s="38" t="s">
        <v>53</v>
      </c>
      <c r="AF13" s="37" t="s">
        <v>51</v>
      </c>
      <c r="AG13" s="37" t="s">
        <v>52</v>
      </c>
      <c r="AH13" s="38" t="s">
        <v>53</v>
      </c>
      <c r="AI13" s="37" t="s">
        <v>51</v>
      </c>
      <c r="AJ13" s="37" t="s">
        <v>52</v>
      </c>
      <c r="AK13" s="38" t="s">
        <v>53</v>
      </c>
      <c r="AL13" s="37" t="s">
        <v>51</v>
      </c>
      <c r="AM13" s="37" t="s">
        <v>52</v>
      </c>
      <c r="AN13" s="38" t="s">
        <v>53</v>
      </c>
      <c r="AO13" s="37" t="s">
        <v>51</v>
      </c>
      <c r="AP13" s="37" t="s">
        <v>52</v>
      </c>
      <c r="AQ13" s="38" t="s">
        <v>53</v>
      </c>
      <c r="AR13" s="134"/>
      <c r="AS13" s="134"/>
      <c r="AT13" s="126"/>
      <c r="AU13" s="126"/>
      <c r="AV13" s="135"/>
      <c r="AW13" s="39"/>
    </row>
    <row r="14" spans="1:49" s="24" customFormat="1">
      <c r="A14" s="100" t="s">
        <v>54</v>
      </c>
      <c r="B14" s="101"/>
      <c r="C14" s="101"/>
      <c r="D14" s="101"/>
      <c r="E14" s="101"/>
      <c r="F14" s="101"/>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2"/>
      <c r="AW14" s="10"/>
    </row>
    <row r="15" spans="1:49" s="10" customFormat="1" ht="82.5" customHeight="1">
      <c r="A15" s="41" t="s">
        <v>55</v>
      </c>
      <c r="B15" s="10" t="s">
        <v>56</v>
      </c>
      <c r="C15" s="10" t="s">
        <v>56</v>
      </c>
      <c r="D15" s="10" t="s">
        <v>56</v>
      </c>
      <c r="E15" s="10" t="s">
        <v>56</v>
      </c>
      <c r="F15" s="12" t="s">
        <v>57</v>
      </c>
      <c r="G15" s="10" t="s">
        <v>58</v>
      </c>
      <c r="H15" s="8">
        <v>1</v>
      </c>
      <c r="I15" s="11"/>
      <c r="J15" s="12"/>
      <c r="K15" s="8">
        <v>1</v>
      </c>
      <c r="L15" s="11"/>
      <c r="M15" s="12"/>
      <c r="N15" s="8">
        <v>1</v>
      </c>
      <c r="O15" s="11"/>
      <c r="P15" s="12"/>
      <c r="Q15" s="8">
        <v>1</v>
      </c>
      <c r="R15" s="11"/>
      <c r="S15" s="12"/>
      <c r="T15" s="8">
        <v>1</v>
      </c>
      <c r="U15" s="11"/>
      <c r="V15" s="12"/>
      <c r="W15" s="8">
        <v>1</v>
      </c>
      <c r="X15" s="11"/>
      <c r="Y15" s="12"/>
      <c r="Z15" s="8">
        <v>1</v>
      </c>
      <c r="AA15" s="11"/>
      <c r="AB15" s="12"/>
      <c r="AC15" s="8">
        <v>1</v>
      </c>
      <c r="AD15" s="11"/>
      <c r="AE15" s="12"/>
      <c r="AF15" s="8">
        <v>1</v>
      </c>
      <c r="AG15" s="11"/>
      <c r="AH15" s="12"/>
      <c r="AI15" s="8">
        <v>1</v>
      </c>
      <c r="AJ15" s="9"/>
      <c r="AK15" s="12"/>
      <c r="AL15" s="8">
        <v>1</v>
      </c>
      <c r="AM15" s="11"/>
      <c r="AN15" s="12"/>
      <c r="AO15" s="8">
        <v>1</v>
      </c>
      <c r="AP15" s="11"/>
      <c r="AQ15" s="12"/>
      <c r="AR15" s="8">
        <f>SUM(H15+K15+N15+Q15+T15+W15+Z15+AC15+AF15+AI15++AL15+AO15)</f>
        <v>12</v>
      </c>
      <c r="AS15" s="11">
        <f>SUM(I15+L15+O15+R15+U15+X15+AA15+AD15+AG15+AJ15++AM15+AP15)</f>
        <v>0</v>
      </c>
      <c r="AT15" s="20"/>
      <c r="AV15" s="93" t="s">
        <v>59</v>
      </c>
      <c r="AW15" s="42"/>
    </row>
    <row r="16" spans="1:49" s="10" customFormat="1">
      <c r="A16" s="97"/>
      <c r="B16" s="98"/>
      <c r="C16" s="98"/>
      <c r="D16" s="98"/>
      <c r="E16" s="98"/>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9"/>
      <c r="AW16" s="42"/>
    </row>
    <row r="17" spans="1:49" s="24" customFormat="1">
      <c r="A17" s="100" t="s">
        <v>60</v>
      </c>
      <c r="B17" s="101"/>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2"/>
      <c r="AW17" s="10"/>
    </row>
    <row r="18" spans="1:49" s="83" customFormat="1" ht="50.45" customHeight="1">
      <c r="A18" s="43" t="s">
        <v>61</v>
      </c>
      <c r="B18" s="16" t="s">
        <v>62</v>
      </c>
      <c r="C18" s="16" t="s">
        <v>62</v>
      </c>
      <c r="D18" s="16" t="s">
        <v>62</v>
      </c>
      <c r="E18" s="16" t="s">
        <v>62</v>
      </c>
      <c r="F18" s="14" t="s">
        <v>63</v>
      </c>
      <c r="G18" s="16" t="s">
        <v>64</v>
      </c>
      <c r="H18" s="15"/>
      <c r="I18" s="15"/>
      <c r="J18" s="84"/>
      <c r="K18" s="15"/>
      <c r="L18" s="15"/>
      <c r="M18" s="84"/>
      <c r="N18" s="8">
        <v>1</v>
      </c>
      <c r="O18" s="11"/>
      <c r="P18" s="84"/>
      <c r="Q18" s="15"/>
      <c r="R18" s="15"/>
      <c r="S18" s="84"/>
      <c r="T18" s="8">
        <v>1</v>
      </c>
      <c r="U18" s="11"/>
      <c r="V18" s="84"/>
      <c r="W18" s="15"/>
      <c r="X18" s="15"/>
      <c r="Y18" s="84"/>
      <c r="Z18" s="8">
        <v>1</v>
      </c>
      <c r="AA18" s="11"/>
      <c r="AB18" s="84"/>
      <c r="AC18" s="15"/>
      <c r="AD18" s="15"/>
      <c r="AE18" s="84"/>
      <c r="AF18" s="8">
        <v>1</v>
      </c>
      <c r="AG18" s="11"/>
      <c r="AH18" s="84"/>
      <c r="AI18" s="15"/>
      <c r="AJ18" s="15"/>
      <c r="AK18" s="84"/>
      <c r="AL18" s="8">
        <v>1</v>
      </c>
      <c r="AM18" s="11"/>
      <c r="AN18" s="84"/>
      <c r="AO18" s="15"/>
      <c r="AP18" s="15"/>
      <c r="AQ18" s="84"/>
      <c r="AR18" s="8">
        <f>SUM(H18+K18+N18+Q18+T18+W18+Z18+AC18+AF18+AI18++AL18+AO18)</f>
        <v>5</v>
      </c>
      <c r="AS18" s="11">
        <f t="shared" ref="AS18:AS26" si="0">SUM(I18+L18+O18+R18+U18+X18+AA18+AD18+AG18+AJ18++AM18+AP18)</f>
        <v>0</v>
      </c>
      <c r="AT18" s="84"/>
      <c r="AU18" s="84"/>
      <c r="AV18" s="93" t="s">
        <v>65</v>
      </c>
      <c r="AW18" s="16"/>
    </row>
    <row r="19" spans="1:49" s="24" customFormat="1" ht="50.45" customHeight="1">
      <c r="A19" s="41" t="s">
        <v>66</v>
      </c>
      <c r="B19" s="16" t="s">
        <v>67</v>
      </c>
      <c r="C19" s="16" t="s">
        <v>68</v>
      </c>
      <c r="D19" s="16" t="s">
        <v>68</v>
      </c>
      <c r="E19" s="16" t="s">
        <v>68</v>
      </c>
      <c r="F19" s="14" t="s">
        <v>69</v>
      </c>
      <c r="G19" s="16" t="s">
        <v>70</v>
      </c>
      <c r="H19" s="15"/>
      <c r="I19" s="15"/>
      <c r="J19" s="16"/>
      <c r="K19" s="15"/>
      <c r="L19" s="15"/>
      <c r="M19" s="16"/>
      <c r="N19" s="15"/>
      <c r="O19" s="15"/>
      <c r="P19" s="16"/>
      <c r="Q19" s="15"/>
      <c r="R19" s="15"/>
      <c r="S19" s="16"/>
      <c r="T19" s="15"/>
      <c r="U19" s="15"/>
      <c r="V19" s="16"/>
      <c r="W19" s="15"/>
      <c r="X19" s="15"/>
      <c r="Y19" s="16"/>
      <c r="Z19" s="15"/>
      <c r="AA19" s="15"/>
      <c r="AB19" s="16"/>
      <c r="AC19" s="15"/>
      <c r="AD19" s="15"/>
      <c r="AE19" s="16"/>
      <c r="AF19" s="8">
        <v>1</v>
      </c>
      <c r="AG19" s="11"/>
      <c r="AH19" s="16"/>
      <c r="AI19" s="15"/>
      <c r="AJ19" s="15"/>
      <c r="AK19" s="16"/>
      <c r="AL19" s="15"/>
      <c r="AM19" s="15"/>
      <c r="AN19" s="16"/>
      <c r="AO19" s="15"/>
      <c r="AP19" s="15"/>
      <c r="AQ19" s="16"/>
      <c r="AR19" s="8">
        <f t="shared" ref="AR19:AR26" si="1">SUM(H19+K19+N19+Q19+T19+W19+Z19+AC19+AF19+AI19++AL19+AO19)</f>
        <v>1</v>
      </c>
      <c r="AS19" s="11">
        <f t="shared" si="0"/>
        <v>0</v>
      </c>
      <c r="AT19" s="22"/>
      <c r="AU19" s="15"/>
      <c r="AV19" s="93" t="s">
        <v>65</v>
      </c>
      <c r="AW19" s="10"/>
    </row>
    <row r="20" spans="1:49" s="24" customFormat="1" ht="50.45" customHeight="1">
      <c r="A20" s="41" t="s">
        <v>71</v>
      </c>
      <c r="B20" s="16" t="s">
        <v>67</v>
      </c>
      <c r="C20" s="16" t="s">
        <v>68</v>
      </c>
      <c r="D20" s="16" t="s">
        <v>68</v>
      </c>
      <c r="E20" s="16" t="s">
        <v>68</v>
      </c>
      <c r="F20" s="14" t="s">
        <v>72</v>
      </c>
      <c r="G20" s="16" t="s">
        <v>70</v>
      </c>
      <c r="H20" s="15"/>
      <c r="I20" s="15"/>
      <c r="J20" s="16"/>
      <c r="K20" s="15"/>
      <c r="L20" s="15"/>
      <c r="M20" s="16"/>
      <c r="N20" s="15"/>
      <c r="O20" s="15"/>
      <c r="P20" s="16"/>
      <c r="Q20" s="15"/>
      <c r="R20" s="15"/>
      <c r="S20" s="16"/>
      <c r="T20" s="15"/>
      <c r="U20" s="15"/>
      <c r="V20" s="16"/>
      <c r="W20" s="15"/>
      <c r="X20" s="15"/>
      <c r="Y20" s="16"/>
      <c r="Z20" s="15"/>
      <c r="AA20" s="15"/>
      <c r="AB20" s="16"/>
      <c r="AC20" s="8">
        <v>1</v>
      </c>
      <c r="AD20" s="11"/>
      <c r="AE20" s="16"/>
      <c r="AF20" s="15"/>
      <c r="AG20" s="15"/>
      <c r="AH20" s="16"/>
      <c r="AI20" s="15"/>
      <c r="AJ20" s="15"/>
      <c r="AK20" s="16"/>
      <c r="AL20" s="15"/>
      <c r="AM20" s="15"/>
      <c r="AN20" s="16"/>
      <c r="AO20" s="15"/>
      <c r="AP20" s="15"/>
      <c r="AQ20" s="16"/>
      <c r="AR20" s="8">
        <f t="shared" si="1"/>
        <v>1</v>
      </c>
      <c r="AS20" s="11">
        <f t="shared" si="0"/>
        <v>0</v>
      </c>
      <c r="AT20" s="22"/>
      <c r="AU20" s="15"/>
      <c r="AV20" s="93" t="s">
        <v>65</v>
      </c>
      <c r="AW20" s="10"/>
    </row>
    <row r="21" spans="1:49" s="24" customFormat="1" ht="50.45" customHeight="1">
      <c r="A21" s="41" t="s">
        <v>73</v>
      </c>
      <c r="B21" s="10" t="s">
        <v>74</v>
      </c>
      <c r="C21" s="16" t="s">
        <v>68</v>
      </c>
      <c r="D21" s="10" t="s">
        <v>75</v>
      </c>
      <c r="E21" s="16" t="s">
        <v>68</v>
      </c>
      <c r="F21" s="14" t="s">
        <v>76</v>
      </c>
      <c r="G21" s="16" t="s">
        <v>70</v>
      </c>
      <c r="H21" s="15"/>
      <c r="I21" s="15"/>
      <c r="J21" s="16"/>
      <c r="K21" s="15"/>
      <c r="L21" s="15"/>
      <c r="M21" s="16"/>
      <c r="N21" s="8">
        <v>1</v>
      </c>
      <c r="O21" s="11"/>
      <c r="P21" s="16"/>
      <c r="Q21" s="15"/>
      <c r="R21" s="15"/>
      <c r="S21" s="16"/>
      <c r="T21" s="15"/>
      <c r="U21" s="15"/>
      <c r="V21" s="16"/>
      <c r="W21" s="15"/>
      <c r="X21" s="15"/>
      <c r="Y21" s="16"/>
      <c r="Z21" s="15"/>
      <c r="AA21" s="15"/>
      <c r="AB21" s="16"/>
      <c r="AC21" s="15"/>
      <c r="AD21" s="15"/>
      <c r="AE21" s="16"/>
      <c r="AF21" s="15"/>
      <c r="AG21" s="15"/>
      <c r="AH21" s="16"/>
      <c r="AI21" s="15"/>
      <c r="AJ21" s="15"/>
      <c r="AK21" s="16"/>
      <c r="AL21" s="15"/>
      <c r="AM21" s="15"/>
      <c r="AN21" s="16"/>
      <c r="AO21" s="15"/>
      <c r="AP21" s="15"/>
      <c r="AQ21" s="16"/>
      <c r="AR21" s="8">
        <f t="shared" si="1"/>
        <v>1</v>
      </c>
      <c r="AS21" s="11">
        <f t="shared" si="0"/>
        <v>0</v>
      </c>
      <c r="AT21" s="22"/>
      <c r="AU21" s="15"/>
      <c r="AV21" s="93" t="s">
        <v>65</v>
      </c>
      <c r="AW21" s="10"/>
    </row>
    <row r="22" spans="1:49" s="24" customFormat="1" ht="50.45" customHeight="1">
      <c r="A22" s="41" t="s">
        <v>77</v>
      </c>
      <c r="B22" s="10" t="s">
        <v>67</v>
      </c>
      <c r="C22" s="10" t="s">
        <v>68</v>
      </c>
      <c r="D22" s="10" t="s">
        <v>68</v>
      </c>
      <c r="E22" s="10" t="s">
        <v>68</v>
      </c>
      <c r="F22" s="12" t="s">
        <v>78</v>
      </c>
      <c r="G22" s="16" t="s">
        <v>70</v>
      </c>
      <c r="H22" s="6"/>
      <c r="I22" s="6"/>
      <c r="J22" s="10"/>
      <c r="K22" s="6"/>
      <c r="L22" s="6"/>
      <c r="M22" s="10"/>
      <c r="N22" s="6"/>
      <c r="O22" s="6"/>
      <c r="P22" s="10"/>
      <c r="Q22" s="6"/>
      <c r="R22" s="6"/>
      <c r="S22" s="10"/>
      <c r="T22" s="6"/>
      <c r="U22" s="6"/>
      <c r="V22" s="10"/>
      <c r="W22" s="10"/>
      <c r="X22" s="10"/>
      <c r="Y22" s="10"/>
      <c r="Z22" s="6"/>
      <c r="AA22" s="6"/>
      <c r="AB22" s="10"/>
      <c r="AC22" s="8">
        <v>1</v>
      </c>
      <c r="AD22" s="11"/>
      <c r="AE22" s="10"/>
      <c r="AF22" s="10"/>
      <c r="AG22" s="10"/>
      <c r="AH22" s="10"/>
      <c r="AI22" s="6"/>
      <c r="AJ22" s="6"/>
      <c r="AK22" s="10"/>
      <c r="AL22" s="6"/>
      <c r="AM22" s="6"/>
      <c r="AN22" s="10"/>
      <c r="AO22" s="6"/>
      <c r="AP22" s="6"/>
      <c r="AQ22" s="10"/>
      <c r="AR22" s="8">
        <f t="shared" si="1"/>
        <v>1</v>
      </c>
      <c r="AS22" s="11">
        <f t="shared" si="0"/>
        <v>0</v>
      </c>
      <c r="AT22" s="20"/>
      <c r="AU22" s="6"/>
      <c r="AV22" s="93" t="s">
        <v>65</v>
      </c>
      <c r="AW22" s="10"/>
    </row>
    <row r="23" spans="1:49" s="16" customFormat="1" ht="50.45" customHeight="1">
      <c r="A23" s="41" t="s">
        <v>79</v>
      </c>
      <c r="B23" s="10" t="s">
        <v>68</v>
      </c>
      <c r="C23" s="10" t="s">
        <v>68</v>
      </c>
      <c r="D23" s="10" t="s">
        <v>80</v>
      </c>
      <c r="E23" s="10" t="s">
        <v>68</v>
      </c>
      <c r="F23" s="14" t="s">
        <v>81</v>
      </c>
      <c r="G23" s="16" t="s">
        <v>70</v>
      </c>
      <c r="H23" s="6"/>
      <c r="I23" s="6"/>
      <c r="K23" s="6"/>
      <c r="L23" s="6"/>
      <c r="N23" s="15"/>
      <c r="O23" s="15"/>
      <c r="Q23" s="8">
        <v>1</v>
      </c>
      <c r="R23" s="11"/>
      <c r="T23" s="15"/>
      <c r="U23" s="15"/>
      <c r="W23" s="15"/>
      <c r="X23" s="15"/>
      <c r="Z23" s="15"/>
      <c r="AA23" s="15"/>
      <c r="AC23" s="15"/>
      <c r="AD23" s="15"/>
      <c r="AF23" s="15"/>
      <c r="AG23" s="15"/>
      <c r="AI23" s="15"/>
      <c r="AJ23" s="15"/>
      <c r="AL23" s="15"/>
      <c r="AM23" s="15"/>
      <c r="AO23" s="15"/>
      <c r="AP23" s="15"/>
      <c r="AR23" s="8">
        <f t="shared" si="1"/>
        <v>1</v>
      </c>
      <c r="AS23" s="11">
        <f t="shared" si="0"/>
        <v>0</v>
      </c>
      <c r="AT23" s="22"/>
      <c r="AU23" s="14"/>
      <c r="AV23" s="93" t="s">
        <v>65</v>
      </c>
    </row>
    <row r="24" spans="1:49" s="16" customFormat="1" ht="93" customHeight="1">
      <c r="A24" s="84" t="s">
        <v>82</v>
      </c>
      <c r="B24" s="16" t="s">
        <v>62</v>
      </c>
      <c r="C24" s="16" t="s">
        <v>62</v>
      </c>
      <c r="D24" s="16" t="s">
        <v>62</v>
      </c>
      <c r="E24" s="16" t="s">
        <v>83</v>
      </c>
      <c r="F24" s="15" t="s">
        <v>84</v>
      </c>
      <c r="G24" s="16" t="s">
        <v>85</v>
      </c>
      <c r="H24" s="15"/>
      <c r="I24" s="15"/>
      <c r="K24" s="15"/>
      <c r="L24" s="15"/>
      <c r="N24" s="15"/>
      <c r="O24" s="15"/>
      <c r="Q24" s="15"/>
      <c r="R24" s="15"/>
      <c r="T24" s="15"/>
      <c r="U24" s="15"/>
      <c r="W24" s="8">
        <v>1</v>
      </c>
      <c r="X24" s="11"/>
      <c r="Z24" s="15"/>
      <c r="AA24" s="15"/>
      <c r="AC24" s="15"/>
      <c r="AD24" s="15"/>
      <c r="AF24" s="15"/>
      <c r="AG24" s="15"/>
      <c r="AI24" s="15"/>
      <c r="AJ24" s="15"/>
      <c r="AL24" s="10"/>
      <c r="AM24" s="10"/>
      <c r="AO24" s="8">
        <v>1</v>
      </c>
      <c r="AP24" s="11"/>
      <c r="AR24" s="8">
        <f t="shared" si="1"/>
        <v>2</v>
      </c>
      <c r="AS24" s="11">
        <f t="shared" si="0"/>
        <v>0</v>
      </c>
      <c r="AT24" s="22"/>
      <c r="AU24" s="14"/>
      <c r="AV24" s="93" t="s">
        <v>65</v>
      </c>
    </row>
    <row r="25" spans="1:49" s="10" customFormat="1" ht="93" customHeight="1">
      <c r="A25" s="41" t="s">
        <v>86</v>
      </c>
      <c r="B25" s="10" t="s">
        <v>87</v>
      </c>
      <c r="C25" s="10" t="s">
        <v>68</v>
      </c>
      <c r="D25" s="10" t="s">
        <v>68</v>
      </c>
      <c r="E25" s="10" t="s">
        <v>68</v>
      </c>
      <c r="F25" s="6" t="s">
        <v>88</v>
      </c>
      <c r="G25" s="10" t="s">
        <v>70</v>
      </c>
      <c r="H25" s="6"/>
      <c r="I25" s="6"/>
      <c r="K25" s="6"/>
      <c r="L25" s="6"/>
      <c r="N25" s="6"/>
      <c r="O25" s="6"/>
      <c r="Q25" s="6"/>
      <c r="R25" s="6"/>
      <c r="T25" s="6"/>
      <c r="U25" s="6"/>
      <c r="W25" s="6"/>
      <c r="X25" s="6"/>
      <c r="AC25" s="8">
        <v>1</v>
      </c>
      <c r="AD25" s="11"/>
      <c r="AF25" s="15"/>
      <c r="AG25" s="15"/>
      <c r="AI25" s="6"/>
      <c r="AJ25" s="6"/>
      <c r="AL25" s="6"/>
      <c r="AM25" s="6"/>
      <c r="AO25" s="6"/>
      <c r="AR25" s="8">
        <f t="shared" si="1"/>
        <v>1</v>
      </c>
      <c r="AS25" s="11">
        <f t="shared" si="0"/>
        <v>0</v>
      </c>
      <c r="AT25" s="20"/>
      <c r="AU25" s="12"/>
      <c r="AV25" s="93" t="s">
        <v>65</v>
      </c>
    </row>
    <row r="26" spans="1:49" s="24" customFormat="1" ht="50.45" customHeight="1">
      <c r="A26" s="41" t="s">
        <v>89</v>
      </c>
      <c r="B26" s="10" t="s">
        <v>62</v>
      </c>
      <c r="C26" s="10" t="s">
        <v>62</v>
      </c>
      <c r="D26" s="10" t="s">
        <v>62</v>
      </c>
      <c r="E26" s="10" t="s">
        <v>62</v>
      </c>
      <c r="F26" s="12" t="s">
        <v>90</v>
      </c>
      <c r="G26" s="10" t="s">
        <v>91</v>
      </c>
      <c r="H26" s="8">
        <v>1</v>
      </c>
      <c r="I26" s="11"/>
      <c r="J26" s="12"/>
      <c r="K26" s="8">
        <v>1</v>
      </c>
      <c r="L26" s="11"/>
      <c r="M26" s="12"/>
      <c r="N26" s="8">
        <v>1</v>
      </c>
      <c r="O26" s="11"/>
      <c r="P26" s="12"/>
      <c r="Q26" s="8">
        <v>1</v>
      </c>
      <c r="R26" s="11"/>
      <c r="S26" s="12"/>
      <c r="T26" s="8">
        <v>1</v>
      </c>
      <c r="U26" s="11"/>
      <c r="V26" s="12"/>
      <c r="W26" s="8">
        <v>1</v>
      </c>
      <c r="X26" s="11"/>
      <c r="Y26" s="12"/>
      <c r="Z26" s="8">
        <v>1</v>
      </c>
      <c r="AA26" s="11"/>
      <c r="AB26" s="12"/>
      <c r="AC26" s="8">
        <v>1</v>
      </c>
      <c r="AD26" s="11"/>
      <c r="AE26" s="12"/>
      <c r="AF26" s="8">
        <v>1</v>
      </c>
      <c r="AG26" s="11"/>
      <c r="AH26" s="12"/>
      <c r="AI26" s="8">
        <v>1</v>
      </c>
      <c r="AJ26" s="9"/>
      <c r="AK26" s="12"/>
      <c r="AL26" s="8">
        <v>1</v>
      </c>
      <c r="AM26" s="11"/>
      <c r="AN26" s="12"/>
      <c r="AO26" s="8">
        <v>1</v>
      </c>
      <c r="AP26" s="11"/>
      <c r="AQ26" s="12"/>
      <c r="AR26" s="8">
        <f t="shared" si="1"/>
        <v>12</v>
      </c>
      <c r="AS26" s="11">
        <f t="shared" si="0"/>
        <v>0</v>
      </c>
      <c r="AT26" s="20"/>
      <c r="AU26" s="10"/>
      <c r="AV26" s="93" t="s">
        <v>65</v>
      </c>
      <c r="AW26" s="10"/>
    </row>
    <row r="27" spans="1:49" s="24" customFormat="1">
      <c r="A27" s="97"/>
      <c r="B27" s="98"/>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98"/>
      <c r="AU27" s="98"/>
      <c r="AV27" s="99"/>
      <c r="AW27" s="10"/>
    </row>
    <row r="28" spans="1:49" s="16" customFormat="1">
      <c r="A28" s="100" t="s">
        <v>92</v>
      </c>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2"/>
    </row>
    <row r="29" spans="1:49" s="16" customFormat="1" ht="80.25" customHeight="1">
      <c r="A29" s="43" t="s">
        <v>93</v>
      </c>
      <c r="B29" s="16" t="s">
        <v>62</v>
      </c>
      <c r="C29" s="16" t="s">
        <v>62</v>
      </c>
      <c r="D29" s="16" t="s">
        <v>62</v>
      </c>
      <c r="E29" s="16" t="s">
        <v>62</v>
      </c>
      <c r="F29" s="14" t="s">
        <v>94</v>
      </c>
      <c r="G29" s="16" t="s">
        <v>95</v>
      </c>
      <c r="H29" s="10"/>
      <c r="I29" s="10"/>
      <c r="J29" s="15"/>
      <c r="K29" s="8">
        <v>1</v>
      </c>
      <c r="L29" s="11"/>
      <c r="M29" s="15"/>
      <c r="N29" s="15"/>
      <c r="O29" s="15"/>
      <c r="P29" s="15"/>
      <c r="Q29" s="15"/>
      <c r="R29" s="15"/>
      <c r="S29" s="15"/>
      <c r="T29" s="8">
        <v>1</v>
      </c>
      <c r="U29" s="11"/>
      <c r="V29" s="14"/>
      <c r="W29" s="15"/>
      <c r="X29" s="15"/>
      <c r="Y29" s="15"/>
      <c r="Z29" s="15"/>
      <c r="AA29" s="15"/>
      <c r="AB29" s="15"/>
      <c r="AC29" s="8">
        <v>1</v>
      </c>
      <c r="AD29" s="11"/>
      <c r="AE29" s="15"/>
      <c r="AF29" s="15"/>
      <c r="AG29" s="15"/>
      <c r="AH29" s="14"/>
      <c r="AI29" s="15"/>
      <c r="AJ29" s="15"/>
      <c r="AK29" s="15"/>
      <c r="AL29" s="8">
        <v>1</v>
      </c>
      <c r="AM29" s="11"/>
      <c r="AN29" s="15"/>
      <c r="AO29" s="15"/>
      <c r="AP29" s="15"/>
      <c r="AQ29" s="14"/>
      <c r="AR29" s="8">
        <f>SUM(H29+K29+N29+Q29+T29+W29+Z29+AC29+AF29+AI29++AL29+AO29)</f>
        <v>4</v>
      </c>
      <c r="AS29" s="11">
        <f>SUM(I29+L29+O29+R29+U29+X29+AA29+AD29+AG29+AJ29++AM29+AP29)</f>
        <v>0</v>
      </c>
      <c r="AT29" s="22"/>
      <c r="AU29" s="23"/>
      <c r="AV29" s="93" t="s">
        <v>65</v>
      </c>
    </row>
    <row r="30" spans="1:49" s="24" customFormat="1" ht="62.1">
      <c r="A30" s="43" t="s">
        <v>96</v>
      </c>
      <c r="B30" s="16" t="s">
        <v>68</v>
      </c>
      <c r="C30" s="16" t="s">
        <v>68</v>
      </c>
      <c r="D30" s="16" t="s">
        <v>68</v>
      </c>
      <c r="E30" s="16" t="s">
        <v>97</v>
      </c>
      <c r="F30" s="14" t="s">
        <v>98</v>
      </c>
      <c r="G30" s="16" t="s">
        <v>99</v>
      </c>
      <c r="H30" s="8">
        <v>1</v>
      </c>
      <c r="I30" s="11"/>
      <c r="J30" s="14"/>
      <c r="K30" s="8">
        <v>1</v>
      </c>
      <c r="L30" s="11"/>
      <c r="M30" s="14"/>
      <c r="N30" s="8">
        <v>1</v>
      </c>
      <c r="O30" s="11"/>
      <c r="P30" s="14"/>
      <c r="Q30" s="8">
        <v>1</v>
      </c>
      <c r="R30" s="11"/>
      <c r="S30" s="14"/>
      <c r="T30" s="8">
        <v>1</v>
      </c>
      <c r="U30" s="11"/>
      <c r="V30" s="14"/>
      <c r="W30" s="8">
        <v>1</v>
      </c>
      <c r="X30" s="11"/>
      <c r="Y30" s="14"/>
      <c r="Z30" s="8">
        <v>1</v>
      </c>
      <c r="AA30" s="11"/>
      <c r="AB30" s="14"/>
      <c r="AC30" s="8">
        <v>1</v>
      </c>
      <c r="AD30" s="11"/>
      <c r="AE30" s="16"/>
      <c r="AF30" s="8">
        <v>1</v>
      </c>
      <c r="AG30" s="11"/>
      <c r="AH30" s="14"/>
      <c r="AI30" s="8">
        <v>1</v>
      </c>
      <c r="AJ30" s="11"/>
      <c r="AK30" s="14"/>
      <c r="AL30" s="8">
        <v>1</v>
      </c>
      <c r="AM30" s="11"/>
      <c r="AN30" s="14"/>
      <c r="AO30" s="8">
        <v>1</v>
      </c>
      <c r="AP30" s="11"/>
      <c r="AQ30" s="14"/>
      <c r="AR30" s="8">
        <f>SUM(H30+K30+N30+Q30+T30+W30+Z30+AC30+AF30+AI30++AL30+AO30)</f>
        <v>12</v>
      </c>
      <c r="AS30" s="11">
        <f>SUM(I30+L30+O30+R30+U30+X30+AA30+AD30+AG30+AJ30++AM30+AP30)</f>
        <v>0</v>
      </c>
      <c r="AT30" s="22"/>
      <c r="AU30" s="23"/>
      <c r="AV30" s="93" t="s">
        <v>65</v>
      </c>
      <c r="AW30" s="10"/>
    </row>
    <row r="31" spans="1:49" s="24" customFormat="1">
      <c r="A31" s="100" t="s">
        <v>100</v>
      </c>
      <c r="B31" s="101"/>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2"/>
      <c r="AW31" s="10"/>
    </row>
    <row r="32" spans="1:49" s="24" customFormat="1">
      <c r="A32" s="100" t="s">
        <v>101</v>
      </c>
      <c r="B32" s="101"/>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2"/>
      <c r="AW32" s="10"/>
    </row>
    <row r="33" spans="1:49" s="24" customFormat="1" ht="75.599999999999994" customHeight="1">
      <c r="A33" s="43" t="s">
        <v>102</v>
      </c>
      <c r="B33" s="16" t="s">
        <v>74</v>
      </c>
      <c r="C33" s="16" t="s">
        <v>68</v>
      </c>
      <c r="D33" s="16" t="s">
        <v>103</v>
      </c>
      <c r="E33" s="16" t="s">
        <v>68</v>
      </c>
      <c r="F33" s="86" t="s">
        <v>104</v>
      </c>
      <c r="G33" s="87" t="s">
        <v>95</v>
      </c>
      <c r="H33" s="6"/>
      <c r="I33" s="6"/>
      <c r="J33" s="6"/>
      <c r="K33" s="6"/>
      <c r="L33" s="6"/>
      <c r="M33" s="13"/>
      <c r="N33" s="8">
        <v>1</v>
      </c>
      <c r="O33" s="9"/>
      <c r="P33" s="13"/>
      <c r="Q33" s="6"/>
      <c r="R33" s="6"/>
      <c r="S33" s="6"/>
      <c r="T33" s="8">
        <v>1</v>
      </c>
      <c r="U33" s="9"/>
      <c r="V33" s="13"/>
      <c r="W33" s="6"/>
      <c r="X33" s="6"/>
      <c r="Y33" s="13"/>
      <c r="Z33" s="8">
        <v>1</v>
      </c>
      <c r="AA33" s="9"/>
      <c r="AB33" s="13"/>
      <c r="AC33" s="6"/>
      <c r="AD33" s="6"/>
      <c r="AE33" s="13"/>
      <c r="AF33" s="6"/>
      <c r="AG33" s="6"/>
      <c r="AH33" s="13"/>
      <c r="AI33" s="8">
        <v>1</v>
      </c>
      <c r="AJ33" s="9"/>
      <c r="AK33" s="6"/>
      <c r="AL33" s="6"/>
      <c r="AM33" s="6"/>
      <c r="AN33" s="6"/>
      <c r="AO33" s="6"/>
      <c r="AP33" s="6"/>
      <c r="AQ33" s="13"/>
      <c r="AR33" s="8">
        <f t="shared" ref="AR33:AR55" si="2">SUM(H33+K33+N33+Q33+T33+W33+Z33+AC33+AF33+AI33++AL33+AO33)</f>
        <v>4</v>
      </c>
      <c r="AS33" s="11">
        <f t="shared" ref="AS33:AS68" si="3">SUM(I33+L33+O33+R33+U33+X33+AA33+AD33+AG33+AJ33++AM33+AP33)</f>
        <v>0</v>
      </c>
      <c r="AT33" s="10"/>
      <c r="AU33" s="6"/>
      <c r="AV33" s="93" t="s">
        <v>65</v>
      </c>
      <c r="AW33" s="10"/>
    </row>
    <row r="34" spans="1:49" s="24" customFormat="1" ht="56.1">
      <c r="A34" s="43" t="s">
        <v>105</v>
      </c>
      <c r="B34" s="10" t="s">
        <v>68</v>
      </c>
      <c r="C34" s="10" t="s">
        <v>68</v>
      </c>
      <c r="D34" s="10" t="s">
        <v>106</v>
      </c>
      <c r="E34" s="10" t="s">
        <v>68</v>
      </c>
      <c r="F34" s="88" t="s">
        <v>107</v>
      </c>
      <c r="G34" s="89" t="s">
        <v>70</v>
      </c>
      <c r="H34" s="6"/>
      <c r="I34" s="6"/>
      <c r="J34" s="6"/>
      <c r="K34" s="8">
        <v>1</v>
      </c>
      <c r="L34" s="9"/>
      <c r="M34" s="13"/>
      <c r="N34" s="6"/>
      <c r="O34" s="6"/>
      <c r="P34" s="13"/>
      <c r="Q34" s="6"/>
      <c r="R34" s="6"/>
      <c r="S34" s="13"/>
      <c r="T34" s="6"/>
      <c r="U34" s="6"/>
      <c r="V34" s="13"/>
      <c r="W34" s="6"/>
      <c r="X34" s="6"/>
      <c r="Y34" s="13"/>
      <c r="Z34" s="6"/>
      <c r="AA34" s="6"/>
      <c r="AB34" s="13"/>
      <c r="AC34" s="6"/>
      <c r="AD34" s="6"/>
      <c r="AE34" s="13"/>
      <c r="AF34" s="6"/>
      <c r="AG34" s="6"/>
      <c r="AH34" s="13"/>
      <c r="AI34" s="6"/>
      <c r="AJ34" s="6"/>
      <c r="AK34" s="13"/>
      <c r="AL34" s="6"/>
      <c r="AM34" s="6"/>
      <c r="AN34" s="13"/>
      <c r="AO34" s="6"/>
      <c r="AP34" s="6"/>
      <c r="AQ34" s="13"/>
      <c r="AR34" s="8">
        <f t="shared" si="2"/>
        <v>1</v>
      </c>
      <c r="AS34" s="11">
        <f t="shared" si="3"/>
        <v>0</v>
      </c>
      <c r="AT34" s="10"/>
      <c r="AU34" s="6"/>
      <c r="AV34" s="93" t="s">
        <v>65</v>
      </c>
      <c r="AW34" s="10"/>
    </row>
    <row r="35" spans="1:49" s="24" customFormat="1" ht="56.1">
      <c r="A35" s="43" t="s">
        <v>108</v>
      </c>
      <c r="B35" s="10" t="s">
        <v>68</v>
      </c>
      <c r="C35" s="10" t="s">
        <v>68</v>
      </c>
      <c r="D35" s="10" t="s">
        <v>106</v>
      </c>
      <c r="E35" s="10" t="s">
        <v>68</v>
      </c>
      <c r="F35" s="88" t="s">
        <v>107</v>
      </c>
      <c r="G35" s="89" t="s">
        <v>70</v>
      </c>
      <c r="H35" s="6"/>
      <c r="I35" s="6"/>
      <c r="J35" s="6"/>
      <c r="K35" s="8">
        <v>1</v>
      </c>
      <c r="L35" s="9"/>
      <c r="M35" s="13"/>
      <c r="N35" s="6"/>
      <c r="O35" s="6"/>
      <c r="P35" s="13"/>
      <c r="Q35" s="6"/>
      <c r="R35" s="6"/>
      <c r="S35" s="13"/>
      <c r="T35" s="6"/>
      <c r="U35" s="6"/>
      <c r="V35" s="13"/>
      <c r="W35" s="6"/>
      <c r="X35" s="6"/>
      <c r="Y35" s="13"/>
      <c r="Z35" s="6"/>
      <c r="AA35" s="6"/>
      <c r="AB35" s="13"/>
      <c r="AC35" s="6"/>
      <c r="AD35" s="6"/>
      <c r="AE35" s="13"/>
      <c r="AF35" s="6"/>
      <c r="AG35" s="6"/>
      <c r="AH35" s="13"/>
      <c r="AI35" s="6"/>
      <c r="AJ35" s="6"/>
      <c r="AK35" s="13"/>
      <c r="AL35" s="6"/>
      <c r="AM35" s="6"/>
      <c r="AN35" s="13"/>
      <c r="AO35" s="6"/>
      <c r="AP35" s="6"/>
      <c r="AQ35" s="13"/>
      <c r="AR35" s="8">
        <f t="shared" si="2"/>
        <v>1</v>
      </c>
      <c r="AS35" s="11">
        <f t="shared" si="3"/>
        <v>0</v>
      </c>
      <c r="AT35" s="10"/>
      <c r="AU35" s="6"/>
      <c r="AV35" s="93" t="s">
        <v>65</v>
      </c>
      <c r="AW35" s="10"/>
    </row>
    <row r="36" spans="1:49" s="24" customFormat="1" ht="48" customHeight="1">
      <c r="A36" s="43" t="s">
        <v>109</v>
      </c>
      <c r="B36" s="10" t="s">
        <v>68</v>
      </c>
      <c r="C36" s="10" t="s">
        <v>68</v>
      </c>
      <c r="D36" s="10" t="s">
        <v>106</v>
      </c>
      <c r="E36" s="10" t="s">
        <v>68</v>
      </c>
      <c r="F36" s="12" t="s">
        <v>110</v>
      </c>
      <c r="G36" s="55" t="s">
        <v>70</v>
      </c>
      <c r="H36" s="6"/>
      <c r="I36" s="6"/>
      <c r="J36" s="6"/>
      <c r="K36" s="6"/>
      <c r="L36" s="6"/>
      <c r="M36" s="13"/>
      <c r="N36" s="6"/>
      <c r="O36" s="6"/>
      <c r="P36" s="13"/>
      <c r="Q36" s="6"/>
      <c r="R36" s="6"/>
      <c r="S36" s="13"/>
      <c r="T36" s="6"/>
      <c r="U36" s="6"/>
      <c r="V36" s="13"/>
      <c r="W36" s="6"/>
      <c r="X36" s="6"/>
      <c r="Y36" s="13"/>
      <c r="Z36" s="6"/>
      <c r="AA36" s="6"/>
      <c r="AB36" s="13"/>
      <c r="AC36" s="6"/>
      <c r="AD36" s="6"/>
      <c r="AE36" s="13"/>
      <c r="AF36" s="8">
        <v>1</v>
      </c>
      <c r="AG36" s="9"/>
      <c r="AH36" s="13"/>
      <c r="AI36" s="6"/>
      <c r="AJ36" s="6"/>
      <c r="AK36" s="13"/>
      <c r="AL36" s="6"/>
      <c r="AM36" s="6"/>
      <c r="AN36" s="13"/>
      <c r="AO36" s="6"/>
      <c r="AP36" s="6"/>
      <c r="AQ36" s="13"/>
      <c r="AR36" s="8">
        <f t="shared" si="2"/>
        <v>1</v>
      </c>
      <c r="AS36" s="11">
        <f t="shared" si="3"/>
        <v>0</v>
      </c>
      <c r="AT36" s="10"/>
      <c r="AU36" s="6"/>
      <c r="AV36" s="93" t="s">
        <v>65</v>
      </c>
      <c r="AW36" s="10"/>
    </row>
    <row r="37" spans="1:49" s="10" customFormat="1" ht="58.5" customHeight="1">
      <c r="A37" s="43" t="s">
        <v>111</v>
      </c>
      <c r="B37" s="10" t="s">
        <v>68</v>
      </c>
      <c r="C37" s="10" t="s">
        <v>68</v>
      </c>
      <c r="D37" s="10" t="s">
        <v>112</v>
      </c>
      <c r="E37" s="10" t="s">
        <v>68</v>
      </c>
      <c r="F37" s="14" t="s">
        <v>113</v>
      </c>
      <c r="G37" s="55" t="s">
        <v>114</v>
      </c>
      <c r="H37" s="15"/>
      <c r="I37" s="15"/>
      <c r="J37" s="16"/>
      <c r="K37" s="8">
        <v>1</v>
      </c>
      <c r="L37" s="11"/>
      <c r="M37" s="14"/>
      <c r="N37" s="6"/>
      <c r="O37" s="6"/>
      <c r="Q37" s="6"/>
      <c r="R37" s="6"/>
      <c r="T37" s="6"/>
      <c r="U37" s="6"/>
      <c r="W37" s="6"/>
      <c r="X37" s="6"/>
      <c r="Z37" s="6"/>
      <c r="AA37" s="6"/>
      <c r="AC37" s="8">
        <v>1</v>
      </c>
      <c r="AD37" s="11"/>
      <c r="AE37" s="14"/>
      <c r="AF37" s="6"/>
      <c r="AG37" s="6"/>
      <c r="AI37" s="6"/>
      <c r="AJ37" s="6"/>
      <c r="AL37" s="6"/>
      <c r="AM37" s="6"/>
      <c r="AO37" s="6"/>
      <c r="AP37" s="6"/>
      <c r="AR37" s="8">
        <f t="shared" si="2"/>
        <v>2</v>
      </c>
      <c r="AS37" s="11">
        <f t="shared" si="3"/>
        <v>0</v>
      </c>
      <c r="AT37" s="20"/>
      <c r="AU37" s="6"/>
      <c r="AV37" s="93" t="s">
        <v>65</v>
      </c>
    </row>
    <row r="38" spans="1:49" s="10" customFormat="1" ht="56.45" customHeight="1">
      <c r="A38" s="43" t="s">
        <v>115</v>
      </c>
      <c r="B38" s="10" t="s">
        <v>68</v>
      </c>
      <c r="C38" s="10" t="s">
        <v>68</v>
      </c>
      <c r="D38" s="10" t="s">
        <v>112</v>
      </c>
      <c r="E38" s="10" t="s">
        <v>68</v>
      </c>
      <c r="F38" s="14" t="s">
        <v>113</v>
      </c>
      <c r="G38" s="55" t="s">
        <v>114</v>
      </c>
      <c r="H38" s="15"/>
      <c r="I38" s="15"/>
      <c r="J38" s="16"/>
      <c r="K38" s="8">
        <v>1</v>
      </c>
      <c r="L38" s="11"/>
      <c r="M38" s="14"/>
      <c r="N38" s="6"/>
      <c r="O38" s="6"/>
      <c r="Q38" s="6"/>
      <c r="R38" s="6"/>
      <c r="T38" s="6"/>
      <c r="U38" s="6"/>
      <c r="W38" s="6"/>
      <c r="X38" s="6"/>
      <c r="Z38" s="6"/>
      <c r="AA38" s="6"/>
      <c r="AC38" s="8">
        <v>1</v>
      </c>
      <c r="AD38" s="11"/>
      <c r="AE38" s="14"/>
      <c r="AF38" s="6"/>
      <c r="AG38" s="6"/>
      <c r="AI38" s="6"/>
      <c r="AJ38" s="6"/>
      <c r="AL38" s="6"/>
      <c r="AM38" s="6"/>
      <c r="AO38" s="6"/>
      <c r="AP38" s="6"/>
      <c r="AR38" s="8">
        <f t="shared" si="2"/>
        <v>2</v>
      </c>
      <c r="AS38" s="11">
        <f t="shared" ref="AS38" si="4">SUM(I38+L38+O38+R38+U38+X38+AA38+AD38+AG38+AJ38++AM38+AP38)</f>
        <v>0</v>
      </c>
      <c r="AT38" s="20"/>
      <c r="AU38" s="6"/>
      <c r="AV38" s="93"/>
    </row>
    <row r="39" spans="1:49" s="10" customFormat="1" ht="46.5">
      <c r="A39" s="43" t="s">
        <v>116</v>
      </c>
      <c r="B39" s="10" t="s">
        <v>68</v>
      </c>
      <c r="C39" s="10" t="s">
        <v>68</v>
      </c>
      <c r="D39" s="10" t="s">
        <v>117</v>
      </c>
      <c r="E39" s="10" t="s">
        <v>68</v>
      </c>
      <c r="F39" s="89" t="s">
        <v>118</v>
      </c>
      <c r="G39" s="89" t="s">
        <v>119</v>
      </c>
      <c r="H39" s="8">
        <v>1</v>
      </c>
      <c r="I39" s="11"/>
      <c r="J39" s="16"/>
      <c r="K39" s="8">
        <v>1</v>
      </c>
      <c r="L39" s="11"/>
      <c r="M39" s="16"/>
      <c r="N39" s="8">
        <v>1</v>
      </c>
      <c r="O39" s="11"/>
      <c r="P39" s="16"/>
      <c r="Q39" s="8">
        <v>1</v>
      </c>
      <c r="R39" s="11"/>
      <c r="S39" s="16"/>
      <c r="T39" s="8">
        <v>1</v>
      </c>
      <c r="U39" s="11"/>
      <c r="V39" s="16"/>
      <c r="W39" s="8">
        <v>1</v>
      </c>
      <c r="X39" s="11"/>
      <c r="Y39" s="16"/>
      <c r="Z39" s="8">
        <v>1</v>
      </c>
      <c r="AA39" s="11"/>
      <c r="AB39" s="16"/>
      <c r="AC39" s="8">
        <v>1</v>
      </c>
      <c r="AD39" s="11"/>
      <c r="AE39" s="16"/>
      <c r="AF39" s="8">
        <v>1</v>
      </c>
      <c r="AG39" s="11"/>
      <c r="AH39" s="16"/>
      <c r="AI39" s="8">
        <v>1</v>
      </c>
      <c r="AJ39" s="11"/>
      <c r="AK39" s="16"/>
      <c r="AL39" s="8">
        <v>1</v>
      </c>
      <c r="AM39" s="11"/>
      <c r="AN39" s="16"/>
      <c r="AO39" s="8">
        <v>1</v>
      </c>
      <c r="AP39" s="11"/>
      <c r="AQ39" s="16"/>
      <c r="AR39" s="8">
        <f t="shared" si="2"/>
        <v>12</v>
      </c>
      <c r="AS39" s="11">
        <f t="shared" si="3"/>
        <v>0</v>
      </c>
      <c r="AT39" s="20"/>
      <c r="AU39" s="6"/>
      <c r="AV39" s="93" t="s">
        <v>65</v>
      </c>
    </row>
    <row r="40" spans="1:49" s="10" customFormat="1" ht="46.5">
      <c r="A40" s="43" t="s">
        <v>120</v>
      </c>
      <c r="B40" s="10" t="s">
        <v>68</v>
      </c>
      <c r="C40" s="10" t="s">
        <v>68</v>
      </c>
      <c r="D40" s="10" t="s">
        <v>117</v>
      </c>
      <c r="E40" s="10" t="s">
        <v>68</v>
      </c>
      <c r="F40" s="89" t="s">
        <v>118</v>
      </c>
      <c r="G40" s="89" t="s">
        <v>119</v>
      </c>
      <c r="H40" s="8">
        <v>1</v>
      </c>
      <c r="I40" s="11"/>
      <c r="J40" s="16"/>
      <c r="K40" s="8">
        <v>1</v>
      </c>
      <c r="L40" s="11"/>
      <c r="M40" s="16"/>
      <c r="N40" s="8">
        <v>1</v>
      </c>
      <c r="O40" s="11"/>
      <c r="P40" s="16"/>
      <c r="Q40" s="8">
        <v>1</v>
      </c>
      <c r="R40" s="11"/>
      <c r="S40" s="16"/>
      <c r="T40" s="8">
        <v>1</v>
      </c>
      <c r="U40" s="11"/>
      <c r="V40" s="16"/>
      <c r="W40" s="8">
        <v>1</v>
      </c>
      <c r="X40" s="11"/>
      <c r="Y40" s="16"/>
      <c r="Z40" s="8">
        <v>1</v>
      </c>
      <c r="AA40" s="11"/>
      <c r="AB40" s="16"/>
      <c r="AC40" s="8">
        <v>1</v>
      </c>
      <c r="AD40" s="11"/>
      <c r="AE40" s="16"/>
      <c r="AF40" s="8">
        <v>1</v>
      </c>
      <c r="AG40" s="11"/>
      <c r="AH40" s="16"/>
      <c r="AI40" s="8">
        <v>1</v>
      </c>
      <c r="AJ40" s="11"/>
      <c r="AK40" s="16"/>
      <c r="AL40" s="8">
        <v>1</v>
      </c>
      <c r="AM40" s="11"/>
      <c r="AN40" s="16"/>
      <c r="AO40" s="8">
        <v>1</v>
      </c>
      <c r="AP40" s="11"/>
      <c r="AQ40" s="16"/>
      <c r="AR40" s="8">
        <f t="shared" si="2"/>
        <v>12</v>
      </c>
      <c r="AS40" s="11">
        <f t="shared" si="3"/>
        <v>0</v>
      </c>
      <c r="AT40" s="20"/>
      <c r="AU40" s="6"/>
      <c r="AV40" s="93" t="s">
        <v>65</v>
      </c>
    </row>
    <row r="41" spans="1:49" s="10" customFormat="1" ht="77.45">
      <c r="A41" s="41" t="s">
        <v>121</v>
      </c>
      <c r="B41" s="10" t="s">
        <v>68</v>
      </c>
      <c r="C41" s="10" t="s">
        <v>68</v>
      </c>
      <c r="D41" s="10" t="s">
        <v>122</v>
      </c>
      <c r="E41" s="10" t="s">
        <v>68</v>
      </c>
      <c r="F41" s="89" t="s">
        <v>118</v>
      </c>
      <c r="G41" s="89" t="s">
        <v>114</v>
      </c>
      <c r="H41" s="8">
        <v>1</v>
      </c>
      <c r="I41" s="11"/>
      <c r="J41" s="16"/>
      <c r="M41" s="16"/>
      <c r="N41" s="16"/>
      <c r="O41" s="16"/>
      <c r="P41" s="16"/>
      <c r="Q41" s="16"/>
      <c r="R41" s="16"/>
      <c r="S41" s="16"/>
      <c r="T41" s="16"/>
      <c r="U41" s="16"/>
      <c r="V41" s="16"/>
      <c r="W41" s="16"/>
      <c r="X41" s="16"/>
      <c r="Y41" s="16"/>
      <c r="Z41" s="8">
        <v>1</v>
      </c>
      <c r="AA41" s="11"/>
      <c r="AB41" s="16"/>
      <c r="AC41" s="16"/>
      <c r="AD41" s="16"/>
      <c r="AE41" s="16"/>
      <c r="AF41" s="16"/>
      <c r="AG41" s="16"/>
      <c r="AH41" s="16"/>
      <c r="AI41" s="16"/>
      <c r="AJ41" s="16"/>
      <c r="AK41" s="16"/>
      <c r="AL41" s="16"/>
      <c r="AM41" s="16"/>
      <c r="AN41" s="16"/>
      <c r="AO41" s="16"/>
      <c r="AP41" s="16"/>
      <c r="AQ41" s="16"/>
      <c r="AR41" s="8">
        <f t="shared" si="2"/>
        <v>2</v>
      </c>
      <c r="AS41" s="11">
        <f t="shared" si="3"/>
        <v>0</v>
      </c>
      <c r="AT41" s="22"/>
      <c r="AU41" s="15"/>
      <c r="AV41" s="93" t="s">
        <v>65</v>
      </c>
    </row>
    <row r="42" spans="1:49" s="10" customFormat="1" ht="86.25" customHeight="1">
      <c r="A42" s="41" t="s">
        <v>123</v>
      </c>
      <c r="B42" s="10" t="s">
        <v>68</v>
      </c>
      <c r="C42" s="10" t="s">
        <v>68</v>
      </c>
      <c r="D42" s="10" t="s">
        <v>122</v>
      </c>
      <c r="E42" s="10" t="s">
        <v>68</v>
      </c>
      <c r="F42" s="89" t="s">
        <v>118</v>
      </c>
      <c r="G42" s="89" t="s">
        <v>114</v>
      </c>
      <c r="H42" s="8">
        <v>1</v>
      </c>
      <c r="I42" s="11"/>
      <c r="J42" s="16"/>
      <c r="M42" s="16"/>
      <c r="N42" s="16"/>
      <c r="O42" s="16"/>
      <c r="P42" s="16"/>
      <c r="Q42" s="16"/>
      <c r="R42" s="16"/>
      <c r="S42" s="16"/>
      <c r="T42" s="16"/>
      <c r="U42" s="16"/>
      <c r="V42" s="16"/>
      <c r="W42" s="16"/>
      <c r="X42" s="16"/>
      <c r="Y42" s="16"/>
      <c r="Z42" s="8">
        <v>1</v>
      </c>
      <c r="AA42" s="11"/>
      <c r="AB42" s="16"/>
      <c r="AC42" s="16"/>
      <c r="AD42" s="16"/>
      <c r="AE42" s="16"/>
      <c r="AF42" s="16"/>
      <c r="AG42" s="16"/>
      <c r="AH42" s="16"/>
      <c r="AI42" s="16"/>
      <c r="AJ42" s="16"/>
      <c r="AK42" s="16"/>
      <c r="AL42" s="16"/>
      <c r="AM42" s="16"/>
      <c r="AN42" s="16"/>
      <c r="AO42" s="16"/>
      <c r="AP42" s="16"/>
      <c r="AQ42" s="16"/>
      <c r="AR42" s="8">
        <f t="shared" si="2"/>
        <v>2</v>
      </c>
      <c r="AS42" s="11">
        <f t="shared" si="3"/>
        <v>0</v>
      </c>
      <c r="AT42" s="22"/>
      <c r="AU42" s="15"/>
      <c r="AV42" s="93" t="s">
        <v>65</v>
      </c>
    </row>
    <row r="43" spans="1:49" s="10" customFormat="1" ht="58.5" customHeight="1">
      <c r="A43" s="43" t="s">
        <v>124</v>
      </c>
      <c r="B43" s="55" t="s">
        <v>62</v>
      </c>
      <c r="C43" s="55" t="s">
        <v>62</v>
      </c>
      <c r="D43" s="55" t="s">
        <v>62</v>
      </c>
      <c r="E43" s="55" t="s">
        <v>62</v>
      </c>
      <c r="F43" s="14" t="s">
        <v>125</v>
      </c>
      <c r="G43" s="55" t="s">
        <v>70</v>
      </c>
      <c r="H43" s="16"/>
      <c r="I43" s="16"/>
      <c r="J43" s="16"/>
      <c r="K43" s="16"/>
      <c r="L43" s="16"/>
      <c r="M43" s="16"/>
      <c r="N43" s="16"/>
      <c r="O43" s="16"/>
      <c r="P43" s="16"/>
      <c r="Q43" s="8">
        <v>1</v>
      </c>
      <c r="R43" s="11"/>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8">
        <f t="shared" si="2"/>
        <v>1</v>
      </c>
      <c r="AS43" s="11">
        <f t="shared" si="3"/>
        <v>0</v>
      </c>
      <c r="AT43" s="22"/>
      <c r="AU43" s="15"/>
      <c r="AV43" s="93" t="s">
        <v>65</v>
      </c>
    </row>
    <row r="44" spans="1:49" s="10" customFormat="1" ht="58.5" customHeight="1">
      <c r="A44" s="43" t="s">
        <v>126</v>
      </c>
      <c r="B44" s="55" t="s">
        <v>62</v>
      </c>
      <c r="C44" s="55" t="s">
        <v>62</v>
      </c>
      <c r="D44" s="55" t="s">
        <v>62</v>
      </c>
      <c r="E44" s="55" t="s">
        <v>62</v>
      </c>
      <c r="F44" s="14" t="s">
        <v>125</v>
      </c>
      <c r="G44" s="55" t="s">
        <v>70</v>
      </c>
      <c r="H44" s="16"/>
      <c r="I44" s="16"/>
      <c r="J44" s="16"/>
      <c r="K44" s="16"/>
      <c r="L44" s="16"/>
      <c r="M44" s="16"/>
      <c r="N44" s="16"/>
      <c r="O44" s="16"/>
      <c r="P44" s="16"/>
      <c r="Q44" s="8">
        <v>1</v>
      </c>
      <c r="R44" s="11"/>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8">
        <f t="shared" si="2"/>
        <v>1</v>
      </c>
      <c r="AS44" s="11">
        <f t="shared" si="3"/>
        <v>0</v>
      </c>
      <c r="AT44" s="22"/>
      <c r="AU44" s="15"/>
      <c r="AV44" s="93" t="s">
        <v>65</v>
      </c>
    </row>
    <row r="45" spans="1:49" s="24" customFormat="1" ht="62.1">
      <c r="A45" s="43" t="s">
        <v>127</v>
      </c>
      <c r="B45" s="10" t="s">
        <v>62</v>
      </c>
      <c r="C45" s="10" t="s">
        <v>62</v>
      </c>
      <c r="D45" s="10" t="s">
        <v>62</v>
      </c>
      <c r="E45" s="10" t="s">
        <v>62</v>
      </c>
      <c r="F45" s="14" t="s">
        <v>128</v>
      </c>
      <c r="G45" s="89" t="s">
        <v>114</v>
      </c>
      <c r="H45" s="8">
        <v>1</v>
      </c>
      <c r="I45" s="11"/>
      <c r="J45" s="16"/>
      <c r="K45" s="16"/>
      <c r="L45" s="16"/>
      <c r="M45" s="16"/>
      <c r="N45" s="16"/>
      <c r="O45" s="16"/>
      <c r="P45" s="16"/>
      <c r="Q45" s="16"/>
      <c r="R45" s="16"/>
      <c r="S45" s="16"/>
      <c r="T45" s="16"/>
      <c r="U45" s="16"/>
      <c r="V45" s="16"/>
      <c r="W45" s="16"/>
      <c r="X45" s="16"/>
      <c r="Y45" s="16"/>
      <c r="Z45" s="8">
        <v>1</v>
      </c>
      <c r="AA45" s="11"/>
      <c r="AB45" s="16"/>
      <c r="AC45" s="16"/>
      <c r="AD45" s="16"/>
      <c r="AE45" s="16"/>
      <c r="AF45" s="16"/>
      <c r="AG45" s="16"/>
      <c r="AH45" s="16"/>
      <c r="AI45" s="16"/>
      <c r="AJ45" s="16"/>
      <c r="AK45" s="16"/>
      <c r="AL45" s="16"/>
      <c r="AM45" s="16"/>
      <c r="AN45" s="16"/>
      <c r="AO45" s="16"/>
      <c r="AP45" s="16"/>
      <c r="AQ45" s="16"/>
      <c r="AR45" s="8">
        <f t="shared" si="2"/>
        <v>2</v>
      </c>
      <c r="AS45" s="11">
        <f t="shared" si="3"/>
        <v>0</v>
      </c>
      <c r="AT45" s="20"/>
      <c r="AU45" s="6"/>
      <c r="AV45" s="93" t="s">
        <v>65</v>
      </c>
      <c r="AW45" s="10"/>
    </row>
    <row r="46" spans="1:49" s="25" customFormat="1" ht="62.1">
      <c r="A46" s="43" t="s">
        <v>129</v>
      </c>
      <c r="B46" s="10" t="s">
        <v>62</v>
      </c>
      <c r="C46" s="10" t="s">
        <v>62</v>
      </c>
      <c r="D46" s="10" t="s">
        <v>62</v>
      </c>
      <c r="E46" s="10" t="s">
        <v>62</v>
      </c>
      <c r="F46" s="14" t="s">
        <v>128</v>
      </c>
      <c r="G46" s="89" t="s">
        <v>114</v>
      </c>
      <c r="H46" s="8">
        <v>1</v>
      </c>
      <c r="I46" s="11"/>
      <c r="J46" s="16"/>
      <c r="K46" s="16"/>
      <c r="L46" s="16"/>
      <c r="M46" s="16"/>
      <c r="N46" s="16"/>
      <c r="O46" s="16"/>
      <c r="P46" s="16"/>
      <c r="Q46" s="16"/>
      <c r="R46" s="16"/>
      <c r="S46" s="16"/>
      <c r="T46" s="16"/>
      <c r="U46" s="16"/>
      <c r="V46" s="16"/>
      <c r="W46" s="16"/>
      <c r="X46" s="16"/>
      <c r="Y46" s="16"/>
      <c r="Z46" s="8">
        <v>1</v>
      </c>
      <c r="AA46" s="11"/>
      <c r="AB46" s="16"/>
      <c r="AC46" s="16"/>
      <c r="AD46" s="16"/>
      <c r="AE46" s="16"/>
      <c r="AF46" s="16"/>
      <c r="AG46" s="16"/>
      <c r="AH46" s="16"/>
      <c r="AI46" s="16"/>
      <c r="AJ46" s="16"/>
      <c r="AK46" s="16"/>
      <c r="AL46" s="16"/>
      <c r="AM46" s="16"/>
      <c r="AN46" s="16"/>
      <c r="AO46" s="16"/>
      <c r="AP46" s="16"/>
      <c r="AQ46" s="16"/>
      <c r="AR46" s="8">
        <f t="shared" si="2"/>
        <v>2</v>
      </c>
      <c r="AS46" s="11">
        <f t="shared" si="3"/>
        <v>0</v>
      </c>
      <c r="AT46" s="20"/>
      <c r="AU46" s="6"/>
      <c r="AV46" s="93" t="s">
        <v>65</v>
      </c>
      <c r="AW46" s="10"/>
    </row>
    <row r="47" spans="1:49" s="25" customFormat="1" ht="62.1">
      <c r="A47" s="43" t="s">
        <v>130</v>
      </c>
      <c r="B47" s="10" t="s">
        <v>68</v>
      </c>
      <c r="C47" s="10" t="s">
        <v>68</v>
      </c>
      <c r="D47" s="10" t="s">
        <v>131</v>
      </c>
      <c r="E47" s="10" t="s">
        <v>68</v>
      </c>
      <c r="F47" s="14" t="s">
        <v>128</v>
      </c>
      <c r="G47" s="89" t="s">
        <v>119</v>
      </c>
      <c r="H47" s="8">
        <v>1</v>
      </c>
      <c r="I47" s="11"/>
      <c r="J47" s="16"/>
      <c r="K47" s="8">
        <v>1</v>
      </c>
      <c r="L47" s="11"/>
      <c r="M47" s="16"/>
      <c r="N47" s="8">
        <v>1</v>
      </c>
      <c r="O47" s="11"/>
      <c r="P47" s="16"/>
      <c r="Q47" s="8">
        <v>1</v>
      </c>
      <c r="R47" s="11"/>
      <c r="S47" s="16"/>
      <c r="T47" s="8">
        <v>1</v>
      </c>
      <c r="U47" s="11"/>
      <c r="V47" s="16"/>
      <c r="W47" s="8">
        <v>1</v>
      </c>
      <c r="X47" s="11"/>
      <c r="Y47" s="16"/>
      <c r="Z47" s="8">
        <v>1</v>
      </c>
      <c r="AA47" s="11"/>
      <c r="AB47" s="16"/>
      <c r="AC47" s="8">
        <v>1</v>
      </c>
      <c r="AD47" s="11"/>
      <c r="AE47" s="16"/>
      <c r="AF47" s="8">
        <v>1</v>
      </c>
      <c r="AG47" s="11"/>
      <c r="AH47" s="16"/>
      <c r="AI47" s="8">
        <v>1</v>
      </c>
      <c r="AJ47" s="11"/>
      <c r="AK47" s="16"/>
      <c r="AL47" s="8">
        <v>1</v>
      </c>
      <c r="AM47" s="11"/>
      <c r="AN47" s="16"/>
      <c r="AO47" s="8">
        <v>1</v>
      </c>
      <c r="AP47" s="11"/>
      <c r="AQ47" s="16"/>
      <c r="AR47" s="8">
        <f t="shared" si="2"/>
        <v>12</v>
      </c>
      <c r="AS47" s="11">
        <f t="shared" si="3"/>
        <v>0</v>
      </c>
      <c r="AT47" s="20"/>
      <c r="AU47" s="6"/>
      <c r="AV47" s="93" t="s">
        <v>65</v>
      </c>
      <c r="AW47" s="10"/>
    </row>
    <row r="48" spans="1:49" s="24" customFormat="1" ht="54.75" customHeight="1">
      <c r="A48" s="43" t="s">
        <v>132</v>
      </c>
      <c r="B48" s="10" t="s">
        <v>68</v>
      </c>
      <c r="C48" s="10" t="s">
        <v>68</v>
      </c>
      <c r="D48" s="10" t="s">
        <v>131</v>
      </c>
      <c r="E48" s="10" t="s">
        <v>68</v>
      </c>
      <c r="F48" s="14" t="s">
        <v>128</v>
      </c>
      <c r="G48" s="89" t="s">
        <v>119</v>
      </c>
      <c r="H48" s="8">
        <v>1</v>
      </c>
      <c r="I48" s="11"/>
      <c r="J48" s="16"/>
      <c r="K48" s="8">
        <v>1</v>
      </c>
      <c r="L48" s="11"/>
      <c r="M48" s="16"/>
      <c r="N48" s="8">
        <v>1</v>
      </c>
      <c r="O48" s="11"/>
      <c r="P48" s="16"/>
      <c r="Q48" s="8">
        <v>1</v>
      </c>
      <c r="R48" s="11"/>
      <c r="S48" s="16"/>
      <c r="T48" s="8">
        <v>1</v>
      </c>
      <c r="U48" s="11"/>
      <c r="V48" s="16"/>
      <c r="W48" s="8">
        <v>1</v>
      </c>
      <c r="X48" s="11"/>
      <c r="Y48" s="16"/>
      <c r="Z48" s="8">
        <v>1</v>
      </c>
      <c r="AA48" s="11"/>
      <c r="AB48" s="16"/>
      <c r="AC48" s="8">
        <v>1</v>
      </c>
      <c r="AD48" s="11"/>
      <c r="AE48" s="16"/>
      <c r="AF48" s="8">
        <v>1</v>
      </c>
      <c r="AG48" s="11"/>
      <c r="AH48" s="16"/>
      <c r="AI48" s="8">
        <v>1</v>
      </c>
      <c r="AJ48" s="11"/>
      <c r="AK48" s="16"/>
      <c r="AL48" s="8">
        <v>1</v>
      </c>
      <c r="AM48" s="11"/>
      <c r="AN48" s="16"/>
      <c r="AO48" s="8">
        <v>1</v>
      </c>
      <c r="AP48" s="11"/>
      <c r="AQ48" s="16"/>
      <c r="AR48" s="8">
        <f t="shared" si="2"/>
        <v>12</v>
      </c>
      <c r="AS48" s="11">
        <f t="shared" si="3"/>
        <v>0</v>
      </c>
      <c r="AT48" s="20"/>
      <c r="AU48" s="6"/>
      <c r="AV48" s="93" t="s">
        <v>65</v>
      </c>
      <c r="AW48" s="10"/>
    </row>
    <row r="49" spans="1:49" s="24" customFormat="1" ht="54.95" customHeight="1">
      <c r="A49" s="90" t="s">
        <v>133</v>
      </c>
      <c r="B49" s="10" t="s">
        <v>62</v>
      </c>
      <c r="C49" s="10" t="s">
        <v>62</v>
      </c>
      <c r="D49" s="10" t="s">
        <v>62</v>
      </c>
      <c r="E49" s="10" t="s">
        <v>62</v>
      </c>
      <c r="F49" s="14" t="s">
        <v>134</v>
      </c>
      <c r="G49" s="55" t="s">
        <v>114</v>
      </c>
      <c r="H49" s="6"/>
      <c r="I49" s="6"/>
      <c r="J49" s="16"/>
      <c r="K49" s="8">
        <v>1</v>
      </c>
      <c r="L49" s="11"/>
      <c r="M49" s="16"/>
      <c r="N49" s="6"/>
      <c r="O49" s="6"/>
      <c r="P49" s="16"/>
      <c r="Q49" s="6"/>
      <c r="R49" s="6"/>
      <c r="S49" s="16"/>
      <c r="T49" s="6"/>
      <c r="U49" s="6"/>
      <c r="V49" s="16"/>
      <c r="W49" s="6"/>
      <c r="X49" s="6"/>
      <c r="Y49" s="16"/>
      <c r="Z49" s="8">
        <v>1</v>
      </c>
      <c r="AA49" s="11"/>
      <c r="AB49" s="16"/>
      <c r="AC49" s="6"/>
      <c r="AD49" s="6"/>
      <c r="AE49" s="16"/>
      <c r="AF49" s="6"/>
      <c r="AG49" s="6"/>
      <c r="AH49" s="16"/>
      <c r="AI49" s="6"/>
      <c r="AJ49" s="6"/>
      <c r="AK49" s="16"/>
      <c r="AL49" s="6"/>
      <c r="AM49" s="6"/>
      <c r="AN49" s="16"/>
      <c r="AO49" s="6"/>
      <c r="AP49" s="6"/>
      <c r="AQ49" s="16"/>
      <c r="AR49" s="8">
        <f t="shared" si="2"/>
        <v>2</v>
      </c>
      <c r="AS49" s="11">
        <f t="shared" si="3"/>
        <v>0</v>
      </c>
      <c r="AT49" s="20"/>
      <c r="AU49" s="6"/>
      <c r="AV49" s="93" t="s">
        <v>65</v>
      </c>
      <c r="AW49" s="10"/>
    </row>
    <row r="50" spans="1:49" s="10" customFormat="1" ht="53.45" customHeight="1">
      <c r="A50" s="90" t="s">
        <v>135</v>
      </c>
      <c r="B50" s="10" t="s">
        <v>62</v>
      </c>
      <c r="C50" s="10" t="s">
        <v>62</v>
      </c>
      <c r="D50" s="10" t="s">
        <v>62</v>
      </c>
      <c r="E50" s="10" t="s">
        <v>62</v>
      </c>
      <c r="F50" s="14" t="s">
        <v>136</v>
      </c>
      <c r="G50" s="55" t="s">
        <v>114</v>
      </c>
      <c r="H50" s="6"/>
      <c r="I50" s="6"/>
      <c r="J50" s="16"/>
      <c r="K50" s="8">
        <v>1</v>
      </c>
      <c r="L50" s="11"/>
      <c r="M50" s="16"/>
      <c r="N50" s="6"/>
      <c r="O50" s="6"/>
      <c r="P50" s="16"/>
      <c r="Q50" s="6"/>
      <c r="R50" s="6"/>
      <c r="S50" s="16"/>
      <c r="T50" s="6"/>
      <c r="U50" s="6"/>
      <c r="V50" s="16"/>
      <c r="W50" s="6"/>
      <c r="X50" s="6"/>
      <c r="Y50" s="16"/>
      <c r="Z50" s="8">
        <v>1</v>
      </c>
      <c r="AA50" s="11"/>
      <c r="AB50" s="16"/>
      <c r="AC50" s="6"/>
      <c r="AD50" s="6"/>
      <c r="AE50" s="16"/>
      <c r="AF50" s="6"/>
      <c r="AG50" s="6"/>
      <c r="AH50" s="16"/>
      <c r="AI50" s="6"/>
      <c r="AJ50" s="6"/>
      <c r="AK50" s="16"/>
      <c r="AL50" s="6"/>
      <c r="AM50" s="6"/>
      <c r="AN50" s="16"/>
      <c r="AO50" s="6"/>
      <c r="AP50" s="6"/>
      <c r="AQ50" s="16"/>
      <c r="AR50" s="8">
        <f t="shared" si="2"/>
        <v>2</v>
      </c>
      <c r="AS50" s="11">
        <f t="shared" si="3"/>
        <v>0</v>
      </c>
      <c r="AT50" s="20"/>
      <c r="AU50" s="6"/>
      <c r="AV50" s="93" t="s">
        <v>65</v>
      </c>
    </row>
    <row r="51" spans="1:49" s="10" customFormat="1" ht="56.1" customHeight="1">
      <c r="A51" s="41" t="s">
        <v>137</v>
      </c>
      <c r="B51" s="10" t="s">
        <v>68</v>
      </c>
      <c r="C51" s="10" t="s">
        <v>68</v>
      </c>
      <c r="D51" s="10" t="s">
        <v>122</v>
      </c>
      <c r="E51" s="10" t="s">
        <v>68</v>
      </c>
      <c r="F51" s="14" t="s">
        <v>138</v>
      </c>
      <c r="G51" s="55" t="s">
        <v>114</v>
      </c>
      <c r="H51" s="6"/>
      <c r="I51" s="6"/>
      <c r="J51" s="16"/>
      <c r="K51" s="8">
        <v>1</v>
      </c>
      <c r="L51" s="19"/>
      <c r="M51" s="16"/>
      <c r="N51" s="6"/>
      <c r="O51" s="6"/>
      <c r="P51" s="16"/>
      <c r="Q51" s="6"/>
      <c r="R51" s="6"/>
      <c r="S51" s="16"/>
      <c r="T51" s="6"/>
      <c r="U51" s="6"/>
      <c r="V51" s="16"/>
      <c r="W51" s="6"/>
      <c r="X51" s="6"/>
      <c r="Y51" s="16"/>
      <c r="Z51" s="8">
        <v>1</v>
      </c>
      <c r="AA51" s="11"/>
      <c r="AB51" s="16"/>
      <c r="AC51" s="6"/>
      <c r="AD51" s="6"/>
      <c r="AE51" s="16"/>
      <c r="AF51" s="6"/>
      <c r="AG51" s="6"/>
      <c r="AH51" s="16"/>
      <c r="AI51" s="6"/>
      <c r="AJ51" s="6"/>
      <c r="AK51" s="16"/>
      <c r="AL51" s="6"/>
      <c r="AM51" s="6"/>
      <c r="AN51" s="16"/>
      <c r="AO51" s="6"/>
      <c r="AP51" s="6"/>
      <c r="AQ51" s="16"/>
      <c r="AR51" s="8">
        <f t="shared" si="2"/>
        <v>2</v>
      </c>
      <c r="AS51" s="11">
        <f t="shared" si="3"/>
        <v>0</v>
      </c>
      <c r="AT51" s="20"/>
      <c r="AU51" s="12"/>
      <c r="AV51" s="93" t="s">
        <v>65</v>
      </c>
    </row>
    <row r="52" spans="1:49" s="10" customFormat="1" ht="56.1" customHeight="1">
      <c r="A52" s="41" t="s">
        <v>139</v>
      </c>
      <c r="B52" s="10" t="s">
        <v>68</v>
      </c>
      <c r="C52" s="10" t="s">
        <v>68</v>
      </c>
      <c r="D52" s="10" t="s">
        <v>122</v>
      </c>
      <c r="E52" s="10" t="s">
        <v>68</v>
      </c>
      <c r="F52" s="14" t="s">
        <v>138</v>
      </c>
      <c r="G52" s="55" t="s">
        <v>114</v>
      </c>
      <c r="H52" s="6"/>
      <c r="I52" s="6"/>
      <c r="J52" s="16"/>
      <c r="K52" s="8">
        <v>1</v>
      </c>
      <c r="L52" s="19"/>
      <c r="M52" s="16"/>
      <c r="N52" s="6"/>
      <c r="O52" s="6"/>
      <c r="P52" s="16"/>
      <c r="Q52" s="6"/>
      <c r="R52" s="6"/>
      <c r="S52" s="16"/>
      <c r="T52" s="6"/>
      <c r="U52" s="6"/>
      <c r="V52" s="16"/>
      <c r="W52" s="6"/>
      <c r="X52" s="6"/>
      <c r="Y52" s="16"/>
      <c r="Z52" s="8">
        <v>1</v>
      </c>
      <c r="AA52" s="11"/>
      <c r="AB52" s="16"/>
      <c r="AC52" s="6"/>
      <c r="AD52" s="6"/>
      <c r="AE52" s="16"/>
      <c r="AF52" s="6"/>
      <c r="AG52" s="6"/>
      <c r="AH52" s="16"/>
      <c r="AI52" s="6"/>
      <c r="AJ52" s="6"/>
      <c r="AK52" s="16"/>
      <c r="AL52" s="6"/>
      <c r="AM52" s="6"/>
      <c r="AN52" s="16"/>
      <c r="AO52" s="6"/>
      <c r="AP52" s="6"/>
      <c r="AQ52" s="16"/>
      <c r="AR52" s="8">
        <f t="shared" si="2"/>
        <v>2</v>
      </c>
      <c r="AS52" s="11">
        <f t="shared" si="3"/>
        <v>0</v>
      </c>
      <c r="AT52" s="20"/>
      <c r="AU52" s="12"/>
      <c r="AV52" s="93" t="s">
        <v>65</v>
      </c>
    </row>
    <row r="53" spans="1:49" s="16" customFormat="1" ht="52.5" customHeight="1">
      <c r="A53" s="41" t="s">
        <v>140</v>
      </c>
      <c r="B53" s="10" t="s">
        <v>62</v>
      </c>
      <c r="C53" s="10" t="s">
        <v>62</v>
      </c>
      <c r="D53" s="10" t="s">
        <v>62</v>
      </c>
      <c r="E53" s="10" t="s">
        <v>62</v>
      </c>
      <c r="F53" s="14" t="s">
        <v>141</v>
      </c>
      <c r="G53" s="55" t="s">
        <v>70</v>
      </c>
      <c r="H53" s="6"/>
      <c r="I53" s="6"/>
      <c r="J53" s="10"/>
      <c r="K53" s="6"/>
      <c r="L53" s="6"/>
      <c r="M53" s="10"/>
      <c r="N53" s="8">
        <v>1</v>
      </c>
      <c r="O53" s="11"/>
      <c r="P53" s="12"/>
      <c r="Q53" s="6"/>
      <c r="R53" s="6"/>
      <c r="S53" s="10"/>
      <c r="T53" s="10"/>
      <c r="U53" s="10"/>
      <c r="V53" s="10"/>
      <c r="W53" s="6"/>
      <c r="X53" s="6"/>
      <c r="Y53" s="10"/>
      <c r="Z53" s="6"/>
      <c r="AA53" s="6"/>
      <c r="AB53" s="10"/>
      <c r="AC53" s="6"/>
      <c r="AD53" s="6"/>
      <c r="AE53" s="10"/>
      <c r="AF53" s="6"/>
      <c r="AG53" s="6"/>
      <c r="AH53" s="10"/>
      <c r="AI53" s="6"/>
      <c r="AJ53" s="6"/>
      <c r="AK53" s="10"/>
      <c r="AL53" s="6"/>
      <c r="AM53" s="6"/>
      <c r="AN53" s="10"/>
      <c r="AO53" s="6"/>
      <c r="AP53" s="6"/>
      <c r="AQ53" s="17"/>
      <c r="AR53" s="8">
        <f t="shared" si="2"/>
        <v>1</v>
      </c>
      <c r="AS53" s="11">
        <f t="shared" si="3"/>
        <v>0</v>
      </c>
      <c r="AT53" s="44"/>
      <c r="AU53" s="6"/>
      <c r="AV53" s="93" t="s">
        <v>65</v>
      </c>
    </row>
    <row r="54" spans="1:49" s="10" customFormat="1" ht="46.5">
      <c r="A54" s="41" t="s">
        <v>142</v>
      </c>
      <c r="B54" s="10" t="s">
        <v>62</v>
      </c>
      <c r="C54" s="10" t="s">
        <v>62</v>
      </c>
      <c r="D54" s="10" t="s">
        <v>62</v>
      </c>
      <c r="E54" s="10" t="s">
        <v>62</v>
      </c>
      <c r="F54" s="14" t="s">
        <v>141</v>
      </c>
      <c r="G54" s="55" t="s">
        <v>70</v>
      </c>
      <c r="H54" s="6"/>
      <c r="I54" s="6"/>
      <c r="K54" s="6"/>
      <c r="L54" s="6"/>
      <c r="N54" s="8">
        <v>1</v>
      </c>
      <c r="O54" s="11"/>
      <c r="P54" s="12"/>
      <c r="Q54" s="6"/>
      <c r="R54" s="6"/>
      <c r="W54" s="6"/>
      <c r="X54" s="6"/>
      <c r="Z54" s="6"/>
      <c r="AA54" s="6"/>
      <c r="AC54" s="6"/>
      <c r="AD54" s="6"/>
      <c r="AF54" s="6"/>
      <c r="AG54" s="6"/>
      <c r="AI54" s="6"/>
      <c r="AJ54" s="6"/>
      <c r="AL54" s="6"/>
      <c r="AM54" s="6"/>
      <c r="AO54" s="6"/>
      <c r="AP54" s="6"/>
      <c r="AQ54" s="17"/>
      <c r="AR54" s="8">
        <f t="shared" si="2"/>
        <v>1</v>
      </c>
      <c r="AS54" s="11">
        <f t="shared" si="3"/>
        <v>0</v>
      </c>
      <c r="AT54" s="44"/>
      <c r="AU54" s="6"/>
      <c r="AV54" s="93" t="s">
        <v>65</v>
      </c>
    </row>
    <row r="55" spans="1:49" s="10" customFormat="1" ht="60.75" customHeight="1">
      <c r="A55" s="41" t="s">
        <v>143</v>
      </c>
      <c r="B55" s="10" t="s">
        <v>62</v>
      </c>
      <c r="C55" s="10" t="s">
        <v>62</v>
      </c>
      <c r="D55" s="10" t="s">
        <v>62</v>
      </c>
      <c r="E55" s="10" t="s">
        <v>62</v>
      </c>
      <c r="F55" s="14" t="s">
        <v>144</v>
      </c>
      <c r="G55" s="55" t="s">
        <v>70</v>
      </c>
      <c r="H55" s="8">
        <v>1</v>
      </c>
      <c r="I55" s="11"/>
      <c r="J55" s="12"/>
      <c r="K55" s="6"/>
      <c r="L55" s="6"/>
      <c r="N55" s="6"/>
      <c r="O55" s="6"/>
      <c r="Q55" s="6"/>
      <c r="R55" s="6"/>
      <c r="T55" s="6"/>
      <c r="U55" s="6"/>
      <c r="W55" s="6"/>
      <c r="X55" s="6"/>
      <c r="Z55" s="6"/>
      <c r="AA55" s="6"/>
      <c r="AC55" s="6"/>
      <c r="AD55" s="6"/>
      <c r="AF55" s="6"/>
      <c r="AG55" s="6"/>
      <c r="AI55" s="6"/>
      <c r="AJ55" s="6"/>
      <c r="AL55" s="6"/>
      <c r="AM55" s="6"/>
      <c r="AO55" s="6"/>
      <c r="AP55" s="6"/>
      <c r="AR55" s="8">
        <f t="shared" si="2"/>
        <v>1</v>
      </c>
      <c r="AS55" s="11">
        <f t="shared" si="3"/>
        <v>0</v>
      </c>
      <c r="AT55" s="20"/>
      <c r="AV55" s="93" t="s">
        <v>65</v>
      </c>
    </row>
    <row r="56" spans="1:49" s="10" customFormat="1" ht="77.45">
      <c r="A56" s="41" t="s">
        <v>145</v>
      </c>
      <c r="B56" s="16" t="s">
        <v>68</v>
      </c>
      <c r="C56" s="16" t="s">
        <v>68</v>
      </c>
      <c r="D56" s="16" t="s">
        <v>68</v>
      </c>
      <c r="E56" s="16" t="s">
        <v>146</v>
      </c>
      <c r="F56" s="14" t="s">
        <v>147</v>
      </c>
      <c r="G56" s="16" t="s">
        <v>70</v>
      </c>
      <c r="H56" s="6"/>
      <c r="I56" s="6"/>
      <c r="J56" s="16"/>
      <c r="M56" s="6"/>
      <c r="N56" s="6"/>
      <c r="O56" s="6"/>
      <c r="P56" s="6"/>
      <c r="Q56" s="8">
        <v>1</v>
      </c>
      <c r="R56" s="11"/>
      <c r="S56" s="16"/>
      <c r="T56" s="6"/>
      <c r="U56" s="6"/>
      <c r="V56" s="16"/>
      <c r="W56" s="6"/>
      <c r="X56" s="6"/>
      <c r="Y56" s="16"/>
      <c r="Z56" s="6"/>
      <c r="AA56" s="6"/>
      <c r="AB56" s="16"/>
      <c r="AC56" s="6"/>
      <c r="AD56" s="6"/>
      <c r="AE56" s="16"/>
      <c r="AF56" s="6"/>
      <c r="AG56" s="6"/>
      <c r="AH56" s="16"/>
      <c r="AI56" s="6"/>
      <c r="AJ56" s="6"/>
      <c r="AK56" s="16"/>
      <c r="AL56" s="6"/>
      <c r="AM56" s="6"/>
      <c r="AN56" s="16"/>
      <c r="AO56" s="6"/>
      <c r="AP56" s="6"/>
      <c r="AQ56" s="16"/>
      <c r="AR56" s="8">
        <f t="shared" ref="AR56" si="5">SUM(H56+K56+N56+Q56+T56+W56+Z56+AC56+AF56+AI56++AL56+AO56)</f>
        <v>1</v>
      </c>
      <c r="AS56" s="11">
        <f t="shared" ref="AS56" si="6">SUM(I56+L56+O56+R56+U56+X56+AA56+AD56+AG56+AJ56++AM56+AP56)</f>
        <v>0</v>
      </c>
      <c r="AT56" s="22"/>
      <c r="AU56" s="14"/>
      <c r="AV56" s="93" t="s">
        <v>65</v>
      </c>
    </row>
    <row r="57" spans="1:49" s="10" customFormat="1" ht="59.1" customHeight="1">
      <c r="A57" s="41" t="s">
        <v>148</v>
      </c>
      <c r="B57" s="10" t="s">
        <v>62</v>
      </c>
      <c r="C57" s="10" t="s">
        <v>62</v>
      </c>
      <c r="D57" s="10" t="s">
        <v>62</v>
      </c>
      <c r="E57" s="10" t="s">
        <v>62</v>
      </c>
      <c r="F57" s="14" t="s">
        <v>149</v>
      </c>
      <c r="G57" s="89" t="s">
        <v>114</v>
      </c>
      <c r="H57" s="8">
        <v>1</v>
      </c>
      <c r="I57" s="11"/>
      <c r="J57" s="12"/>
      <c r="K57" s="6"/>
      <c r="L57" s="6"/>
      <c r="Q57" s="6"/>
      <c r="R57" s="6"/>
      <c r="T57" s="6"/>
      <c r="U57" s="6"/>
      <c r="W57" s="6"/>
      <c r="X57" s="6"/>
      <c r="Z57" s="8">
        <v>1</v>
      </c>
      <c r="AA57" s="11"/>
      <c r="AB57" s="12"/>
      <c r="AC57" s="6"/>
      <c r="AD57" s="6"/>
      <c r="AF57" s="6"/>
      <c r="AG57" s="6"/>
      <c r="AI57" s="6"/>
      <c r="AJ57" s="6"/>
      <c r="AL57" s="6"/>
      <c r="AM57" s="6"/>
      <c r="AO57" s="6"/>
      <c r="AP57" s="6"/>
      <c r="AR57" s="8">
        <f t="shared" ref="AR57:AR68" si="7">SUM(H57+K57+N57+Q57+T57+W57+Z57+AC57+AF57+AI57++AL57+AO57)</f>
        <v>2</v>
      </c>
      <c r="AS57" s="11">
        <f t="shared" si="3"/>
        <v>0</v>
      </c>
      <c r="AT57" s="20"/>
      <c r="AV57" s="93" t="s">
        <v>65</v>
      </c>
    </row>
    <row r="58" spans="1:49" s="24" customFormat="1" ht="66" customHeight="1">
      <c r="A58" s="41" t="s">
        <v>150</v>
      </c>
      <c r="B58" s="10" t="s">
        <v>87</v>
      </c>
      <c r="C58" s="10" t="s">
        <v>68</v>
      </c>
      <c r="D58" s="10" t="s">
        <v>151</v>
      </c>
      <c r="E58" s="10" t="s">
        <v>68</v>
      </c>
      <c r="F58" s="12" t="s">
        <v>152</v>
      </c>
      <c r="G58" s="10" t="s">
        <v>70</v>
      </c>
      <c r="H58" s="6"/>
      <c r="I58" s="6"/>
      <c r="J58" s="10"/>
      <c r="K58" s="6"/>
      <c r="L58" s="6"/>
      <c r="M58" s="10"/>
      <c r="N58" s="8">
        <v>1</v>
      </c>
      <c r="O58" s="11"/>
      <c r="P58" s="12"/>
      <c r="Q58" s="6"/>
      <c r="R58" s="6"/>
      <c r="S58" s="10"/>
      <c r="T58" s="6"/>
      <c r="U58" s="6"/>
      <c r="V58" s="10"/>
      <c r="W58" s="6"/>
      <c r="X58" s="6"/>
      <c r="Y58" s="10"/>
      <c r="Z58" s="6"/>
      <c r="AA58" s="6"/>
      <c r="AB58" s="10"/>
      <c r="AC58" s="6"/>
      <c r="AD58" s="6"/>
      <c r="AE58" s="10"/>
      <c r="AF58" s="6"/>
      <c r="AG58" s="6"/>
      <c r="AH58" s="10"/>
      <c r="AI58" s="6"/>
      <c r="AJ58" s="6"/>
      <c r="AK58" s="10"/>
      <c r="AL58" s="6"/>
      <c r="AM58" s="6"/>
      <c r="AN58" s="10"/>
      <c r="AO58" s="6"/>
      <c r="AP58" s="6"/>
      <c r="AQ58" s="10"/>
      <c r="AR58" s="8">
        <f t="shared" si="7"/>
        <v>1</v>
      </c>
      <c r="AS58" s="11">
        <f t="shared" si="3"/>
        <v>0</v>
      </c>
      <c r="AT58" s="20"/>
      <c r="AU58" s="10"/>
      <c r="AV58" s="93" t="s">
        <v>65</v>
      </c>
      <c r="AW58" s="10"/>
    </row>
    <row r="59" spans="1:49" s="16" customFormat="1" ht="57.95" customHeight="1">
      <c r="A59" s="43" t="s">
        <v>153</v>
      </c>
      <c r="B59" s="16" t="s">
        <v>62</v>
      </c>
      <c r="C59" s="16" t="s">
        <v>62</v>
      </c>
      <c r="D59" s="16" t="s">
        <v>62</v>
      </c>
      <c r="E59" s="16" t="s">
        <v>62</v>
      </c>
      <c r="F59" s="14" t="s">
        <v>154</v>
      </c>
      <c r="G59" s="89" t="s">
        <v>114</v>
      </c>
      <c r="H59" s="6"/>
      <c r="I59" s="6"/>
      <c r="J59" s="14"/>
      <c r="K59" s="15"/>
      <c r="L59" s="15"/>
      <c r="N59" s="113">
        <v>1</v>
      </c>
      <c r="O59" s="11"/>
      <c r="Q59" s="15"/>
      <c r="R59" s="15"/>
      <c r="T59" s="6"/>
      <c r="U59" s="6"/>
      <c r="V59" s="14"/>
      <c r="W59" s="15"/>
      <c r="X59" s="15"/>
      <c r="Z59" s="15"/>
      <c r="AA59" s="15"/>
      <c r="AC59" s="8">
        <v>1</v>
      </c>
      <c r="AD59" s="11"/>
      <c r="AF59" s="6"/>
      <c r="AG59" s="6"/>
      <c r="AH59" s="14"/>
      <c r="AI59" s="15"/>
      <c r="AJ59" s="15"/>
      <c r="AL59" s="8">
        <v>1</v>
      </c>
      <c r="AM59" s="11"/>
      <c r="AO59" s="15"/>
      <c r="AP59" s="15"/>
      <c r="AR59" s="8">
        <f t="shared" si="7"/>
        <v>3</v>
      </c>
      <c r="AS59" s="11">
        <f t="shared" si="3"/>
        <v>0</v>
      </c>
      <c r="AT59" s="22"/>
      <c r="AU59" s="15"/>
      <c r="AV59" s="93" t="s">
        <v>65</v>
      </c>
    </row>
    <row r="60" spans="1:49" s="10" customFormat="1" ht="63.75" customHeight="1">
      <c r="A60" s="41" t="s">
        <v>155</v>
      </c>
      <c r="B60" s="10" t="s">
        <v>68</v>
      </c>
      <c r="C60" s="10" t="s">
        <v>68</v>
      </c>
      <c r="D60" s="10" t="s">
        <v>156</v>
      </c>
      <c r="E60" s="10" t="s">
        <v>68</v>
      </c>
      <c r="F60" s="6" t="s">
        <v>157</v>
      </c>
      <c r="G60" s="55" t="s">
        <v>114</v>
      </c>
      <c r="H60" s="6"/>
      <c r="I60" s="6"/>
      <c r="K60" s="6"/>
      <c r="L60" s="6"/>
      <c r="M60" s="6"/>
      <c r="N60" s="8">
        <v>1</v>
      </c>
      <c r="O60" s="11"/>
      <c r="P60" s="6"/>
      <c r="Q60" s="6"/>
      <c r="R60" s="6"/>
      <c r="S60" s="6"/>
      <c r="T60" s="6"/>
      <c r="U60" s="6"/>
      <c r="V60" s="6"/>
      <c r="W60" s="6"/>
      <c r="X60" s="6"/>
      <c r="Y60" s="6"/>
      <c r="Z60" s="6"/>
      <c r="AA60" s="6"/>
      <c r="AB60" s="6"/>
      <c r="AC60" s="8">
        <v>1</v>
      </c>
      <c r="AD60" s="11"/>
      <c r="AE60" s="6"/>
      <c r="AF60" s="6"/>
      <c r="AG60" s="6"/>
      <c r="AH60" s="6"/>
      <c r="AI60" s="6"/>
      <c r="AJ60" s="6"/>
      <c r="AK60" s="6"/>
      <c r="AL60" s="6"/>
      <c r="AM60" s="6"/>
      <c r="AN60" s="6"/>
      <c r="AO60" s="6"/>
      <c r="AP60" s="6"/>
      <c r="AQ60" s="12"/>
      <c r="AR60" s="8">
        <f t="shared" si="7"/>
        <v>2</v>
      </c>
      <c r="AS60" s="11">
        <f t="shared" si="3"/>
        <v>0</v>
      </c>
      <c r="AT60" s="20"/>
      <c r="AU60" s="6"/>
      <c r="AV60" s="93" t="s">
        <v>65</v>
      </c>
    </row>
    <row r="61" spans="1:49" s="24" customFormat="1" ht="47.1" customHeight="1">
      <c r="A61" s="41" t="s">
        <v>158</v>
      </c>
      <c r="B61" s="10" t="s">
        <v>67</v>
      </c>
      <c r="C61" s="10" t="s">
        <v>68</v>
      </c>
      <c r="D61" s="10" t="s">
        <v>117</v>
      </c>
      <c r="E61" s="10" t="s">
        <v>68</v>
      </c>
      <c r="F61" s="15" t="s">
        <v>159</v>
      </c>
      <c r="G61" s="16" t="s">
        <v>70</v>
      </c>
      <c r="H61" s="6"/>
      <c r="I61" s="6"/>
      <c r="J61" s="10"/>
      <c r="K61" s="6"/>
      <c r="L61" s="6"/>
      <c r="M61" s="10"/>
      <c r="N61" s="6"/>
      <c r="O61" s="6"/>
      <c r="P61" s="10"/>
      <c r="Q61" s="6"/>
      <c r="R61" s="6"/>
      <c r="S61" s="10"/>
      <c r="T61" s="6"/>
      <c r="U61" s="6"/>
      <c r="V61" s="10"/>
      <c r="W61" s="6"/>
      <c r="X61" s="6"/>
      <c r="Y61" s="10"/>
      <c r="Z61" s="6"/>
      <c r="AA61" s="6"/>
      <c r="AB61" s="10"/>
      <c r="AC61" s="6"/>
      <c r="AD61" s="6"/>
      <c r="AE61" s="10"/>
      <c r="AF61" s="6"/>
      <c r="AG61" s="6"/>
      <c r="AH61" s="10"/>
      <c r="AI61" s="8">
        <v>1</v>
      </c>
      <c r="AJ61" s="11"/>
      <c r="AK61" s="10"/>
      <c r="AL61" s="6"/>
      <c r="AM61" s="6"/>
      <c r="AN61" s="10"/>
      <c r="AO61" s="6"/>
      <c r="AP61" s="6"/>
      <c r="AQ61" s="10"/>
      <c r="AR61" s="8">
        <f t="shared" si="7"/>
        <v>1</v>
      </c>
      <c r="AS61" s="11">
        <f t="shared" si="3"/>
        <v>0</v>
      </c>
      <c r="AT61" s="20"/>
      <c r="AU61" s="10"/>
      <c r="AV61" s="93" t="s">
        <v>65</v>
      </c>
      <c r="AW61" s="10"/>
    </row>
    <row r="62" spans="1:49" s="83" customFormat="1" ht="62.1">
      <c r="A62" s="43" t="s">
        <v>160</v>
      </c>
      <c r="B62" s="16" t="s">
        <v>67</v>
      </c>
      <c r="C62" s="16" t="s">
        <v>68</v>
      </c>
      <c r="D62" s="16" t="s">
        <v>161</v>
      </c>
      <c r="E62" s="16" t="s">
        <v>68</v>
      </c>
      <c r="F62" s="15" t="s">
        <v>162</v>
      </c>
      <c r="G62" s="16" t="s">
        <v>70</v>
      </c>
      <c r="H62" s="15"/>
      <c r="I62" s="15"/>
      <c r="J62" s="16"/>
      <c r="K62" s="15"/>
      <c r="L62" s="15"/>
      <c r="M62" s="16"/>
      <c r="N62" s="15"/>
      <c r="O62" s="15"/>
      <c r="P62" s="16"/>
      <c r="Q62" s="10"/>
      <c r="R62" s="10"/>
      <c r="S62" s="16"/>
      <c r="T62" s="8">
        <v>1</v>
      </c>
      <c r="U62" s="11"/>
      <c r="V62" s="16"/>
      <c r="W62" s="6"/>
      <c r="X62" s="6"/>
      <c r="Y62" s="16"/>
      <c r="Z62" s="6"/>
      <c r="AA62" s="6"/>
      <c r="AB62" s="16"/>
      <c r="AC62" s="6"/>
      <c r="AD62" s="6"/>
      <c r="AE62" s="10"/>
      <c r="AF62" s="6"/>
      <c r="AG62" s="6"/>
      <c r="AH62" s="10"/>
      <c r="AI62" s="6"/>
      <c r="AJ62" s="6"/>
      <c r="AK62" s="10"/>
      <c r="AL62" s="6"/>
      <c r="AM62" s="6"/>
      <c r="AN62" s="10"/>
      <c r="AO62" s="6"/>
      <c r="AP62" s="6"/>
      <c r="AQ62" s="16"/>
      <c r="AR62" s="8">
        <f t="shared" si="7"/>
        <v>1</v>
      </c>
      <c r="AS62" s="11">
        <f t="shared" si="3"/>
        <v>0</v>
      </c>
      <c r="AT62" s="22"/>
      <c r="AU62" s="16"/>
      <c r="AV62" s="93" t="s">
        <v>65</v>
      </c>
      <c r="AW62" s="16"/>
    </row>
    <row r="63" spans="1:49" s="83" customFormat="1" ht="62.1">
      <c r="A63" s="43" t="s">
        <v>163</v>
      </c>
      <c r="B63" s="16" t="s">
        <v>164</v>
      </c>
      <c r="C63" s="16" t="s">
        <v>165</v>
      </c>
      <c r="D63" s="16" t="s">
        <v>165</v>
      </c>
      <c r="E63" s="16" t="s">
        <v>165</v>
      </c>
      <c r="F63" s="15" t="s">
        <v>166</v>
      </c>
      <c r="G63" s="16" t="s">
        <v>167</v>
      </c>
      <c r="H63" s="15"/>
      <c r="I63" s="15"/>
      <c r="J63" s="16"/>
      <c r="K63" s="15"/>
      <c r="L63" s="15"/>
      <c r="M63" s="16"/>
      <c r="N63" s="15"/>
      <c r="O63" s="15"/>
      <c r="P63" s="16"/>
      <c r="Q63" s="15"/>
      <c r="R63" s="15"/>
      <c r="S63" s="16"/>
      <c r="T63" s="15"/>
      <c r="U63" s="15"/>
      <c r="V63" s="16"/>
      <c r="W63" s="15"/>
      <c r="X63" s="15"/>
      <c r="Y63" s="16"/>
      <c r="Z63" s="8">
        <v>1</v>
      </c>
      <c r="AA63" s="11"/>
      <c r="AB63" s="16"/>
      <c r="AC63" s="15"/>
      <c r="AD63" s="15"/>
      <c r="AE63" s="16"/>
      <c r="AF63" s="15"/>
      <c r="AG63" s="15"/>
      <c r="AH63" s="16"/>
      <c r="AI63" s="15"/>
      <c r="AJ63" s="15"/>
      <c r="AK63" s="16"/>
      <c r="AL63" s="15"/>
      <c r="AM63" s="15"/>
      <c r="AN63" s="16"/>
      <c r="AO63" s="15"/>
      <c r="AP63" s="15"/>
      <c r="AQ63" s="16"/>
      <c r="AR63" s="8">
        <f t="shared" si="7"/>
        <v>1</v>
      </c>
      <c r="AS63" s="11">
        <f t="shared" si="3"/>
        <v>0</v>
      </c>
      <c r="AT63" s="22"/>
      <c r="AU63" s="16"/>
      <c r="AV63" s="93" t="s">
        <v>65</v>
      </c>
      <c r="AW63" s="16"/>
    </row>
    <row r="64" spans="1:49" s="83" customFormat="1" ht="60" customHeight="1">
      <c r="A64" s="43" t="s">
        <v>168</v>
      </c>
      <c r="B64" s="16" t="s">
        <v>164</v>
      </c>
      <c r="C64" s="16" t="s">
        <v>165</v>
      </c>
      <c r="D64" s="16" t="s">
        <v>165</v>
      </c>
      <c r="E64" s="16" t="s">
        <v>165</v>
      </c>
      <c r="F64" s="15" t="s">
        <v>169</v>
      </c>
      <c r="G64" s="16" t="s">
        <v>70</v>
      </c>
      <c r="H64" s="15"/>
      <c r="I64" s="15"/>
      <c r="J64" s="16"/>
      <c r="K64" s="8">
        <v>1</v>
      </c>
      <c r="L64" s="11"/>
      <c r="M64" s="16"/>
      <c r="N64" s="15"/>
      <c r="O64" s="15"/>
      <c r="P64" s="16"/>
      <c r="Q64" s="15"/>
      <c r="R64" s="15"/>
      <c r="S64" s="16"/>
      <c r="T64" s="15"/>
      <c r="U64" s="15"/>
      <c r="V64" s="16"/>
      <c r="W64" s="15"/>
      <c r="X64" s="15"/>
      <c r="Y64" s="16"/>
      <c r="Z64" s="15"/>
      <c r="AA64" s="15"/>
      <c r="AB64" s="16"/>
      <c r="AC64" s="15"/>
      <c r="AD64" s="15"/>
      <c r="AE64" s="16"/>
      <c r="AF64" s="15"/>
      <c r="AG64" s="15"/>
      <c r="AH64" s="16"/>
      <c r="AI64" s="15"/>
      <c r="AJ64" s="15"/>
      <c r="AK64" s="16"/>
      <c r="AL64" s="15"/>
      <c r="AM64" s="15"/>
      <c r="AN64" s="16"/>
      <c r="AO64" s="15"/>
      <c r="AP64" s="15"/>
      <c r="AQ64" s="16"/>
      <c r="AR64" s="8">
        <f t="shared" si="7"/>
        <v>1</v>
      </c>
      <c r="AS64" s="11">
        <f t="shared" si="3"/>
        <v>0</v>
      </c>
      <c r="AT64" s="22"/>
      <c r="AU64" s="16"/>
      <c r="AV64" s="93" t="s">
        <v>65</v>
      </c>
      <c r="AW64" s="16"/>
    </row>
    <row r="65" spans="1:49" s="83" customFormat="1" ht="67.349999999999994" customHeight="1">
      <c r="A65" s="43" t="s">
        <v>170</v>
      </c>
      <c r="B65" s="16" t="s">
        <v>164</v>
      </c>
      <c r="C65" s="16" t="s">
        <v>165</v>
      </c>
      <c r="D65" s="16" t="s">
        <v>165</v>
      </c>
      <c r="E65" s="16" t="s">
        <v>165</v>
      </c>
      <c r="F65" s="6" t="s">
        <v>171</v>
      </c>
      <c r="G65" s="16" t="s">
        <v>70</v>
      </c>
      <c r="H65" s="15"/>
      <c r="I65" s="15"/>
      <c r="J65" s="15"/>
      <c r="K65" s="15"/>
      <c r="L65" s="15"/>
      <c r="M65" s="15"/>
      <c r="N65" s="15"/>
      <c r="O65" s="15"/>
      <c r="P65" s="16"/>
      <c r="Q65" s="15"/>
      <c r="R65" s="15"/>
      <c r="S65" s="16"/>
      <c r="T65" s="15"/>
      <c r="U65" s="15"/>
      <c r="V65" s="16"/>
      <c r="W65" s="15"/>
      <c r="X65" s="15"/>
      <c r="Y65" s="16"/>
      <c r="Z65" s="8">
        <v>1</v>
      </c>
      <c r="AA65" s="11"/>
      <c r="AB65" s="16"/>
      <c r="AC65" s="15"/>
      <c r="AD65" s="15"/>
      <c r="AE65" s="16"/>
      <c r="AF65" s="15"/>
      <c r="AG65" s="15"/>
      <c r="AH65" s="16"/>
      <c r="AI65" s="15"/>
      <c r="AJ65" s="15"/>
      <c r="AK65" s="16"/>
      <c r="AL65" s="15"/>
      <c r="AM65" s="15"/>
      <c r="AN65" s="16"/>
      <c r="AO65" s="15"/>
      <c r="AP65" s="15"/>
      <c r="AQ65" s="16"/>
      <c r="AR65" s="8">
        <f t="shared" si="7"/>
        <v>1</v>
      </c>
      <c r="AS65" s="11">
        <f>AP65+AM65+AJ65+AG65+AD65+AA65+X65+U65+R65+O65+L65+I65</f>
        <v>0</v>
      </c>
      <c r="AT65" s="22"/>
      <c r="AU65" s="16"/>
      <c r="AV65" s="93"/>
      <c r="AW65" s="16"/>
    </row>
    <row r="66" spans="1:49" s="83" customFormat="1" ht="67.349999999999994" customHeight="1">
      <c r="A66" s="43" t="s">
        <v>172</v>
      </c>
      <c r="B66" s="16" t="s">
        <v>173</v>
      </c>
      <c r="C66" s="16" t="s">
        <v>165</v>
      </c>
      <c r="D66" s="16" t="s">
        <v>165</v>
      </c>
      <c r="E66" s="16" t="s">
        <v>165</v>
      </c>
      <c r="F66" s="6" t="s">
        <v>174</v>
      </c>
      <c r="G66" s="16" t="s">
        <v>175</v>
      </c>
      <c r="H66" s="15"/>
      <c r="I66" s="15"/>
      <c r="J66" s="15"/>
      <c r="K66" s="15"/>
      <c r="L66" s="15"/>
      <c r="M66" s="15"/>
      <c r="N66" s="15"/>
      <c r="O66" s="15"/>
      <c r="P66" s="16"/>
      <c r="Q66" s="8">
        <v>1</v>
      </c>
      <c r="R66" s="11"/>
      <c r="S66" s="16"/>
      <c r="T66" s="15"/>
      <c r="U66" s="15"/>
      <c r="V66" s="10"/>
      <c r="W66" s="10"/>
      <c r="X66" s="10"/>
      <c r="Y66" s="10"/>
      <c r="Z66" s="15"/>
      <c r="AA66" s="15"/>
      <c r="AB66" s="16"/>
      <c r="AC66" s="15"/>
      <c r="AD66" s="15"/>
      <c r="AE66" s="16"/>
      <c r="AF66" s="15"/>
      <c r="AG66" s="15"/>
      <c r="AH66" s="16"/>
      <c r="AI66" s="8">
        <v>1</v>
      </c>
      <c r="AJ66" s="11"/>
      <c r="AK66" s="16"/>
      <c r="AL66" s="15"/>
      <c r="AM66" s="15"/>
      <c r="AN66" s="16"/>
      <c r="AO66" s="15"/>
      <c r="AP66" s="15"/>
      <c r="AQ66" s="16"/>
      <c r="AR66" s="8">
        <f t="shared" si="7"/>
        <v>2</v>
      </c>
      <c r="AS66" s="11">
        <f>AP66+AM66+AJ66+AG66+AD66+AA66+X66+U66+R66+O66+L66+I66</f>
        <v>0</v>
      </c>
      <c r="AT66" s="22"/>
      <c r="AU66" s="16"/>
      <c r="AV66" s="93"/>
      <c r="AW66" s="16"/>
    </row>
    <row r="67" spans="1:49" s="24" customFormat="1" ht="53.45" customHeight="1">
      <c r="A67" s="41" t="s">
        <v>176</v>
      </c>
      <c r="B67" s="10" t="s">
        <v>68</v>
      </c>
      <c r="C67" s="10" t="s">
        <v>68</v>
      </c>
      <c r="D67" s="10" t="s">
        <v>68</v>
      </c>
      <c r="E67" s="10" t="s">
        <v>83</v>
      </c>
      <c r="F67" s="12" t="s">
        <v>177</v>
      </c>
      <c r="G67" s="10" t="s">
        <v>64</v>
      </c>
      <c r="H67" s="6"/>
      <c r="I67" s="6"/>
      <c r="J67" s="10"/>
      <c r="K67" s="6"/>
      <c r="L67" s="6"/>
      <c r="M67" s="10"/>
      <c r="N67" s="6"/>
      <c r="O67" s="6"/>
      <c r="P67" s="10"/>
      <c r="Q67" s="8">
        <v>1</v>
      </c>
      <c r="R67" s="11"/>
      <c r="S67" s="12"/>
      <c r="T67" s="6"/>
      <c r="U67" s="6"/>
      <c r="V67" s="10"/>
      <c r="W67" s="6"/>
      <c r="X67" s="6"/>
      <c r="Y67" s="10"/>
      <c r="Z67" s="6"/>
      <c r="AA67" s="6"/>
      <c r="AB67" s="10"/>
      <c r="AC67" s="8">
        <v>1</v>
      </c>
      <c r="AD67" s="11"/>
      <c r="AE67" s="10"/>
      <c r="AF67" s="6"/>
      <c r="AG67" s="6"/>
      <c r="AH67" s="10"/>
      <c r="AI67" s="6"/>
      <c r="AJ67" s="6"/>
      <c r="AK67" s="10"/>
      <c r="AL67" s="6"/>
      <c r="AM67" s="6"/>
      <c r="AN67" s="10"/>
      <c r="AO67" s="8">
        <v>1</v>
      </c>
      <c r="AP67" s="11"/>
      <c r="AQ67" s="10"/>
      <c r="AR67" s="8">
        <f t="shared" si="7"/>
        <v>3</v>
      </c>
      <c r="AS67" s="11">
        <f t="shared" ref="AS67" si="8">SUM(I67+L67+O67+R67+U67+X67+AA67+AD67+AG67+AJ67++AM67+AP67)</f>
        <v>0</v>
      </c>
      <c r="AT67" s="20"/>
      <c r="AU67" s="6"/>
      <c r="AV67" s="93" t="s">
        <v>65</v>
      </c>
      <c r="AW67" s="10"/>
    </row>
    <row r="68" spans="1:49" s="24" customFormat="1" ht="53.45" customHeight="1">
      <c r="A68" s="41" t="s">
        <v>178</v>
      </c>
      <c r="B68" s="10" t="s">
        <v>68</v>
      </c>
      <c r="C68" s="10" t="s">
        <v>68</v>
      </c>
      <c r="D68" s="10" t="s">
        <v>179</v>
      </c>
      <c r="E68" s="10" t="s">
        <v>165</v>
      </c>
      <c r="F68" s="14" t="s">
        <v>180</v>
      </c>
      <c r="G68" s="10" t="s">
        <v>70</v>
      </c>
      <c r="H68" s="8">
        <v>1</v>
      </c>
      <c r="I68" s="11"/>
      <c r="J68" s="10"/>
      <c r="K68" s="6"/>
      <c r="L68" s="6"/>
      <c r="M68" s="10"/>
      <c r="N68" s="6"/>
      <c r="O68" s="6"/>
      <c r="P68" s="10"/>
      <c r="Q68" s="6"/>
      <c r="R68" s="6"/>
      <c r="S68" s="12"/>
      <c r="T68" s="6"/>
      <c r="U68" s="6"/>
      <c r="V68" s="10"/>
      <c r="W68" s="6"/>
      <c r="X68" s="6"/>
      <c r="Y68" s="10"/>
      <c r="Z68" s="6"/>
      <c r="AA68" s="6"/>
      <c r="AB68" s="10"/>
      <c r="AC68" s="6"/>
      <c r="AD68" s="6"/>
      <c r="AE68" s="10"/>
      <c r="AF68" s="6"/>
      <c r="AG68" s="6"/>
      <c r="AH68" s="10"/>
      <c r="AI68" s="6"/>
      <c r="AJ68" s="6"/>
      <c r="AK68" s="10"/>
      <c r="AL68" s="6"/>
      <c r="AM68" s="6"/>
      <c r="AN68" s="10"/>
      <c r="AO68" s="6"/>
      <c r="AP68" s="6"/>
      <c r="AQ68" s="10"/>
      <c r="AR68" s="8">
        <f t="shared" si="7"/>
        <v>1</v>
      </c>
      <c r="AS68" s="11">
        <f t="shared" si="3"/>
        <v>0</v>
      </c>
      <c r="AT68" s="20"/>
      <c r="AU68" s="6"/>
      <c r="AV68" s="93" t="s">
        <v>65</v>
      </c>
      <c r="AW68" s="10"/>
    </row>
    <row r="69" spans="1:49" s="24" customFormat="1">
      <c r="A69" s="100" t="s">
        <v>181</v>
      </c>
      <c r="B69" s="101"/>
      <c r="C69" s="101"/>
      <c r="D69" s="101"/>
      <c r="E69" s="101"/>
      <c r="F69" s="101"/>
      <c r="G69" s="101"/>
      <c r="H69" s="101"/>
      <c r="I69" s="101"/>
      <c r="J69" s="101"/>
      <c r="K69" s="101"/>
      <c r="L69" s="101"/>
      <c r="M69" s="101"/>
      <c r="N69" s="101"/>
      <c r="O69" s="101"/>
      <c r="P69" s="101"/>
      <c r="Q69" s="101"/>
      <c r="R69" s="101"/>
      <c r="S69" s="101"/>
      <c r="T69" s="101"/>
      <c r="U69" s="101"/>
      <c r="V69" s="101"/>
      <c r="W69" s="101"/>
      <c r="X69" s="101"/>
      <c r="Y69" s="101"/>
      <c r="Z69" s="101"/>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2"/>
      <c r="AW69" s="10"/>
    </row>
    <row r="70" spans="1:49" s="48" customFormat="1" ht="52.5" customHeight="1">
      <c r="A70" s="84" t="s">
        <v>182</v>
      </c>
      <c r="B70" s="16" t="s">
        <v>68</v>
      </c>
      <c r="C70" s="16" t="s">
        <v>68</v>
      </c>
      <c r="D70" s="16" t="s">
        <v>117</v>
      </c>
      <c r="E70" s="16" t="s">
        <v>68</v>
      </c>
      <c r="F70" s="14" t="s">
        <v>183</v>
      </c>
      <c r="G70" s="16" t="s">
        <v>184</v>
      </c>
      <c r="H70" s="15"/>
      <c r="I70" s="15"/>
      <c r="J70" s="84"/>
      <c r="K70" s="10"/>
      <c r="L70" s="10"/>
      <c r="M70" s="84"/>
      <c r="N70" s="8">
        <v>1</v>
      </c>
      <c r="O70" s="11"/>
      <c r="P70" s="84"/>
      <c r="Q70" s="8">
        <v>1</v>
      </c>
      <c r="R70" s="11"/>
      <c r="S70" s="84"/>
      <c r="T70" s="8">
        <v>1</v>
      </c>
      <c r="U70" s="11"/>
      <c r="V70" s="84"/>
      <c r="W70" s="8">
        <v>1</v>
      </c>
      <c r="X70" s="11"/>
      <c r="Y70" s="84"/>
      <c r="Z70" s="16"/>
      <c r="AA70" s="16"/>
      <c r="AB70" s="94"/>
      <c r="AC70" s="16"/>
      <c r="AD70" s="16"/>
      <c r="AE70" s="94"/>
      <c r="AF70" s="16"/>
      <c r="AG70" s="16"/>
      <c r="AH70" s="94"/>
      <c r="AI70" s="16"/>
      <c r="AJ70" s="16"/>
      <c r="AK70" s="94"/>
      <c r="AL70" s="16"/>
      <c r="AM70" s="16"/>
      <c r="AN70" s="94"/>
      <c r="AO70" s="16"/>
      <c r="AP70" s="16"/>
      <c r="AQ70" s="84"/>
      <c r="AR70" s="8">
        <f t="shared" ref="AR70:AR76" si="9">SUM(H70+K70+N70+Q70+T70+W70+Z70+AC70+AF70+AI70++AL70+AO70)</f>
        <v>4</v>
      </c>
      <c r="AS70" s="11">
        <f t="shared" ref="AS70:AS75" si="10">SUM(I70+L70+O70+R70+U70+X70+AA70+AD70+AG70+AJ70++AM70+AP70)</f>
        <v>0</v>
      </c>
      <c r="AT70" s="95"/>
      <c r="AU70" s="95"/>
      <c r="AV70" s="93" t="s">
        <v>65</v>
      </c>
    </row>
    <row r="71" spans="1:49" s="48" customFormat="1" ht="52.5" customHeight="1">
      <c r="A71" s="84" t="s">
        <v>185</v>
      </c>
      <c r="B71" s="16" t="s">
        <v>164</v>
      </c>
      <c r="C71" s="16" t="s">
        <v>68</v>
      </c>
      <c r="D71" s="16" t="s">
        <v>68</v>
      </c>
      <c r="E71" s="16" t="s">
        <v>68</v>
      </c>
      <c r="F71" s="14" t="s">
        <v>183</v>
      </c>
      <c r="G71" s="16" t="s">
        <v>184</v>
      </c>
      <c r="H71" s="15"/>
      <c r="I71" s="15"/>
      <c r="J71" s="84"/>
      <c r="K71" s="10"/>
      <c r="L71" s="10"/>
      <c r="M71" s="84"/>
      <c r="N71" s="8">
        <v>1</v>
      </c>
      <c r="O71" s="11"/>
      <c r="P71" s="84"/>
      <c r="Q71" s="8">
        <v>1</v>
      </c>
      <c r="R71" s="11"/>
      <c r="S71" s="84"/>
      <c r="T71" s="8">
        <v>1</v>
      </c>
      <c r="U71" s="11"/>
      <c r="V71" s="84"/>
      <c r="W71" s="8">
        <v>1</v>
      </c>
      <c r="X71" s="11"/>
      <c r="Y71" s="84"/>
      <c r="Z71" s="8">
        <v>1</v>
      </c>
      <c r="AA71" s="11"/>
      <c r="AB71" s="94"/>
      <c r="AC71" s="16"/>
      <c r="AD71" s="16"/>
      <c r="AE71" s="94"/>
      <c r="AF71" s="16"/>
      <c r="AG71" s="16"/>
      <c r="AH71" s="94"/>
      <c r="AI71" s="16"/>
      <c r="AJ71" s="16"/>
      <c r="AK71" s="94"/>
      <c r="AL71" s="16"/>
      <c r="AM71" s="16"/>
      <c r="AN71" s="94"/>
      <c r="AO71" s="16"/>
      <c r="AP71" s="16"/>
      <c r="AQ71" s="84"/>
      <c r="AR71" s="8">
        <f t="shared" si="9"/>
        <v>5</v>
      </c>
      <c r="AS71" s="11">
        <f t="shared" si="10"/>
        <v>0</v>
      </c>
      <c r="AT71" s="95"/>
      <c r="AU71" s="95"/>
      <c r="AV71" s="93" t="s">
        <v>65</v>
      </c>
    </row>
    <row r="72" spans="1:49" s="48" customFormat="1" ht="52.5" customHeight="1">
      <c r="A72" s="84" t="s">
        <v>186</v>
      </c>
      <c r="B72" s="16" t="s">
        <v>68</v>
      </c>
      <c r="C72" s="16" t="s">
        <v>187</v>
      </c>
      <c r="D72" s="16" t="s">
        <v>68</v>
      </c>
      <c r="E72" s="16" t="s">
        <v>68</v>
      </c>
      <c r="F72" s="14" t="s">
        <v>183</v>
      </c>
      <c r="G72" s="16" t="s">
        <v>184</v>
      </c>
      <c r="H72" s="15"/>
      <c r="I72" s="15"/>
      <c r="J72" s="84"/>
      <c r="K72" s="15"/>
      <c r="L72" s="15"/>
      <c r="M72" s="84"/>
      <c r="N72" s="8">
        <v>1</v>
      </c>
      <c r="O72" s="11"/>
      <c r="P72" s="84"/>
      <c r="Q72" s="8">
        <v>1</v>
      </c>
      <c r="R72" s="11"/>
      <c r="S72" s="94"/>
      <c r="T72" s="8">
        <v>1</v>
      </c>
      <c r="U72" s="11"/>
      <c r="V72" s="84"/>
      <c r="W72" s="8">
        <v>1</v>
      </c>
      <c r="X72" s="11"/>
      <c r="Y72" s="84"/>
      <c r="Z72" s="8">
        <v>1</v>
      </c>
      <c r="AA72" s="11"/>
      <c r="AB72" s="94"/>
      <c r="AC72" s="15"/>
      <c r="AD72" s="15"/>
      <c r="AE72" s="94"/>
      <c r="AF72" s="16"/>
      <c r="AG72" s="16"/>
      <c r="AH72" s="94"/>
      <c r="AI72" s="16"/>
      <c r="AJ72" s="16"/>
      <c r="AK72" s="94"/>
      <c r="AL72" s="16"/>
      <c r="AM72" s="16"/>
      <c r="AN72" s="94"/>
      <c r="AO72" s="16"/>
      <c r="AP72" s="16"/>
      <c r="AQ72" s="84"/>
      <c r="AR72" s="8">
        <f t="shared" si="9"/>
        <v>5</v>
      </c>
      <c r="AS72" s="11">
        <f t="shared" si="10"/>
        <v>0</v>
      </c>
      <c r="AT72" s="95"/>
      <c r="AU72" s="95"/>
      <c r="AV72" s="93" t="s">
        <v>65</v>
      </c>
    </row>
    <row r="73" spans="1:49" s="48" customFormat="1" ht="52.5" customHeight="1">
      <c r="A73" s="84" t="s">
        <v>188</v>
      </c>
      <c r="B73" s="16" t="s">
        <v>68</v>
      </c>
      <c r="C73" s="16" t="s">
        <v>68</v>
      </c>
      <c r="D73" s="16" t="s">
        <v>179</v>
      </c>
      <c r="E73" s="16" t="s">
        <v>68</v>
      </c>
      <c r="F73" s="14" t="s">
        <v>183</v>
      </c>
      <c r="G73" s="16" t="s">
        <v>189</v>
      </c>
      <c r="H73" s="15"/>
      <c r="I73" s="15"/>
      <c r="J73" s="84"/>
      <c r="K73" s="15"/>
      <c r="L73" s="15"/>
      <c r="M73" s="84"/>
      <c r="N73" s="15"/>
      <c r="O73" s="15"/>
      <c r="P73" s="84"/>
      <c r="Q73" s="15"/>
      <c r="R73" s="15"/>
      <c r="S73" s="84"/>
      <c r="T73" s="15"/>
      <c r="U73" s="15"/>
      <c r="V73" s="84"/>
      <c r="W73" s="8">
        <v>1</v>
      </c>
      <c r="X73" s="11"/>
      <c r="Y73" s="84"/>
      <c r="Z73" s="8">
        <v>1</v>
      </c>
      <c r="AA73" s="11"/>
      <c r="AB73" s="94"/>
      <c r="AC73" s="8">
        <v>1</v>
      </c>
      <c r="AD73" s="11"/>
      <c r="AE73" s="94"/>
      <c r="AF73" s="8">
        <v>1</v>
      </c>
      <c r="AG73" s="11"/>
      <c r="AH73" s="94"/>
      <c r="AI73" s="16"/>
      <c r="AJ73" s="16"/>
      <c r="AK73" s="94"/>
      <c r="AL73" s="16"/>
      <c r="AM73" s="16"/>
      <c r="AN73" s="94"/>
      <c r="AO73" s="16"/>
      <c r="AP73" s="16"/>
      <c r="AQ73" s="84"/>
      <c r="AR73" s="8">
        <f t="shared" si="9"/>
        <v>4</v>
      </c>
      <c r="AS73" s="11">
        <f t="shared" si="10"/>
        <v>0</v>
      </c>
      <c r="AT73" s="95"/>
      <c r="AU73" s="95"/>
      <c r="AV73" s="93" t="s">
        <v>65</v>
      </c>
    </row>
    <row r="74" spans="1:49" s="48" customFormat="1" ht="52.5" customHeight="1">
      <c r="A74" s="43" t="s">
        <v>190</v>
      </c>
      <c r="B74" s="16" t="s">
        <v>68</v>
      </c>
      <c r="C74" s="16" t="s">
        <v>68</v>
      </c>
      <c r="D74" s="16" t="s">
        <v>131</v>
      </c>
      <c r="E74" s="16" t="s">
        <v>68</v>
      </c>
      <c r="F74" s="14" t="s">
        <v>191</v>
      </c>
      <c r="G74" s="16" t="s">
        <v>189</v>
      </c>
      <c r="H74" s="15"/>
      <c r="I74" s="15"/>
      <c r="J74" s="16"/>
      <c r="K74" s="15"/>
      <c r="L74" s="15"/>
      <c r="M74" s="16"/>
      <c r="N74" s="15"/>
      <c r="O74" s="15"/>
      <c r="P74" s="16"/>
      <c r="Q74" s="15"/>
      <c r="R74" s="15"/>
      <c r="S74" s="16"/>
      <c r="T74" s="15"/>
      <c r="U74" s="15"/>
      <c r="V74" s="16"/>
      <c r="W74" s="8">
        <v>1</v>
      </c>
      <c r="X74" s="11"/>
      <c r="Y74" s="84"/>
      <c r="Z74" s="8">
        <v>1</v>
      </c>
      <c r="AA74" s="11"/>
      <c r="AB74" s="94"/>
      <c r="AC74" s="8">
        <v>1</v>
      </c>
      <c r="AD74" s="11"/>
      <c r="AE74" s="16"/>
      <c r="AF74" s="8">
        <v>1</v>
      </c>
      <c r="AG74" s="11"/>
      <c r="AH74" s="94"/>
      <c r="AI74" s="16"/>
      <c r="AJ74" s="16"/>
      <c r="AK74" s="94"/>
      <c r="AL74" s="16"/>
      <c r="AM74" s="16"/>
      <c r="AN74" s="16"/>
      <c r="AO74" s="16"/>
      <c r="AP74" s="16"/>
      <c r="AQ74" s="16"/>
      <c r="AR74" s="8">
        <f t="shared" ref="AR74" si="11">SUM(H74+K74+N74+Q74+T74+W74+Z74+AC74+AF74+AI74++AL74+AO74)</f>
        <v>4</v>
      </c>
      <c r="AS74" s="11">
        <f t="shared" ref="AS74" si="12">SUM(I74+L74+O74+R74+U74+X74+AA74+AD74+AG74+AJ74++AM74+AP74)</f>
        <v>0</v>
      </c>
      <c r="AT74" s="85"/>
      <c r="AU74" s="96"/>
      <c r="AV74" s="93" t="s">
        <v>65</v>
      </c>
    </row>
    <row r="75" spans="1:49" s="48" customFormat="1" ht="52.5" customHeight="1">
      <c r="A75" s="114" t="s">
        <v>192</v>
      </c>
      <c r="B75" s="16" t="s">
        <v>68</v>
      </c>
      <c r="C75" s="16" t="s">
        <v>68</v>
      </c>
      <c r="D75" s="16" t="s">
        <v>131</v>
      </c>
      <c r="E75" s="16" t="s">
        <v>68</v>
      </c>
      <c r="F75" s="14" t="s">
        <v>183</v>
      </c>
      <c r="G75" s="113" t="s">
        <v>189</v>
      </c>
      <c r="H75" s="15"/>
      <c r="I75" s="15"/>
      <c r="J75" s="16"/>
      <c r="K75" s="15"/>
      <c r="L75" s="15"/>
      <c r="M75" s="16"/>
      <c r="N75" s="15"/>
      <c r="O75" s="15"/>
      <c r="P75" s="16"/>
      <c r="Q75" s="15"/>
      <c r="R75" s="15"/>
      <c r="S75" s="16"/>
      <c r="T75" s="15"/>
      <c r="U75" s="15"/>
      <c r="V75" s="16"/>
      <c r="W75" s="8">
        <v>1</v>
      </c>
      <c r="X75" s="11"/>
      <c r="Y75" s="84"/>
      <c r="Z75" s="8">
        <v>1</v>
      </c>
      <c r="AA75" s="11"/>
      <c r="AB75" s="94"/>
      <c r="AC75" s="16"/>
      <c r="AD75" s="16"/>
      <c r="AE75" s="16"/>
      <c r="AF75" s="16"/>
      <c r="AG75" s="16"/>
      <c r="AH75" s="94"/>
      <c r="AI75" s="16"/>
      <c r="AJ75" s="16"/>
      <c r="AK75" s="94"/>
      <c r="AL75" s="16"/>
      <c r="AM75" s="16"/>
      <c r="AN75" s="16"/>
      <c r="AO75" s="16"/>
      <c r="AP75" s="16"/>
      <c r="AQ75" s="16"/>
      <c r="AR75" s="8">
        <f t="shared" si="9"/>
        <v>2</v>
      </c>
      <c r="AS75" s="11">
        <f t="shared" si="10"/>
        <v>0</v>
      </c>
      <c r="AT75" s="85"/>
      <c r="AU75" s="96"/>
      <c r="AV75" s="93" t="s">
        <v>65</v>
      </c>
    </row>
    <row r="76" spans="1:49" s="48" customFormat="1" ht="52.5" customHeight="1">
      <c r="A76" s="43" t="s">
        <v>193</v>
      </c>
      <c r="B76" s="10" t="s">
        <v>67</v>
      </c>
      <c r="C76" s="16" t="s">
        <v>68</v>
      </c>
      <c r="D76" s="16" t="s">
        <v>68</v>
      </c>
      <c r="E76" s="16" t="s">
        <v>68</v>
      </c>
      <c r="F76" s="14" t="s">
        <v>194</v>
      </c>
      <c r="G76" s="16" t="s">
        <v>189</v>
      </c>
      <c r="H76" s="15"/>
      <c r="I76" s="15"/>
      <c r="J76" s="16"/>
      <c r="K76" s="15"/>
      <c r="L76" s="15"/>
      <c r="M76" s="16"/>
      <c r="N76" s="15"/>
      <c r="O76" s="15"/>
      <c r="P76" s="16"/>
      <c r="Q76" s="15"/>
      <c r="R76" s="15"/>
      <c r="S76" s="16"/>
      <c r="T76" s="15"/>
      <c r="U76" s="15"/>
      <c r="V76" s="16"/>
      <c r="W76" s="8">
        <v>1</v>
      </c>
      <c r="X76" s="11"/>
      <c r="Y76" s="84"/>
      <c r="Z76" s="8">
        <v>1</v>
      </c>
      <c r="AA76" s="11"/>
      <c r="AB76" s="94"/>
      <c r="AC76" s="8">
        <v>1</v>
      </c>
      <c r="AD76" s="11"/>
      <c r="AE76" s="16"/>
      <c r="AF76" s="8">
        <v>1</v>
      </c>
      <c r="AG76" s="11"/>
      <c r="AH76" s="94"/>
      <c r="AI76" s="16"/>
      <c r="AJ76" s="16"/>
      <c r="AK76" s="94"/>
      <c r="AL76" s="16"/>
      <c r="AM76" s="16"/>
      <c r="AN76" s="16"/>
      <c r="AO76" s="16"/>
      <c r="AP76" s="16"/>
      <c r="AQ76" s="16"/>
      <c r="AR76" s="8">
        <f t="shared" si="9"/>
        <v>4</v>
      </c>
      <c r="AS76" s="11">
        <f>SUM(I76+L76+O76+R76+U76+X76+AA76+AD76+AG76+AJ76++AM76+AP76)</f>
        <v>0</v>
      </c>
      <c r="AT76" s="85"/>
      <c r="AU76" s="96"/>
      <c r="AV76" s="93" t="s">
        <v>65</v>
      </c>
    </row>
    <row r="77" spans="1:49" s="16" customFormat="1">
      <c r="A77" s="100" t="s">
        <v>195</v>
      </c>
      <c r="B77" s="101"/>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2"/>
    </row>
    <row r="78" spans="1:49" s="16" customFormat="1" ht="51" customHeight="1">
      <c r="A78" s="84" t="s">
        <v>196</v>
      </c>
      <c r="B78" s="10" t="s">
        <v>68</v>
      </c>
      <c r="C78" s="10" t="s">
        <v>68</v>
      </c>
      <c r="D78" s="10" t="s">
        <v>68</v>
      </c>
      <c r="E78" s="86" t="s">
        <v>146</v>
      </c>
      <c r="F78" s="14" t="s">
        <v>197</v>
      </c>
      <c r="G78" s="89" t="s">
        <v>198</v>
      </c>
      <c r="H78" s="8">
        <v>1</v>
      </c>
      <c r="I78" s="11"/>
      <c r="J78" s="12"/>
      <c r="K78" s="8">
        <v>1</v>
      </c>
      <c r="L78" s="11"/>
      <c r="M78" s="12"/>
      <c r="N78" s="8">
        <v>1</v>
      </c>
      <c r="O78" s="11"/>
      <c r="P78" s="12"/>
      <c r="Q78" s="8">
        <v>1</v>
      </c>
      <c r="R78" s="11"/>
      <c r="S78" s="12"/>
      <c r="T78" s="8">
        <v>1</v>
      </c>
      <c r="U78" s="11"/>
      <c r="V78" s="12"/>
      <c r="W78" s="8">
        <v>1</v>
      </c>
      <c r="X78" s="11"/>
      <c r="Y78" s="12"/>
      <c r="Z78" s="8">
        <v>1</v>
      </c>
      <c r="AA78" s="11"/>
      <c r="AB78" s="12"/>
      <c r="AC78" s="8">
        <v>1</v>
      </c>
      <c r="AD78" s="11"/>
      <c r="AE78" s="12"/>
      <c r="AF78" s="8">
        <v>1</v>
      </c>
      <c r="AG78" s="11"/>
      <c r="AH78" s="12"/>
      <c r="AI78" s="8">
        <v>1</v>
      </c>
      <c r="AJ78" s="11"/>
      <c r="AK78" s="12"/>
      <c r="AL78" s="8">
        <v>1</v>
      </c>
      <c r="AM78" s="11"/>
      <c r="AN78" s="12"/>
      <c r="AO78" s="8">
        <v>1</v>
      </c>
      <c r="AP78" s="11"/>
      <c r="AQ78" s="12"/>
      <c r="AR78" s="8">
        <f>SUM(H78+K78+N78+Q78+T78+W78+Z78+AC78+AF78+AI78++AL78+AO78)</f>
        <v>12</v>
      </c>
      <c r="AS78" s="11">
        <f t="shared" ref="AS78:AS89" si="13">SUM(I78+L78+O78+R78+U78+X78+AA78+AD78+AG78+AJ78++AM78+AP78)</f>
        <v>0</v>
      </c>
      <c r="AT78" s="20"/>
      <c r="AU78" s="10"/>
      <c r="AV78" s="93" t="s">
        <v>65</v>
      </c>
    </row>
    <row r="79" spans="1:49" s="16" customFormat="1" ht="51" customHeight="1">
      <c r="A79" s="43" t="s">
        <v>199</v>
      </c>
      <c r="B79" s="16" t="s">
        <v>68</v>
      </c>
      <c r="C79" s="16" t="s">
        <v>68</v>
      </c>
      <c r="D79" s="16" t="s">
        <v>122</v>
      </c>
      <c r="E79" s="16" t="s">
        <v>68</v>
      </c>
      <c r="F79" s="12" t="s">
        <v>200</v>
      </c>
      <c r="G79" s="16" t="s">
        <v>201</v>
      </c>
      <c r="H79" s="6"/>
      <c r="I79" s="6"/>
      <c r="K79" s="15"/>
      <c r="L79" s="15"/>
      <c r="N79" s="15"/>
      <c r="O79" s="15"/>
      <c r="P79" s="10"/>
      <c r="Q79" s="10"/>
      <c r="R79" s="42"/>
      <c r="S79" s="10"/>
      <c r="T79" s="15"/>
      <c r="U79" s="15"/>
      <c r="W79" s="15"/>
      <c r="X79" s="15"/>
      <c r="Z79" s="15"/>
      <c r="AA79" s="15"/>
      <c r="AC79" s="15"/>
      <c r="AD79" s="15"/>
      <c r="AF79" s="15"/>
      <c r="AG79" s="15"/>
      <c r="AI79" s="8">
        <v>1</v>
      </c>
      <c r="AJ79" s="9"/>
      <c r="AL79" s="15"/>
      <c r="AM79" s="15"/>
      <c r="AO79" s="15"/>
      <c r="AP79" s="15"/>
      <c r="AR79" s="8">
        <f>SUM(H79+K79+N79+Q79+T79+W79+Z79+AC79+AF79+AI79++AL79+AO79)</f>
        <v>1</v>
      </c>
      <c r="AS79" s="11">
        <f>SUM(I79+L79+O79+R79+U79+X79+AA79+AD79+AG79+AJ79++AM79+AP79)</f>
        <v>0</v>
      </c>
      <c r="AT79" s="22"/>
      <c r="AU79" s="15"/>
      <c r="AV79" s="93" t="s">
        <v>65</v>
      </c>
    </row>
    <row r="80" spans="1:49" s="16" customFormat="1" ht="51" customHeight="1">
      <c r="A80" s="43" t="s">
        <v>202</v>
      </c>
      <c r="F80" s="12"/>
      <c r="G80" s="16" t="s">
        <v>201</v>
      </c>
      <c r="K80" s="8">
        <v>1</v>
      </c>
      <c r="L80" s="11"/>
      <c r="N80" s="15"/>
      <c r="O80" s="15"/>
      <c r="P80" s="10"/>
      <c r="Q80" s="10"/>
      <c r="R80" s="42"/>
      <c r="S80" s="10"/>
      <c r="T80" s="15"/>
      <c r="U80" s="15"/>
      <c r="W80" s="15"/>
      <c r="X80" s="15"/>
      <c r="Z80" s="15"/>
      <c r="AA80" s="15"/>
      <c r="AC80" s="15"/>
      <c r="AD80" s="15"/>
      <c r="AF80" s="15"/>
      <c r="AG80" s="15"/>
      <c r="AH80" s="10"/>
      <c r="AI80" s="10"/>
      <c r="AJ80" s="42"/>
      <c r="AK80" s="10"/>
      <c r="AL80" s="15"/>
      <c r="AM80" s="15"/>
      <c r="AO80" s="15"/>
      <c r="AP80" s="15"/>
      <c r="AR80" s="8">
        <f>SUM(H80+K80+N80+Q80+T80+W80+Z80+AC80+AF80+AI80++AL80+AO80)</f>
        <v>1</v>
      </c>
      <c r="AS80" s="11">
        <f>SUM(I80+L80+O80+R80+U80+X80+AA80+AD80+AG80+AJ80++AM80+AP80)</f>
        <v>0</v>
      </c>
      <c r="AT80" s="22"/>
      <c r="AU80" s="15"/>
      <c r="AV80" s="93"/>
    </row>
    <row r="81" spans="1:49" s="16" customFormat="1" ht="51" customHeight="1">
      <c r="A81" s="84" t="s">
        <v>203</v>
      </c>
      <c r="B81" s="10" t="s">
        <v>87</v>
      </c>
      <c r="C81" s="10" t="s">
        <v>68</v>
      </c>
      <c r="D81" s="10" t="s">
        <v>68</v>
      </c>
      <c r="E81" s="10" t="s">
        <v>68</v>
      </c>
      <c r="F81" s="15" t="s">
        <v>204</v>
      </c>
      <c r="G81" s="16" t="s">
        <v>70</v>
      </c>
      <c r="H81" s="15"/>
      <c r="I81" s="15"/>
      <c r="K81" s="15"/>
      <c r="L81" s="15"/>
      <c r="N81" s="15"/>
      <c r="O81" s="15"/>
      <c r="Q81" s="15"/>
      <c r="R81" s="15"/>
      <c r="T81" s="10"/>
      <c r="U81" s="10"/>
      <c r="W81" s="8">
        <v>1</v>
      </c>
      <c r="X81" s="11"/>
      <c r="Y81" s="15"/>
      <c r="Z81" s="15"/>
      <c r="AA81" s="15"/>
      <c r="AC81" s="15"/>
      <c r="AD81" s="15"/>
      <c r="AL81" s="15"/>
      <c r="AM81" s="15"/>
      <c r="AO81" s="15"/>
      <c r="AR81" s="8">
        <f>SUM(H81+K81+N81+Q81+T81+W81+Z81+AC81+AF81+AI81++AL81+AO81)</f>
        <v>1</v>
      </c>
      <c r="AS81" s="11">
        <f>SUM(I81+L81+O81+R81+U81+X81+AA81+AD81+AG81+AJ81++AM81+AP81)</f>
        <v>0</v>
      </c>
      <c r="AT81" s="22"/>
      <c r="AU81" s="14"/>
      <c r="AV81" s="93" t="s">
        <v>65</v>
      </c>
    </row>
    <row r="82" spans="1:49" s="16" customFormat="1" ht="51" customHeight="1">
      <c r="A82" s="84" t="s">
        <v>205</v>
      </c>
      <c r="B82" s="10" t="s">
        <v>87</v>
      </c>
      <c r="C82" s="10" t="s">
        <v>68</v>
      </c>
      <c r="D82" s="10" t="s">
        <v>68</v>
      </c>
      <c r="E82" s="10" t="s">
        <v>68</v>
      </c>
      <c r="F82" s="15" t="s">
        <v>204</v>
      </c>
      <c r="G82" s="16" t="s">
        <v>70</v>
      </c>
      <c r="H82" s="15"/>
      <c r="I82" s="15"/>
      <c r="K82" s="15"/>
      <c r="L82" s="15"/>
      <c r="N82" s="15"/>
      <c r="O82" s="15"/>
      <c r="Q82" s="15"/>
      <c r="R82" s="15"/>
      <c r="T82" s="10"/>
      <c r="U82" s="10"/>
      <c r="W82" s="15"/>
      <c r="X82" s="15"/>
      <c r="Y82" s="10"/>
      <c r="Z82" s="10"/>
      <c r="AA82" s="10"/>
      <c r="AB82" s="10"/>
      <c r="AC82" s="15"/>
      <c r="AD82" s="15"/>
      <c r="AI82" s="8">
        <v>1</v>
      </c>
      <c r="AJ82" s="11"/>
      <c r="AL82" s="15"/>
      <c r="AM82" s="15"/>
      <c r="AO82" s="15"/>
      <c r="AR82" s="8">
        <f t="shared" ref="AR82:AR87" si="14">SUM(H82+K82+N82+Q82+T82+W82+Z82+AC82+AF82+AI82++AL82+AO82)</f>
        <v>1</v>
      </c>
      <c r="AS82" s="11">
        <f t="shared" ref="AS82:AS83" si="15">I82+L82+O82+R82+U82+X82+AA82+AD82+AG82+AJ82+AM82+AP82</f>
        <v>0</v>
      </c>
      <c r="AT82" s="22"/>
      <c r="AU82" s="14"/>
      <c r="AV82" s="93"/>
    </row>
    <row r="83" spans="1:49" s="24" customFormat="1" ht="51" customHeight="1">
      <c r="A83" s="41" t="s">
        <v>206</v>
      </c>
      <c r="B83" s="10" t="s">
        <v>164</v>
      </c>
      <c r="C83" s="10" t="s">
        <v>68</v>
      </c>
      <c r="D83" s="10" t="s">
        <v>68</v>
      </c>
      <c r="E83" s="10" t="s">
        <v>68</v>
      </c>
      <c r="F83" s="12" t="s">
        <v>207</v>
      </c>
      <c r="G83" s="16" t="s">
        <v>70</v>
      </c>
      <c r="H83" s="6"/>
      <c r="I83" s="6"/>
      <c r="J83" s="6"/>
      <c r="K83" s="6"/>
      <c r="L83" s="6"/>
      <c r="M83" s="18"/>
      <c r="N83" s="6"/>
      <c r="O83" s="6"/>
      <c r="P83" s="13"/>
      <c r="Q83" s="16"/>
      <c r="R83" s="16"/>
      <c r="S83" s="13"/>
      <c r="T83" s="10"/>
      <c r="U83" s="10"/>
      <c r="V83" s="13"/>
      <c r="W83" s="6"/>
      <c r="X83" s="6"/>
      <c r="Y83" s="18"/>
      <c r="Z83" s="6"/>
      <c r="AA83" s="6"/>
      <c r="AB83" s="13"/>
      <c r="AC83" s="6"/>
      <c r="AD83" s="6"/>
      <c r="AE83" s="13"/>
      <c r="AF83" s="10"/>
      <c r="AG83" s="10"/>
      <c r="AH83" s="13"/>
      <c r="AI83" s="8">
        <v>1</v>
      </c>
      <c r="AJ83" s="11"/>
      <c r="AK83" s="18"/>
      <c r="AL83" s="8">
        <v>1</v>
      </c>
      <c r="AM83" s="11"/>
      <c r="AN83" s="13"/>
      <c r="AO83" s="6"/>
      <c r="AP83" s="6"/>
      <c r="AQ83" s="18"/>
      <c r="AR83" s="8">
        <f t="shared" si="14"/>
        <v>2</v>
      </c>
      <c r="AS83" s="11">
        <f t="shared" si="15"/>
        <v>0</v>
      </c>
      <c r="AT83" s="10"/>
      <c r="AU83" s="10"/>
      <c r="AV83" s="93"/>
      <c r="AW83" s="10"/>
    </row>
    <row r="84" spans="1:49" s="36" customFormat="1" ht="45.95" customHeight="1">
      <c r="A84" s="41" t="s">
        <v>208</v>
      </c>
      <c r="B84" s="10" t="s">
        <v>62</v>
      </c>
      <c r="C84" s="10" t="s">
        <v>62</v>
      </c>
      <c r="D84" s="10" t="s">
        <v>62</v>
      </c>
      <c r="E84" s="10" t="s">
        <v>62</v>
      </c>
      <c r="F84" s="14" t="s">
        <v>209</v>
      </c>
      <c r="G84" s="16" t="s">
        <v>70</v>
      </c>
      <c r="H84" s="10"/>
      <c r="I84" s="10"/>
      <c r="J84" s="10"/>
      <c r="K84" s="10"/>
      <c r="L84" s="10"/>
      <c r="M84" s="10"/>
      <c r="N84" s="6"/>
      <c r="O84" s="6"/>
      <c r="P84" s="12"/>
      <c r="Q84" s="10"/>
      <c r="R84" s="10"/>
      <c r="S84" s="10"/>
      <c r="T84" s="6"/>
      <c r="U84" s="6"/>
      <c r="V84" s="10"/>
      <c r="W84" s="8">
        <v>1</v>
      </c>
      <c r="X84" s="11"/>
      <c r="Y84" s="10"/>
      <c r="Z84" s="10"/>
      <c r="AA84" s="10"/>
      <c r="AB84" s="10"/>
      <c r="AC84" s="10"/>
      <c r="AD84" s="10"/>
      <c r="AE84" s="10"/>
      <c r="AF84" s="6"/>
      <c r="AG84" s="6"/>
      <c r="AH84" s="10"/>
      <c r="AI84" s="10"/>
      <c r="AJ84" s="10"/>
      <c r="AK84" s="10"/>
      <c r="AL84" s="10"/>
      <c r="AM84" s="10"/>
      <c r="AN84" s="10"/>
      <c r="AO84" s="6"/>
      <c r="AP84" s="6"/>
      <c r="AQ84" s="10"/>
      <c r="AR84" s="8">
        <f t="shared" si="14"/>
        <v>1</v>
      </c>
      <c r="AS84" s="11">
        <f t="shared" si="13"/>
        <v>0</v>
      </c>
      <c r="AT84" s="20"/>
      <c r="AU84" s="10"/>
      <c r="AV84" s="93" t="s">
        <v>65</v>
      </c>
    </row>
    <row r="85" spans="1:49" s="92" customFormat="1" ht="57" customHeight="1">
      <c r="A85" s="41" t="s">
        <v>210</v>
      </c>
      <c r="B85" s="10" t="s">
        <v>62</v>
      </c>
      <c r="C85" s="10" t="s">
        <v>62</v>
      </c>
      <c r="D85" s="10" t="s">
        <v>62</v>
      </c>
      <c r="E85" s="10" t="s">
        <v>62</v>
      </c>
      <c r="F85" s="14" t="s">
        <v>209</v>
      </c>
      <c r="G85" s="16" t="s">
        <v>95</v>
      </c>
      <c r="H85" s="10"/>
      <c r="I85" s="10"/>
      <c r="J85" s="10"/>
      <c r="K85" s="10"/>
      <c r="L85" s="10"/>
      <c r="M85" s="10"/>
      <c r="N85" s="10"/>
      <c r="O85" s="10"/>
      <c r="P85" s="12"/>
      <c r="Q85" s="10"/>
      <c r="R85" s="10"/>
      <c r="S85" s="10"/>
      <c r="T85" s="10"/>
      <c r="U85" s="10"/>
      <c r="V85" s="10"/>
      <c r="W85" s="6"/>
      <c r="X85" s="6"/>
      <c r="Y85" s="10"/>
      <c r="Z85" s="8">
        <v>1</v>
      </c>
      <c r="AA85" s="11"/>
      <c r="AB85" s="10"/>
      <c r="AC85" s="10"/>
      <c r="AD85" s="10"/>
      <c r="AE85" s="10"/>
      <c r="AF85" s="8">
        <v>1</v>
      </c>
      <c r="AG85" s="11"/>
      <c r="AH85" s="10"/>
      <c r="AI85" s="6"/>
      <c r="AJ85" s="6"/>
      <c r="AK85" s="10"/>
      <c r="AL85" s="6"/>
      <c r="AM85" s="6"/>
      <c r="AN85" s="10"/>
      <c r="AO85" s="8">
        <v>1</v>
      </c>
      <c r="AP85" s="11"/>
      <c r="AQ85" s="10"/>
      <c r="AR85" s="8">
        <f t="shared" si="14"/>
        <v>3</v>
      </c>
      <c r="AS85" s="11">
        <f>SUM(I85+L85+O85+R85+U85+X85+AA85+AD85+AG85+AJ85++AM85+AP85)</f>
        <v>0</v>
      </c>
      <c r="AT85" s="7"/>
      <c r="AU85" s="10"/>
      <c r="AV85" s="93"/>
    </row>
    <row r="86" spans="1:49" s="92" customFormat="1" ht="60.6" customHeight="1">
      <c r="A86" s="41" t="s">
        <v>211</v>
      </c>
      <c r="B86" s="10" t="s">
        <v>62</v>
      </c>
      <c r="C86" s="10" t="s">
        <v>62</v>
      </c>
      <c r="D86" s="10" t="s">
        <v>62</v>
      </c>
      <c r="E86" s="91" t="s">
        <v>68</v>
      </c>
      <c r="F86" s="14" t="s">
        <v>212</v>
      </c>
      <c r="G86" s="16" t="s">
        <v>95</v>
      </c>
      <c r="H86" s="10"/>
      <c r="I86" s="10"/>
      <c r="J86" s="10"/>
      <c r="K86" s="8">
        <v>1</v>
      </c>
      <c r="L86" s="11"/>
      <c r="M86" s="10"/>
      <c r="N86" s="6"/>
      <c r="O86" s="6"/>
      <c r="P86" s="12"/>
      <c r="Q86" s="8">
        <v>1</v>
      </c>
      <c r="R86" s="11"/>
      <c r="S86" s="10"/>
      <c r="T86" s="10"/>
      <c r="U86" s="10"/>
      <c r="V86" s="10"/>
      <c r="W86" s="6"/>
      <c r="X86" s="6"/>
      <c r="Y86" s="10"/>
      <c r="Z86" s="6"/>
      <c r="AA86" s="6"/>
      <c r="AB86" s="10"/>
      <c r="AC86" s="8">
        <v>1</v>
      </c>
      <c r="AD86" s="11"/>
      <c r="AE86" s="10"/>
      <c r="AF86" s="6"/>
      <c r="AG86" s="6"/>
      <c r="AH86" s="10"/>
      <c r="AI86" s="8">
        <v>1</v>
      </c>
      <c r="AJ86" s="11"/>
      <c r="AK86" s="10"/>
      <c r="AL86" s="10"/>
      <c r="AM86" s="10"/>
      <c r="AN86" s="10"/>
      <c r="AO86" s="91"/>
      <c r="AP86" s="91"/>
      <c r="AQ86" s="10"/>
      <c r="AR86" s="8">
        <f t="shared" si="14"/>
        <v>4</v>
      </c>
      <c r="AS86" s="11">
        <f>SUM(I86+L86+O86+R86+U86+X86+AA86+AD86+AG86+AJ86++AM86+AP86)</f>
        <v>0</v>
      </c>
      <c r="AT86" s="7"/>
      <c r="AU86" s="10"/>
      <c r="AV86" s="93" t="s">
        <v>65</v>
      </c>
    </row>
    <row r="87" spans="1:49" s="92" customFormat="1" ht="60.6" customHeight="1" thickBot="1">
      <c r="A87" s="41" t="s">
        <v>213</v>
      </c>
      <c r="B87" s="91" t="s">
        <v>68</v>
      </c>
      <c r="C87" s="10" t="s">
        <v>62</v>
      </c>
      <c r="D87" s="10" t="s">
        <v>62</v>
      </c>
      <c r="E87" s="91" t="s">
        <v>68</v>
      </c>
      <c r="F87" s="14" t="s">
        <v>212</v>
      </c>
      <c r="G87" s="16" t="s">
        <v>95</v>
      </c>
      <c r="H87" s="10"/>
      <c r="I87" s="10"/>
      <c r="J87" s="10"/>
      <c r="K87" s="8">
        <v>1</v>
      </c>
      <c r="L87" s="11"/>
      <c r="M87" s="10"/>
      <c r="N87" s="6"/>
      <c r="O87" s="6"/>
      <c r="P87" s="12"/>
      <c r="Q87" s="8">
        <v>1</v>
      </c>
      <c r="R87" s="11"/>
      <c r="S87" s="10"/>
      <c r="T87" s="10"/>
      <c r="U87" s="10"/>
      <c r="V87" s="10"/>
      <c r="W87" s="6"/>
      <c r="X87" s="6"/>
      <c r="Y87" s="10"/>
      <c r="Z87" s="6"/>
      <c r="AA87" s="6"/>
      <c r="AB87" s="10"/>
      <c r="AC87" s="8">
        <v>1</v>
      </c>
      <c r="AD87" s="11"/>
      <c r="AE87" s="10"/>
      <c r="AF87" s="6"/>
      <c r="AG87" s="6"/>
      <c r="AH87" s="10"/>
      <c r="AI87" s="8">
        <v>1</v>
      </c>
      <c r="AJ87" s="11"/>
      <c r="AK87" s="10"/>
      <c r="AL87" s="10"/>
      <c r="AM87" s="10"/>
      <c r="AN87" s="10"/>
      <c r="AO87" s="91"/>
      <c r="AP87" s="91"/>
      <c r="AQ87" s="10"/>
      <c r="AR87" s="8">
        <f t="shared" si="14"/>
        <v>4</v>
      </c>
      <c r="AS87" s="11">
        <f>SUM(I87+L87+O87+R87+U87+X87+AA87+AD87+AG87+AJ87++AM87+AP87)</f>
        <v>0</v>
      </c>
      <c r="AT87" s="7"/>
      <c r="AU87" s="10"/>
      <c r="AV87" s="93" t="s">
        <v>65</v>
      </c>
    </row>
    <row r="88" spans="1:49" s="49" customFormat="1" ht="54.6" customHeight="1" thickBot="1">
      <c r="A88" s="21" t="s">
        <v>214</v>
      </c>
      <c r="B88" s="10" t="s">
        <v>67</v>
      </c>
      <c r="C88" s="10" t="s">
        <v>68</v>
      </c>
      <c r="D88" s="10" t="s">
        <v>68</v>
      </c>
      <c r="E88" s="10" t="s">
        <v>68</v>
      </c>
      <c r="F88" s="14" t="s">
        <v>215</v>
      </c>
      <c r="G88" s="16" t="s">
        <v>216</v>
      </c>
      <c r="H88" s="6"/>
      <c r="I88" s="10"/>
      <c r="J88" s="10"/>
      <c r="K88" s="6"/>
      <c r="L88" s="10"/>
      <c r="M88" s="10"/>
      <c r="N88" s="10"/>
      <c r="O88" s="10"/>
      <c r="P88" s="10"/>
      <c r="Q88" s="10"/>
      <c r="R88" s="10"/>
      <c r="S88" s="10"/>
      <c r="T88" s="10"/>
      <c r="U88" s="10"/>
      <c r="V88" s="10"/>
      <c r="W88" s="10"/>
      <c r="X88" s="10"/>
      <c r="Y88" s="10"/>
      <c r="Z88" s="10"/>
      <c r="AA88" s="10"/>
      <c r="AB88" s="10"/>
      <c r="AC88" s="10"/>
      <c r="AD88" s="10"/>
      <c r="AE88" s="10"/>
      <c r="AF88" s="10"/>
      <c r="AG88" s="10"/>
      <c r="AH88" s="10"/>
      <c r="AI88" s="6"/>
      <c r="AJ88" s="6"/>
      <c r="AK88" s="10"/>
      <c r="AL88" s="6"/>
      <c r="AM88" s="6"/>
      <c r="AN88" s="10"/>
      <c r="AO88" s="8">
        <v>1</v>
      </c>
      <c r="AP88" s="11"/>
      <c r="AQ88" s="10"/>
      <c r="AR88" s="8">
        <f t="shared" ref="AR88" si="16">SUM(H88+K88+N88+Q88+T88+W88+Z88+AC88+AF88+AI88++AL88+AO88)</f>
        <v>1</v>
      </c>
      <c r="AS88" s="11">
        <f t="shared" si="13"/>
        <v>0</v>
      </c>
      <c r="AT88" s="7"/>
      <c r="AU88" s="10"/>
      <c r="AV88" s="93" t="s">
        <v>65</v>
      </c>
    </row>
    <row r="89" spans="1:49" ht="54.6" customHeight="1">
      <c r="A89" s="41" t="s">
        <v>217</v>
      </c>
      <c r="B89" s="10" t="s">
        <v>87</v>
      </c>
      <c r="C89" s="10" t="s">
        <v>68</v>
      </c>
      <c r="D89" s="10" t="s">
        <v>68</v>
      </c>
      <c r="E89" s="10" t="s">
        <v>68</v>
      </c>
      <c r="F89" s="14" t="s">
        <v>218</v>
      </c>
      <c r="G89" s="16" t="s">
        <v>70</v>
      </c>
      <c r="H89" s="6"/>
      <c r="I89" s="6"/>
      <c r="J89" s="10"/>
      <c r="K89" s="6"/>
      <c r="L89" s="6"/>
      <c r="M89" s="10"/>
      <c r="N89" s="6"/>
      <c r="O89" s="6"/>
      <c r="P89" s="10"/>
      <c r="Q89" s="6"/>
      <c r="R89" s="6"/>
      <c r="S89" s="10"/>
      <c r="T89" s="6"/>
      <c r="U89" s="6"/>
      <c r="V89" s="10"/>
      <c r="W89" s="10"/>
      <c r="X89" s="10"/>
      <c r="Y89" s="12"/>
      <c r="Z89" s="6"/>
      <c r="AA89" s="6"/>
      <c r="AB89" s="10"/>
      <c r="AC89" s="8">
        <v>1</v>
      </c>
      <c r="AD89" s="11"/>
      <c r="AE89" s="10"/>
      <c r="AF89" s="6"/>
      <c r="AG89" s="6"/>
      <c r="AH89" s="10"/>
      <c r="AI89" s="6"/>
      <c r="AJ89" s="6"/>
      <c r="AK89" s="10"/>
      <c r="AL89" s="6"/>
      <c r="AM89" s="6"/>
      <c r="AN89" s="10"/>
      <c r="AO89" s="6"/>
      <c r="AP89" s="6"/>
      <c r="AQ89" s="10"/>
      <c r="AR89" s="8">
        <f>SUM(H89+K89+N89+Q89+T89+W89+Z89+AC89+AF89+AI89++AL89+AO89)</f>
        <v>1</v>
      </c>
      <c r="AS89" s="11">
        <f t="shared" si="13"/>
        <v>0</v>
      </c>
      <c r="AT89" s="20"/>
      <c r="AU89" s="10"/>
      <c r="AV89" s="93" t="s">
        <v>65</v>
      </c>
      <c r="AW89" s="36"/>
    </row>
    <row r="90" spans="1:49" ht="51" customHeight="1">
      <c r="A90" s="41" t="s">
        <v>219</v>
      </c>
      <c r="B90" s="10" t="s">
        <v>62</v>
      </c>
      <c r="C90" s="10" t="s">
        <v>62</v>
      </c>
      <c r="D90" s="10" t="s">
        <v>62</v>
      </c>
      <c r="E90" s="10" t="s">
        <v>62</v>
      </c>
      <c r="F90" s="111" t="s">
        <v>220</v>
      </c>
      <c r="G90" s="16" t="s">
        <v>95</v>
      </c>
      <c r="J90" s="10"/>
      <c r="K90" s="8">
        <v>1</v>
      </c>
      <c r="L90" s="11"/>
      <c r="M90" s="10"/>
      <c r="N90" s="6"/>
      <c r="O90" s="6"/>
      <c r="P90" s="10"/>
      <c r="Q90" s="6"/>
      <c r="R90" s="6"/>
      <c r="S90" s="10"/>
      <c r="T90" s="10"/>
      <c r="U90" s="10"/>
      <c r="V90" s="10"/>
      <c r="W90" s="6"/>
      <c r="X90" s="6"/>
      <c r="Y90" s="12"/>
      <c r="Z90" s="8">
        <v>2</v>
      </c>
      <c r="AA90" s="11"/>
      <c r="AB90" s="10"/>
      <c r="AC90" s="6"/>
      <c r="AD90" s="6"/>
      <c r="AE90" s="10"/>
      <c r="AF90" s="6"/>
      <c r="AG90" s="6"/>
      <c r="AH90" s="10"/>
      <c r="AI90" s="8">
        <v>1</v>
      </c>
      <c r="AJ90" s="11"/>
      <c r="AK90" s="10"/>
      <c r="AL90" s="6"/>
      <c r="AM90" s="6"/>
      <c r="AN90" s="10"/>
      <c r="AO90" s="6"/>
      <c r="AP90" s="6"/>
      <c r="AQ90" s="10"/>
      <c r="AR90" s="8">
        <f>SUM(H90+K90+N90+Q90+T90+W90+Z90+AC90+AF90+AI90++AL90+AO90)</f>
        <v>4</v>
      </c>
      <c r="AS90" s="11">
        <f t="shared" ref="AS90:AS91" si="17">SUM(I90+L90+O90+R90+U90+X90+AA90+AD90+AG90+AJ90++AM90+AP90)</f>
        <v>0</v>
      </c>
      <c r="AT90" s="20"/>
      <c r="AU90" s="10"/>
      <c r="AV90" s="93" t="s">
        <v>65</v>
      </c>
      <c r="AW90" s="36"/>
    </row>
    <row r="91" spans="1:49" ht="51" customHeight="1">
      <c r="A91" s="41" t="s">
        <v>221</v>
      </c>
      <c r="B91" s="10" t="s">
        <v>62</v>
      </c>
      <c r="C91" s="10" t="s">
        <v>62</v>
      </c>
      <c r="D91" s="10" t="s">
        <v>62</v>
      </c>
      <c r="E91" s="10" t="s">
        <v>62</v>
      </c>
      <c r="F91" s="111" t="s">
        <v>222</v>
      </c>
      <c r="G91" s="16" t="s">
        <v>95</v>
      </c>
      <c r="J91" s="10"/>
      <c r="K91" s="8">
        <v>1</v>
      </c>
      <c r="L91" s="11"/>
      <c r="M91" s="10"/>
      <c r="N91" s="6"/>
      <c r="O91" s="6"/>
      <c r="P91" s="10"/>
      <c r="Q91" s="6"/>
      <c r="R91" s="6"/>
      <c r="S91" s="10"/>
      <c r="T91" s="10"/>
      <c r="U91" s="10"/>
      <c r="V91" s="10"/>
      <c r="W91" s="6"/>
      <c r="X91" s="6"/>
      <c r="Y91" s="12"/>
      <c r="Z91" s="8">
        <v>2</v>
      </c>
      <c r="AA91" s="11"/>
      <c r="AB91" s="10"/>
      <c r="AC91" s="6"/>
      <c r="AD91" s="6"/>
      <c r="AE91" s="10"/>
      <c r="AF91" s="6"/>
      <c r="AG91" s="6"/>
      <c r="AH91" s="10"/>
      <c r="AI91" s="8">
        <v>1</v>
      </c>
      <c r="AJ91" s="11"/>
      <c r="AK91" s="10"/>
      <c r="AL91" s="6"/>
      <c r="AM91" s="6"/>
      <c r="AN91" s="10"/>
      <c r="AO91" s="6"/>
      <c r="AP91" s="6"/>
      <c r="AQ91" s="10"/>
      <c r="AR91" s="8">
        <f>SUM(H91+K91+N91+Q91+T91+W91+Z91+AC91+AF91+AI91++AL91+AO91)</f>
        <v>4</v>
      </c>
      <c r="AS91" s="11">
        <f t="shared" si="17"/>
        <v>0</v>
      </c>
      <c r="AT91" s="20"/>
      <c r="AU91" s="10"/>
      <c r="AV91" s="93"/>
      <c r="AW91" s="36"/>
    </row>
    <row r="92" spans="1:49" ht="78" customHeight="1">
      <c r="A92" s="41" t="s">
        <v>223</v>
      </c>
      <c r="B92" s="10" t="s">
        <v>62</v>
      </c>
      <c r="C92" s="10" t="s">
        <v>62</v>
      </c>
      <c r="D92" s="10" t="s">
        <v>62</v>
      </c>
      <c r="E92" s="10" t="s">
        <v>62</v>
      </c>
      <c r="F92" s="112" t="s">
        <v>224</v>
      </c>
      <c r="G92" s="10" t="s">
        <v>64</v>
      </c>
      <c r="J92" s="10"/>
      <c r="K92" s="8">
        <v>1</v>
      </c>
      <c r="L92" s="11"/>
      <c r="M92" s="10"/>
      <c r="N92" s="6"/>
      <c r="O92" s="6"/>
      <c r="P92" s="10"/>
      <c r="Q92" s="10"/>
      <c r="R92" s="10"/>
      <c r="S92" s="10"/>
      <c r="T92" s="8">
        <v>1</v>
      </c>
      <c r="U92" s="11"/>
      <c r="V92" s="10"/>
      <c r="W92" s="6"/>
      <c r="X92" s="6"/>
      <c r="Y92" s="12"/>
      <c r="Z92" s="10"/>
      <c r="AA92" s="10"/>
      <c r="AB92" s="10"/>
      <c r="AC92" s="6"/>
      <c r="AD92" s="6"/>
      <c r="AE92" s="10"/>
      <c r="AF92" s="8">
        <v>1</v>
      </c>
      <c r="AG92" s="11"/>
      <c r="AH92" s="10"/>
      <c r="AI92" s="10"/>
      <c r="AJ92" s="10"/>
      <c r="AK92" s="10"/>
      <c r="AL92" s="6"/>
      <c r="AM92" s="6"/>
      <c r="AN92" s="10"/>
      <c r="AO92" s="6"/>
      <c r="AP92" s="6"/>
      <c r="AQ92" s="10"/>
      <c r="AR92" s="8">
        <f t="shared" ref="AR92:AR93" si="18">SUM(H92+K92+N92+Q92+T92+W92+Z92+AC92+AF92+AI92++AL92+AO92)</f>
        <v>3</v>
      </c>
      <c r="AS92" s="11">
        <f t="shared" ref="AS92:AS93" si="19">SUM(I92+L92+O92+R92+U92+X92+AA92+AD92+AG92+AJ92++AM92+AP92)</f>
        <v>0</v>
      </c>
      <c r="AT92" s="20"/>
      <c r="AU92" s="10"/>
      <c r="AV92" s="93"/>
      <c r="AW92" s="36"/>
    </row>
    <row r="93" spans="1:49" ht="46.5">
      <c r="A93" s="41" t="s">
        <v>225</v>
      </c>
      <c r="B93" s="10" t="s">
        <v>68</v>
      </c>
      <c r="C93" s="10" t="s">
        <v>62</v>
      </c>
      <c r="D93" s="10" t="s">
        <v>68</v>
      </c>
      <c r="E93" s="10" t="s">
        <v>68</v>
      </c>
      <c r="F93" s="12" t="s">
        <v>226</v>
      </c>
      <c r="G93" s="10" t="s">
        <v>114</v>
      </c>
      <c r="H93" s="6"/>
      <c r="I93" s="6"/>
      <c r="J93" s="10"/>
      <c r="K93" s="6"/>
      <c r="L93" s="6"/>
      <c r="M93" s="10"/>
      <c r="N93" s="6"/>
      <c r="O93" s="6"/>
      <c r="P93" s="10"/>
      <c r="Q93" s="6"/>
      <c r="R93" s="6"/>
      <c r="S93" s="10"/>
      <c r="T93" s="6"/>
      <c r="U93" s="6"/>
      <c r="V93" s="10"/>
      <c r="W93" s="8">
        <v>1</v>
      </c>
      <c r="X93" s="11"/>
      <c r="Y93" s="12"/>
      <c r="Z93" s="6"/>
      <c r="AA93" s="6"/>
      <c r="AB93" s="10"/>
      <c r="AC93" s="6"/>
      <c r="AD93" s="6"/>
      <c r="AE93" s="10"/>
      <c r="AF93" s="6"/>
      <c r="AG93" s="6"/>
      <c r="AH93" s="10"/>
      <c r="AI93" s="6"/>
      <c r="AJ93" s="6"/>
      <c r="AK93" s="10"/>
      <c r="AL93" s="6"/>
      <c r="AM93" s="6"/>
      <c r="AN93" s="10"/>
      <c r="AO93" s="10"/>
      <c r="AP93" s="10"/>
      <c r="AQ93" s="10"/>
      <c r="AR93" s="8">
        <f t="shared" si="18"/>
        <v>1</v>
      </c>
      <c r="AS93" s="11">
        <f t="shared" si="19"/>
        <v>0</v>
      </c>
      <c r="AT93" s="20"/>
      <c r="AU93" s="10"/>
      <c r="AV93" s="93" t="s">
        <v>65</v>
      </c>
      <c r="AW93" s="36"/>
    </row>
    <row r="94" spans="1:49">
      <c r="A94" s="100" t="s">
        <v>227</v>
      </c>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c r="Z94" s="101"/>
      <c r="AA94" s="101"/>
      <c r="AB94" s="101"/>
      <c r="AC94" s="101"/>
      <c r="AD94" s="101"/>
      <c r="AE94" s="101"/>
      <c r="AF94" s="101"/>
      <c r="AG94" s="101"/>
      <c r="AH94" s="101"/>
      <c r="AI94" s="101"/>
      <c r="AJ94" s="101"/>
      <c r="AK94" s="101"/>
      <c r="AL94" s="101"/>
      <c r="AM94" s="101"/>
      <c r="AN94" s="101"/>
      <c r="AO94" s="101"/>
      <c r="AP94" s="101"/>
      <c r="AQ94" s="101"/>
      <c r="AR94" s="101"/>
      <c r="AS94" s="101"/>
      <c r="AT94" s="101"/>
      <c r="AU94" s="101"/>
      <c r="AV94" s="102"/>
      <c r="AW94" s="36"/>
    </row>
    <row r="95" spans="1:49" ht="66" customHeight="1">
      <c r="A95" s="41" t="s">
        <v>228</v>
      </c>
      <c r="B95" s="10" t="s">
        <v>62</v>
      </c>
      <c r="C95" s="10" t="s">
        <v>62</v>
      </c>
      <c r="D95" s="10" t="s">
        <v>62</v>
      </c>
      <c r="E95" s="10" t="s">
        <v>62</v>
      </c>
      <c r="F95" s="12" t="s">
        <v>229</v>
      </c>
      <c r="G95" s="10" t="s">
        <v>230</v>
      </c>
      <c r="H95" s="8">
        <v>1</v>
      </c>
      <c r="I95" s="11"/>
      <c r="J95" s="12"/>
      <c r="K95" s="8">
        <v>1</v>
      </c>
      <c r="L95" s="11"/>
      <c r="M95" s="12"/>
      <c r="N95" s="8">
        <v>1</v>
      </c>
      <c r="O95" s="11"/>
      <c r="P95" s="12"/>
      <c r="Q95" s="8">
        <v>1</v>
      </c>
      <c r="R95" s="11"/>
      <c r="S95" s="12"/>
      <c r="T95" s="8">
        <v>1</v>
      </c>
      <c r="U95" s="11"/>
      <c r="V95" s="12"/>
      <c r="W95" s="8">
        <v>1</v>
      </c>
      <c r="X95" s="11"/>
      <c r="Y95" s="12"/>
      <c r="Z95" s="8">
        <v>1</v>
      </c>
      <c r="AA95" s="11"/>
      <c r="AB95" s="12"/>
      <c r="AC95" s="8">
        <v>1</v>
      </c>
      <c r="AD95" s="11"/>
      <c r="AE95" s="12"/>
      <c r="AF95" s="8">
        <v>1</v>
      </c>
      <c r="AG95" s="11"/>
      <c r="AH95" s="12"/>
      <c r="AI95" s="8">
        <v>1</v>
      </c>
      <c r="AJ95" s="11"/>
      <c r="AK95" s="12"/>
      <c r="AL95" s="8">
        <v>1</v>
      </c>
      <c r="AM95" s="11"/>
      <c r="AN95" s="12"/>
      <c r="AO95" s="8">
        <v>1</v>
      </c>
      <c r="AP95" s="11"/>
      <c r="AQ95" s="26"/>
      <c r="AR95" s="8">
        <f t="shared" ref="AR95" si="20">SUM(H95+K95+N95+Q95+T95+W95+Z95+AC95+AF95+AI95++AL95+AO95)</f>
        <v>12</v>
      </c>
      <c r="AS95" s="11">
        <f t="shared" ref="AS95" si="21">SUM(I95+L95+O95+R95+U95+X95+AA95+AD95+AG95+AJ95++AM95+AP95)</f>
        <v>0</v>
      </c>
      <c r="AT95" s="20"/>
      <c r="AU95" s="10"/>
      <c r="AV95" s="93" t="s">
        <v>65</v>
      </c>
      <c r="AW95" s="36"/>
    </row>
    <row r="96" spans="1:49" ht="30.95">
      <c r="A96" s="42" t="s">
        <v>231</v>
      </c>
      <c r="B96" s="42"/>
      <c r="C96" s="42"/>
      <c r="D96" s="42"/>
      <c r="E96" s="42"/>
      <c r="F96" s="46"/>
      <c r="G96" s="42"/>
      <c r="H96" s="46">
        <f>SUM(H15:H95)</f>
        <v>16</v>
      </c>
      <c r="I96" s="46">
        <f>SUM(I15:I95)</f>
        <v>0</v>
      </c>
      <c r="J96" s="46"/>
      <c r="K96" s="46">
        <f>SUM(K15:K95)</f>
        <v>25</v>
      </c>
      <c r="L96" s="46">
        <f>SUM(L15:L95)</f>
        <v>0</v>
      </c>
      <c r="M96" s="46"/>
      <c r="N96" s="46">
        <f>SUM(N15:N95)</f>
        <v>20</v>
      </c>
      <c r="O96" s="46">
        <f>SUM(O15:O95)</f>
        <v>0</v>
      </c>
      <c r="P96" s="46"/>
      <c r="Q96" s="46">
        <f>SUM(Q15:Q95)</f>
        <v>20</v>
      </c>
      <c r="R96" s="46">
        <f>SUM(R15:R95)</f>
        <v>0</v>
      </c>
      <c r="S96" s="46"/>
      <c r="T96" s="46">
        <f>SUM(T15:T95)</f>
        <v>17</v>
      </c>
      <c r="U96" s="46">
        <f>SUM(U15:U95)</f>
        <v>0</v>
      </c>
      <c r="V96" s="46"/>
      <c r="W96" s="46">
        <f>SUM(W15:W95)</f>
        <v>20</v>
      </c>
      <c r="X96" s="46">
        <f>SUM(X15:X95)</f>
        <v>0</v>
      </c>
      <c r="Y96" s="46"/>
      <c r="Z96" s="46">
        <f>SUM(Z15:Z95)</f>
        <v>33</v>
      </c>
      <c r="AA96" s="46">
        <f>SUM(AA15:AA95)</f>
        <v>0</v>
      </c>
      <c r="AB96" s="46"/>
      <c r="AC96" s="46">
        <f>SUM(AC15:AC95)</f>
        <v>24</v>
      </c>
      <c r="AD96" s="46">
        <f>SUM(AD15:AD95)</f>
        <v>0</v>
      </c>
      <c r="AE96" s="46"/>
      <c r="AF96" s="46">
        <f>SUM(AF15:AF95)</f>
        <v>17</v>
      </c>
      <c r="AG96" s="46">
        <f>SUM(AG15:AG95)</f>
        <v>0</v>
      </c>
      <c r="AH96" s="46"/>
      <c r="AI96" s="46">
        <f>SUM(AI15:AI95)</f>
        <v>19</v>
      </c>
      <c r="AJ96" s="46">
        <f>SUM(AJ15:AJ95)</f>
        <v>0</v>
      </c>
      <c r="AK96" s="46"/>
      <c r="AL96" s="46">
        <f>SUM(AL15:AL95)</f>
        <v>13</v>
      </c>
      <c r="AM96" s="46">
        <f>SUM(AM15:AM95)</f>
        <v>0</v>
      </c>
      <c r="AN96" s="46"/>
      <c r="AO96" s="46">
        <f>SUM(AO15:AO95)</f>
        <v>13</v>
      </c>
      <c r="AP96" s="46">
        <f>SUM(AP15:AP95)</f>
        <v>0</v>
      </c>
      <c r="AQ96" s="45">
        <f>H96+K96+N96+Q96+T96+W96+Z96+AC96+AF96+AI96+AL96+AO96</f>
        <v>237</v>
      </c>
      <c r="AR96" s="46">
        <f>SUM(AR15:AR95)</f>
        <v>237</v>
      </c>
      <c r="AS96" s="46">
        <f>SUM(AS15:AS95)</f>
        <v>0</v>
      </c>
      <c r="AT96" s="46"/>
      <c r="AU96" s="46"/>
      <c r="AV96" s="53"/>
      <c r="AW96" s="36"/>
    </row>
    <row r="97" spans="1:49" ht="83.25" customHeight="1">
      <c r="A97" s="47" t="s">
        <v>232</v>
      </c>
      <c r="B97" s="47"/>
      <c r="C97" s="47"/>
      <c r="D97" s="47"/>
      <c r="E97" s="47"/>
      <c r="F97" s="12"/>
      <c r="G97" s="10"/>
      <c r="H97" s="103">
        <f>H96/(AR96)</f>
        <v>6.7510548523206745E-2</v>
      </c>
      <c r="I97" s="103"/>
      <c r="J97" s="103"/>
      <c r="K97" s="103">
        <f>K96/$AR$96</f>
        <v>0.10548523206751055</v>
      </c>
      <c r="L97" s="103"/>
      <c r="M97" s="103"/>
      <c r="N97" s="103">
        <f>N96/$AR$96</f>
        <v>8.4388185654008435E-2</v>
      </c>
      <c r="O97" s="103"/>
      <c r="P97" s="103"/>
      <c r="Q97" s="103">
        <f>Q96/$AR$96</f>
        <v>8.4388185654008435E-2</v>
      </c>
      <c r="R97" s="104"/>
      <c r="S97" s="105"/>
      <c r="T97" s="103">
        <f>T96/$AR$96</f>
        <v>7.1729957805907171E-2</v>
      </c>
      <c r="U97" s="104"/>
      <c r="V97" s="105"/>
      <c r="W97" s="103">
        <f>W96/$AR$96</f>
        <v>8.4388185654008435E-2</v>
      </c>
      <c r="X97" s="104"/>
      <c r="Y97" s="105"/>
      <c r="Z97" s="103">
        <f>Z96/$AR$96</f>
        <v>0.13924050632911392</v>
      </c>
      <c r="AA97" s="104"/>
      <c r="AB97" s="105"/>
      <c r="AC97" s="103">
        <f>AC96/$AR$96</f>
        <v>0.10126582278481013</v>
      </c>
      <c r="AD97" s="104"/>
      <c r="AE97" s="105"/>
      <c r="AF97" s="103">
        <f>AF96/$AR$96</f>
        <v>7.1729957805907171E-2</v>
      </c>
      <c r="AG97" s="104"/>
      <c r="AH97" s="105"/>
      <c r="AI97" s="103">
        <f>AI96/$AR$96</f>
        <v>8.0168776371308023E-2</v>
      </c>
      <c r="AJ97" s="104"/>
      <c r="AK97" s="105"/>
      <c r="AL97" s="103">
        <f>AL96/$AR$96</f>
        <v>5.4852320675105488E-2</v>
      </c>
      <c r="AM97" s="104"/>
      <c r="AN97" s="105"/>
      <c r="AO97" s="103">
        <f>AO96/$AR$96</f>
        <v>5.4852320675105488E-2</v>
      </c>
      <c r="AP97" s="106"/>
      <c r="AQ97" s="115">
        <f>H97+K97+N97+Q97+T97+W97+Z97+AC97+AF97+AI97+AL97+AO97</f>
        <v>0.99999999999999989</v>
      </c>
      <c r="AR97" s="45"/>
      <c r="AS97" s="45"/>
      <c r="AT97" s="45"/>
      <c r="AU97" s="45"/>
      <c r="AV97" s="52"/>
      <c r="AW97" s="36"/>
    </row>
  </sheetData>
  <mergeCells count="29">
    <mergeCell ref="AS11:AS13"/>
    <mergeCell ref="AF11:AH12"/>
    <mergeCell ref="AV11:AV13"/>
    <mergeCell ref="AC11:AE12"/>
    <mergeCell ref="Q11:S12"/>
    <mergeCell ref="AU11:AU13"/>
    <mergeCell ref="AI11:AK12"/>
    <mergeCell ref="AL11:AN12"/>
    <mergeCell ref="AT11:AT13"/>
    <mergeCell ref="W11:Y12"/>
    <mergeCell ref="AR11:AR13"/>
    <mergeCell ref="AO11:AQ12"/>
    <mergeCell ref="Z11:AB12"/>
    <mergeCell ref="A11:A13"/>
    <mergeCell ref="F11:F13"/>
    <mergeCell ref="T11:V12"/>
    <mergeCell ref="K11:M12"/>
    <mergeCell ref="B11:E11"/>
    <mergeCell ref="G11:G13"/>
    <mergeCell ref="N11:P12"/>
    <mergeCell ref="H11:J12"/>
    <mergeCell ref="F1:AU3"/>
    <mergeCell ref="A7:AV7"/>
    <mergeCell ref="A8:AV8"/>
    <mergeCell ref="A10:AV10"/>
    <mergeCell ref="A1:A3"/>
    <mergeCell ref="A9:AV9"/>
    <mergeCell ref="A5:AV5"/>
    <mergeCell ref="A6:AV6"/>
  </mergeCells>
  <phoneticPr fontId="36" type="noConversion"/>
  <printOptions horizontalCentered="1" verticalCentered="1"/>
  <pageMargins left="0.23622047244094491" right="0.70866141732283472" top="0.74803149606299213" bottom="0.74803149606299213" header="0.31496062992125984" footer="0.31496062992125984"/>
  <pageSetup paperSize="14" scale="21" orientation="landscape" r:id="rId1"/>
  <headerFooter>
    <oddHeader>&amp;L&amp;"Calibri"&amp;15&amp;K000000 Información Pública Clasificada&amp;1#_x000D_</oddHeader>
    <oddFooter>&amp;R&amp;P de &amp;N</oddFooter>
  </headerFooter>
  <rowBreaks count="2" manualBreakCount="2">
    <brk id="38" max="16383" man="1"/>
    <brk id="98" max="18"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940D-F3C3-4DCA-8B18-835170AA6055}">
  <dimension ref="A1:I20"/>
  <sheetViews>
    <sheetView workbookViewId="0">
      <selection activeCell="B19" sqref="B19"/>
    </sheetView>
  </sheetViews>
  <sheetFormatPr defaultColWidth="11.42578125" defaultRowHeight="14.45"/>
  <cols>
    <col min="2" max="2" width="25.5703125" customWidth="1"/>
    <col min="3" max="3" width="35.42578125" customWidth="1"/>
    <col min="6" max="6" width="24.85546875" customWidth="1"/>
  </cols>
  <sheetData>
    <row r="1" spans="1:9" ht="24" thickBot="1">
      <c r="B1" s="143" t="s">
        <v>233</v>
      </c>
      <c r="C1" s="144"/>
      <c r="D1" s="144"/>
      <c r="E1" s="144"/>
      <c r="F1" s="144"/>
      <c r="G1" s="144"/>
      <c r="H1" s="145"/>
    </row>
    <row r="3" spans="1:9" ht="15.6">
      <c r="B3" s="59" t="s">
        <v>234</v>
      </c>
    </row>
    <row r="4" spans="1:9" ht="15.6">
      <c r="B4" s="58" t="s">
        <v>235</v>
      </c>
    </row>
    <row r="5" spans="1:9" ht="15.6">
      <c r="B5" s="58"/>
    </row>
    <row r="6" spans="1:9" ht="15.6">
      <c r="B6" s="59" t="s">
        <v>236</v>
      </c>
    </row>
    <row r="7" spans="1:9" ht="15.6">
      <c r="B7" s="58" t="s">
        <v>237</v>
      </c>
    </row>
    <row r="8" spans="1:9" ht="15.6">
      <c r="B8" s="58"/>
    </row>
    <row r="9" spans="1:9" ht="15.6">
      <c r="B9" s="58" t="s">
        <v>238</v>
      </c>
    </row>
    <row r="10" spans="1:9" ht="15" thickBot="1"/>
    <row r="11" spans="1:9" ht="18.600000000000001">
      <c r="A11" s="66"/>
      <c r="B11" s="139" t="s">
        <v>239</v>
      </c>
      <c r="C11" s="139"/>
      <c r="D11" s="139"/>
      <c r="E11" s="139"/>
      <c r="F11" s="139"/>
      <c r="G11" s="139"/>
      <c r="H11" s="139"/>
      <c r="I11" s="67"/>
    </row>
    <row r="12" spans="1:9" ht="155.44999999999999">
      <c r="A12" s="68"/>
      <c r="B12" s="63" t="s">
        <v>240</v>
      </c>
      <c r="C12" s="63" t="s">
        <v>241</v>
      </c>
      <c r="D12" s="62"/>
      <c r="E12" s="62"/>
      <c r="F12" s="64" t="s">
        <v>242</v>
      </c>
      <c r="G12" s="62"/>
      <c r="H12" s="65" t="s">
        <v>243</v>
      </c>
      <c r="I12" s="69"/>
    </row>
    <row r="13" spans="1:9" ht="174.6" thickBot="1">
      <c r="A13" s="70">
        <f>72+120+48+40+24+32</f>
        <v>336</v>
      </c>
      <c r="B13" s="71" t="s">
        <v>244</v>
      </c>
      <c r="C13" s="71" t="s">
        <v>245</v>
      </c>
      <c r="D13" s="72">
        <f>56+60+16+32+24+16</f>
        <v>204</v>
      </c>
      <c r="E13" s="72"/>
      <c r="F13" s="71" t="s">
        <v>246</v>
      </c>
      <c r="G13" s="72">
        <f>16+20+24+8</f>
        <v>68</v>
      </c>
      <c r="H13" s="72"/>
      <c r="I13" s="73"/>
    </row>
    <row r="14" spans="1:9">
      <c r="B14" s="57"/>
      <c r="C14" s="57"/>
      <c r="F14" s="57"/>
    </row>
    <row r="15" spans="1:9" ht="15" thickBot="1">
      <c r="B15" s="57"/>
      <c r="C15" s="57"/>
      <c r="F15" s="57"/>
    </row>
    <row r="16" spans="1:9">
      <c r="B16" s="140" t="s">
        <v>247</v>
      </c>
      <c r="C16" s="141"/>
      <c r="D16" s="141"/>
      <c r="E16" s="141"/>
      <c r="F16" s="141"/>
      <c r="G16" s="141"/>
      <c r="H16" s="142"/>
    </row>
    <row r="17" spans="2:8" ht="116.1">
      <c r="B17" s="74" t="s">
        <v>248</v>
      </c>
      <c r="C17" s="75" t="s">
        <v>249</v>
      </c>
      <c r="F17" s="76" t="s">
        <v>250</v>
      </c>
      <c r="H17" s="77" t="s">
        <v>251</v>
      </c>
    </row>
    <row r="18" spans="2:8" ht="174.6" thickBot="1">
      <c r="B18" s="78" t="s">
        <v>252</v>
      </c>
      <c r="C18" s="79" t="s">
        <v>253</v>
      </c>
      <c r="D18" s="80"/>
      <c r="E18" s="80"/>
      <c r="F18" s="79" t="s">
        <v>254</v>
      </c>
      <c r="G18" s="80"/>
      <c r="H18" s="81"/>
    </row>
    <row r="19" spans="2:8">
      <c r="C19" s="56"/>
    </row>
    <row r="20" spans="2:8">
      <c r="C20" s="56"/>
    </row>
  </sheetData>
  <mergeCells count="3">
    <mergeCell ref="B11:H11"/>
    <mergeCell ref="B16:H16"/>
    <mergeCell ref="B1:H1"/>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15"/>
  <sheetViews>
    <sheetView workbookViewId="0"/>
  </sheetViews>
  <sheetFormatPr defaultColWidth="11.42578125" defaultRowHeight="14.45"/>
  <cols>
    <col min="1" max="1" width="11.42578125" style="4"/>
    <col min="2" max="5" width="25.5703125" style="5" customWidth="1"/>
    <col min="6" max="16384" width="11.42578125" style="4"/>
  </cols>
  <sheetData>
    <row r="1" spans="2:5" s="2" customFormat="1">
      <c r="B1" s="1"/>
      <c r="C1" s="1"/>
      <c r="D1" s="1"/>
      <c r="E1" s="1"/>
    </row>
    <row r="2" spans="2:5" s="2" customFormat="1">
      <c r="B2" s="1" t="s">
        <v>255</v>
      </c>
      <c r="C2" s="1" t="s">
        <v>256</v>
      </c>
      <c r="D2" s="1" t="s">
        <v>49</v>
      </c>
      <c r="E2" s="1" t="s">
        <v>257</v>
      </c>
    </row>
    <row r="3" spans="2:5" ht="79.5" customHeight="1">
      <c r="B3" s="3" t="str">
        <f>[1]Hoja1!A5</f>
        <v>PLANEACION ESTRATEGICA Y GESTION DE RECURSOS FINANCIEROS</v>
      </c>
      <c r="C3" s="3" t="str">
        <f>[1]Hoja1!A9</f>
        <v>FORMULACION DE POLITICAS E INSTRUMENTACION NORMATIVA</v>
      </c>
      <c r="D3" s="3" t="str">
        <f>[1]Hoja1!A14</f>
        <v>CONCEPTOS JURIDICOS
PROCESOS JUDICIALES Y ACCIONES CONSTITUCIONALES</v>
      </c>
      <c r="E3" s="3" t="str">
        <f>[1]Hoja1!$A$24</f>
        <v>EVALUACION, ACOMPAÑAMIENTO Y ASESORIA DEL SISTEMA DE CONTROL INTERNO.</v>
      </c>
    </row>
    <row r="4" spans="2:5" ht="47.25" customHeight="1">
      <c r="B4" s="3" t="str">
        <f>[1]Hoja1!A6</f>
        <v>GESTION DE PROYECTOS Y TECNOLOGIAS DE LA INFORMACION</v>
      </c>
      <c r="C4" s="3" t="str">
        <f>[1]Hoja1!A10</f>
        <v>PROMOCION Y ACOMPAÑAMIENTO</v>
      </c>
      <c r="D4" s="3" t="str">
        <f>[1]Hoja1!A15</f>
        <v>GESTION DEL TALENTO HUMANO</v>
      </c>
      <c r="E4" s="5" t="s">
        <v>62</v>
      </c>
    </row>
    <row r="5" spans="2:5" ht="43.5">
      <c r="B5" s="3" t="str">
        <f>[1]Hoja1!A7</f>
        <v>ADMINISTRACION DEL SISTEMA INTEGRADO DE GESTION</v>
      </c>
      <c r="C5" s="3" t="str">
        <f>[1]Hoja1!A11</f>
        <v>GESTION DEL SUBSIDIO</v>
      </c>
      <c r="D5" s="3" t="str">
        <f>[1]Hoja1!A16</f>
        <v>PROCESOS DISCIPLINARIOS</v>
      </c>
    </row>
    <row r="6" spans="2:5" ht="43.5">
      <c r="B6" s="3" t="str">
        <f>[1]Hoja1!A8</f>
        <v>GESTION DE COMUNICACIONES INTERNAS Y EXTERNAS</v>
      </c>
      <c r="C6" s="3" t="str">
        <f>[1]Hoja1!A12</f>
        <v>GESTION DE PROYECTOS</v>
      </c>
      <c r="D6" s="3" t="str">
        <f>[1]Hoja1!A17</f>
        <v>GESTION DE CONTRATACION</v>
      </c>
    </row>
    <row r="7" spans="2:5" ht="48" customHeight="1">
      <c r="B7" s="5" t="s">
        <v>62</v>
      </c>
      <c r="C7" s="3" t="str">
        <f>[1]Hoja1!A13</f>
        <v>TITULACION Y SANEAMIENTO PREDIAL</v>
      </c>
      <c r="D7" s="3" t="str">
        <f>[1]Hoja1!A18</f>
        <v>GESTION, SOPORTE Y APOYO TECNOLOGICO</v>
      </c>
    </row>
    <row r="8" spans="2:5" ht="29.1">
      <c r="C8" s="3" t="str">
        <f>[1]Hoja1!$A$23</f>
        <v>ATENCION AL USUARIO Y ATENCION LEGISLATIVA</v>
      </c>
      <c r="D8" s="3" t="str">
        <f>[1]Hoja1!A19</f>
        <v>GESTION DE RECURSOS FISICOS</v>
      </c>
    </row>
    <row r="9" spans="2:5" ht="35.25" customHeight="1">
      <c r="C9" s="5" t="s">
        <v>62</v>
      </c>
      <c r="D9" s="3" t="str">
        <f>[1]Hoja1!A20</f>
        <v>GESTION DOCUMENTAL</v>
      </c>
    </row>
    <row r="10" spans="2:5" ht="60" customHeight="1">
      <c r="D10" s="3" t="str">
        <f>[1]Hoja1!A21</f>
        <v>SEGUIMIENTO Y CONTROL A LA EJECUCION DEL RECURSO FINANCIERO.</v>
      </c>
    </row>
    <row r="11" spans="2:5" ht="57" customHeight="1">
      <c r="D11" s="3" t="str">
        <f>[1]Hoja1!A22</f>
        <v>SANEAMIENTO DE LOS ACTIVOS DE LOS EXTINTOS ICT UNURBE.</v>
      </c>
    </row>
    <row r="12" spans="2:5" ht="69.75" customHeight="1">
      <c r="D12" s="3" t="s">
        <v>258</v>
      </c>
    </row>
    <row r="13" spans="2:5" ht="89.25" customHeight="1">
      <c r="D13" s="3" t="s">
        <v>259</v>
      </c>
    </row>
    <row r="14" spans="2:5" ht="105" customHeight="1">
      <c r="D14" s="3" t="s">
        <v>260</v>
      </c>
    </row>
    <row r="15" spans="2:5">
      <c r="D15" s="5" t="s">
        <v>62</v>
      </c>
    </row>
  </sheetData>
  <sheetProtection password="FBF9" sheet="1"/>
  <pageMargins left="0.7" right="0.7" top="0.75" bottom="0.75" header="0.3" footer="0.3"/>
  <headerFooter>
    <oddHeader>&amp;L&amp;"Calibri"&amp;15&amp;K000000 Información Pública Clasificada&amp;1#_x000D_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TaxCatchAll xmlns="3db4f98a-eb2c-452f-8824-97742e745794" xsi:nil="true"/>
    <lcf76f155ced4ddcb4097134ff3c332f xmlns="d342511b-9432-4a6b-9d02-e5dfbb6d166a">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9968FE4065F24A4785BECC78A29C8CBB" ma:contentTypeVersion="11" ma:contentTypeDescription="Crear nuevo documento." ma:contentTypeScope="" ma:versionID="98d4f211a5473fc059042fb047f2bcdc">
  <xsd:schema xmlns:xsd="http://www.w3.org/2001/XMLSchema" xmlns:xs="http://www.w3.org/2001/XMLSchema" xmlns:p="http://schemas.microsoft.com/office/2006/metadata/properties" xmlns:ns2="d342511b-9432-4a6b-9d02-e5dfbb6d166a" xmlns:ns3="3db4f98a-eb2c-452f-8824-97742e745794" targetNamespace="http://schemas.microsoft.com/office/2006/metadata/properties" ma:root="true" ma:fieldsID="04f963f7a3fdf9907415bdcee1ec1b60" ns2:_="" ns3:_="">
    <xsd:import namespace="d342511b-9432-4a6b-9d02-e5dfbb6d166a"/>
    <xsd:import namespace="3db4f98a-eb2c-452f-8824-97742e7457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42511b-9432-4a6b-9d02-e5dfbb6d16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bc45cb4-c21a-49bb-988e-5b402dd8a97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b4f98a-eb2c-452f-8824-97742e74579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cc2dbfb-8967-4515-9cc3-c21336626eb6}" ma:internalName="TaxCatchAll" ma:showField="CatchAllData" ma:web="3db4f98a-eb2c-452f-8824-97742e7457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1603FC-0A92-4668-8F96-FAB570CF7CC6}"/>
</file>

<file path=customXml/itemProps2.xml><?xml version="1.0" encoding="utf-8"?>
<ds:datastoreItem xmlns:ds="http://schemas.openxmlformats.org/officeDocument/2006/customXml" ds:itemID="{72FCB8E3-AD76-43A7-B0D1-19676DB4CD2A}"/>
</file>

<file path=customXml/itemProps3.xml><?xml version="1.0" encoding="utf-8"?>
<ds:datastoreItem xmlns:ds="http://schemas.openxmlformats.org/officeDocument/2006/customXml" ds:itemID="{C480FC79-A81C-4C4A-9750-245A685D267F}"/>
</file>

<file path=customXml/itemProps4.xml><?xml version="1.0" encoding="utf-8"?>
<ds:datastoreItem xmlns:ds="http://schemas.openxmlformats.org/officeDocument/2006/customXml" ds:itemID="{A4498DDB-FC7E-49BE-941F-3C613CD387C8}"/>
</file>

<file path=docMetadata/LabelInfo.xml><?xml version="1.0" encoding="utf-8"?>
<clbl:labelList xmlns:clbl="http://schemas.microsoft.com/office/2020/mipLabelMetadata">
  <clbl:label id="{52b498cd-7a81-4486-9103-65b5717baee6}" enabled="1" method="Standard" siteId="{27864e10-5be4-4d4f-adb5-bbab512029e8}" contentBits="1"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EIA-F-03 Plan Anual de auditorías 8.0</dc:title>
  <dc:subject/>
  <dc:creator>UNAD</dc:creator>
  <cp:keywords/>
  <dc:description/>
  <cp:lastModifiedBy/>
  <cp:revision/>
  <dcterms:created xsi:type="dcterms:W3CDTF">2007-10-10T14:59:30Z</dcterms:created>
  <dcterms:modified xsi:type="dcterms:W3CDTF">2026-07-02T18:44:00Z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po Documento">
    <vt:lpwstr>Formatos</vt:lpwstr>
  </property>
  <property fmtid="{D5CDD505-2E9C-101B-9397-08002B2CF9AE}" pid="3" name="Nueva columna1">
    <vt:lpwstr>Evaluación Independiente y Asesoría</vt:lpwstr>
  </property>
  <property fmtid="{D5CDD505-2E9C-101B-9397-08002B2CF9AE}" pid="4" name="Sector">
    <vt:lpwstr>Otro</vt:lpwstr>
  </property>
  <property fmtid="{D5CDD505-2E9C-101B-9397-08002B2CF9AE}" pid="5" name="ContentTypeId">
    <vt:lpwstr>0x0101009968FE4065F24A4785BECC78A29C8CBB</vt:lpwstr>
  </property>
  <property fmtid="{D5CDD505-2E9C-101B-9397-08002B2CF9AE}" pid="6" name="MediaServiceImageTags">
    <vt:lpwstr/>
  </property>
</Properties>
</file>